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保健福祉部\子ども保育課\2023〔令和5年〕年度\200_保育所\25_民間保育所公募（再編計画に基づく）\01 若草保育所\01 公募関係\01 公募\"/>
    </mc:Choice>
  </mc:AlternateContent>
  <bookViews>
    <workbookView xWindow="0" yWindow="0" windowWidth="21570" windowHeight="10140" tabRatio="954" firstSheet="1" activeTab="6"/>
  </bookViews>
  <sheets>
    <sheet name="事前様式01_事前登録書" sheetId="1" r:id="rId1"/>
    <sheet name="質問票" sheetId="34" r:id="rId2"/>
    <sheet name="応募書類受付予約票" sheetId="35" r:id="rId3"/>
    <sheet name="様式01_応募申込書" sheetId="2" r:id="rId4"/>
    <sheet name="様式01-1_事業概要1" sheetId="77" r:id="rId5"/>
    <sheet name="様式01-1_事業概要2" sheetId="78" r:id="rId6"/>
    <sheet name="様式01-2_提出書類一覧" sheetId="62" r:id="rId7"/>
    <sheet name="様式01-3_応募書類一覧表①" sheetId="31" r:id="rId8"/>
    <sheet name="様式01-3_応募書類一覧表②" sheetId="42" r:id="rId9"/>
    <sheet name="様式01-3_応募書類一覧表③" sheetId="44" r:id="rId10"/>
    <sheet name="様式02-1_事業者の状況" sheetId="3" r:id="rId11"/>
    <sheet name="様式02‐2_事業者役員等名簿" sheetId="4" r:id="rId12"/>
    <sheet name="様式02‐3_履歴書（理事長）" sheetId="5" r:id="rId13"/>
    <sheet name="様式02‐4_履歴書（理事・監事・評議員）" sheetId="27" r:id="rId14"/>
    <sheet name="様式02‐5_基本理念，基本方針，目標等" sheetId="7" r:id="rId15"/>
    <sheet name="様式02‐6_事業者が運営する施設一覧等" sheetId="74" r:id="rId16"/>
    <sheet name="様式02‐6添付書類_履歴書（施設長）" sheetId="67" r:id="rId17"/>
    <sheet name="様式02‐7_事業者己評価・第三者評価等の取組" sheetId="29" r:id="rId18"/>
    <sheet name="様式02‐8_事業者及び運営施設への監査状況" sheetId="75" r:id="rId19"/>
    <sheet name="様式03_事業者の財務状況" sheetId="38" r:id="rId20"/>
    <sheet name="様式04‐1_保育理念，保育方針等" sheetId="10" r:id="rId21"/>
    <sheet name="様式04‐2_開園日・開園時間・定員区分" sheetId="11" r:id="rId22"/>
    <sheet name="様式05‐1_収支予算計画書" sheetId="37" r:id="rId23"/>
    <sheet name="様式05‐1の入力表①" sheetId="63" r:id="rId24"/>
    <sheet name="様式05‐1の入力表②" sheetId="46" r:id="rId25"/>
    <sheet name="様式05‐1の入力表③" sheetId="64" r:id="rId26"/>
    <sheet name="様式05‐2_保育料以外の保護者負担" sheetId="14" r:id="rId27"/>
    <sheet name="様式06‐1_人材育成・職員定着化への取組み" sheetId="15" r:id="rId28"/>
    <sheet name="様式06‐2_職員配置" sheetId="16" r:id="rId29"/>
    <sheet name="様式06-2添付書類_職員勤務ローテーション表（保育所）" sheetId="66" r:id="rId30"/>
    <sheet name="6-2添付書類_職員勤務ローテーション表（記載例）" sheetId="72" r:id="rId31"/>
    <sheet name="様式06‐3_履歴書（施設長予定者）" sheetId="73" r:id="rId32"/>
    <sheet name="様式07_安全対策・危機管理体制" sheetId="18" r:id="rId33"/>
    <sheet name="様式08-1_保育に関する全体計画，指導計画等" sheetId="19" r:id="rId34"/>
    <sheet name="様式08‐2_特に配慮する点" sheetId="69" r:id="rId35"/>
    <sheet name="様式09_支援・配慮を要する子どもへの対応等" sheetId="21" r:id="rId36"/>
    <sheet name="様式10_食育及び給食提供の考え方" sheetId="22" r:id="rId37"/>
    <sheet name="様式11_地域との連携等" sheetId="23" r:id="rId38"/>
    <sheet name="様式11-1_各事業" sheetId="76" r:id="rId39"/>
    <sheet name="様式12_保護者に対する支援" sheetId="24" r:id="rId40"/>
    <sheet name="様式13-1_その他配慮する取組や提案" sheetId="25" r:id="rId41"/>
    <sheet name="様式13-2_施設整備計画" sheetId="26" r:id="rId42"/>
    <sheet name="誓約書" sheetId="36" r:id="rId43"/>
  </sheets>
  <definedNames>
    <definedName name="_xlnm.Print_Area" localSheetId="30">'6-2添付書類_職員勤務ローテーション表（記載例）'!$A$1:$AC$65</definedName>
    <definedName name="_xlnm.Print_Area" localSheetId="2">応募書類受付予約票!$A$1:$L$41</definedName>
    <definedName name="_xlnm.Print_Area" localSheetId="0">事前様式01_事前登録書!$A$1:$I$30</definedName>
    <definedName name="_xlnm.Print_Area" localSheetId="1">質問票!$A$1:$I$44</definedName>
    <definedName name="_xlnm.Print_Area" localSheetId="42">誓約書!$A$1:$I$24</definedName>
    <definedName name="_xlnm.Print_Area" localSheetId="3">様式01_応募申込書!$A$1:$I$21</definedName>
    <definedName name="_xlnm.Print_Area" localSheetId="6">'様式01-2_提出書類一覧'!$A$1:$J$116</definedName>
    <definedName name="_xlnm.Print_Area" localSheetId="7">'様式01-3_応募書類一覧表①'!$A$1:$E$137</definedName>
    <definedName name="_xlnm.Print_Area" localSheetId="8">'様式01-3_応募書類一覧表②'!$A$1:$G$75</definedName>
    <definedName name="_xlnm.Print_Area" localSheetId="9">'様式01-3_応募書類一覧表③'!$A$1:$E$212</definedName>
    <definedName name="_xlnm.Print_Area" localSheetId="10">'様式02-1_事業者の状況'!$A$1:$I$25</definedName>
    <definedName name="_xlnm.Print_Area" localSheetId="11">様式02‐2_事業者役員等名簿!$A$1:$I$27</definedName>
    <definedName name="_xlnm.Print_Area" localSheetId="12">'様式02‐3_履歴書（理事長）'!$A$1:$I$41</definedName>
    <definedName name="_xlnm.Print_Area" localSheetId="13">'様式02‐4_履歴書（理事・監事・評議員）'!$A$1:$I$29</definedName>
    <definedName name="_xlnm.Print_Area" localSheetId="14">'様式02‐5_基本理念，基本方針，目標等'!$A$1:$I$56</definedName>
    <definedName name="_xlnm.Print_Area" localSheetId="15">様式02‐6_事業者が運営する施設一覧等!$A$1:$K$110</definedName>
    <definedName name="_xlnm.Print_Area" localSheetId="16">'様式02‐6添付書類_履歴書（施設長）'!$A$1:$I$53</definedName>
    <definedName name="_xlnm.Print_Area" localSheetId="17">様式02‐7_事業者己評価・第三者評価等の取組!$A$1:$I$18</definedName>
    <definedName name="_xlnm.Print_Area" localSheetId="18">様式02‐8_事業者及び運営施設への監査状況!$A$1:$I$16</definedName>
    <definedName name="_xlnm.Print_Area" localSheetId="19">様式03_事業者の財務状況!$A$1:$I$54</definedName>
    <definedName name="_xlnm.Print_Area" localSheetId="20">'様式04‐1_保育理念，保育方針等'!$A$1:$I$27</definedName>
    <definedName name="_xlnm.Print_Area" localSheetId="21">様式04‐2_開園日・開園時間・定員区分!$A$1:$I$38</definedName>
    <definedName name="_xlnm.Print_Area" localSheetId="22">様式05‐1_収支予算計画書!$A$1:$U$100</definedName>
    <definedName name="_xlnm.Print_Area" localSheetId="23">様式05‐1の入力表①!$A$1:$U$21</definedName>
    <definedName name="_xlnm.Print_Area" localSheetId="24">様式05‐1の入力表②!$A$1:$U$211</definedName>
    <definedName name="_xlnm.Print_Area" localSheetId="25">様式05‐1の入力表③!$A$1:$U$387</definedName>
    <definedName name="_xlnm.Print_Area" localSheetId="26">様式05‐2_保育料以外の保護者負担!$A$1:$H$56</definedName>
    <definedName name="_xlnm.Print_Area" localSheetId="27">様式06‐1_人材育成・職員定着化への取組み!$A$1:$I$75</definedName>
    <definedName name="_xlnm.Print_Area" localSheetId="28">様式06‐2_職員配置!$A$1:$N$68</definedName>
    <definedName name="_xlnm.Print_Area" localSheetId="29">'様式06-2添付書類_職員勤務ローテーション表（保育所）'!$A$1:$AC$390</definedName>
    <definedName name="_xlnm.Print_Area" localSheetId="31">'様式06‐3_履歴書（施設長予定者）'!$A$1:$I$74</definedName>
    <definedName name="_xlnm.Print_Area" localSheetId="32">様式07_安全対策・危機管理体制!$A$1:$I$53</definedName>
    <definedName name="_xlnm.Print_Area" localSheetId="33">'様式08-1_保育に関する全体計画，指導計画等'!$A$1:$I$54</definedName>
    <definedName name="_xlnm.Print_Area" localSheetId="34">様式08‐2_特に配慮する点!$A$1:$I$11</definedName>
    <definedName name="_xlnm.Print_Area" localSheetId="35">様式09_支援・配慮を要する子どもへの対応等!$A$1:$I$50</definedName>
    <definedName name="_xlnm.Print_Area" localSheetId="36">様式10_食育及び給食提供の考え方!$A$1:$I$47</definedName>
    <definedName name="_xlnm.Print_Area" localSheetId="37">様式11_地域との連携等!$A$1:$I$42</definedName>
    <definedName name="_xlnm.Print_Area" localSheetId="38">'様式11-1_各事業'!$A$1:$J$20</definedName>
    <definedName name="_xlnm.Print_Area" localSheetId="39">様式12_保護者に対する支援!$A$1:$I$29</definedName>
    <definedName name="_xlnm.Print_Area" localSheetId="40">'様式13-1_その他配慮する取組や提案'!$A$1:$I$51</definedName>
    <definedName name="_xlnm.Print_Area" localSheetId="41">'様式13-2_施設整備計画'!$A$1:$I$97</definedName>
  </definedNames>
  <calcPr calcId="162913"/>
</workbook>
</file>

<file path=xl/calcChain.xml><?xml version="1.0" encoding="utf-8"?>
<calcChain xmlns="http://schemas.openxmlformats.org/spreadsheetml/2006/main">
  <c r="D7" i="31" l="1"/>
  <c r="E6" i="31"/>
  <c r="B46" i="72" l="1"/>
  <c r="B45" i="72"/>
  <c r="B44" i="72"/>
  <c r="B43" i="72"/>
  <c r="B42" i="72"/>
  <c r="D375" i="66"/>
  <c r="D310" i="66"/>
  <c r="D245" i="66"/>
  <c r="D180" i="66"/>
  <c r="D115" i="66"/>
  <c r="D50" i="66"/>
  <c r="B371" i="66"/>
  <c r="B370" i="66"/>
  <c r="B369" i="66"/>
  <c r="B368" i="66"/>
  <c r="B367" i="66"/>
  <c r="B366" i="66"/>
  <c r="B306" i="66"/>
  <c r="B305" i="66"/>
  <c r="B304" i="66"/>
  <c r="B303" i="66"/>
  <c r="B302" i="66"/>
  <c r="B301" i="66"/>
  <c r="B241" i="66"/>
  <c r="B240" i="66"/>
  <c r="B239" i="66"/>
  <c r="B238" i="66"/>
  <c r="B237" i="66"/>
  <c r="B236" i="66"/>
  <c r="B176" i="66"/>
  <c r="B175" i="66"/>
  <c r="B174" i="66"/>
  <c r="B173" i="66"/>
  <c r="B172" i="66"/>
  <c r="B171" i="66"/>
  <c r="B111" i="66"/>
  <c r="B110" i="66"/>
  <c r="B109" i="66"/>
  <c r="B108" i="66"/>
  <c r="B107" i="66"/>
  <c r="B106" i="66"/>
  <c r="B46" i="66"/>
  <c r="B45" i="66"/>
  <c r="B44" i="66"/>
  <c r="B43" i="66"/>
  <c r="B42" i="66"/>
  <c r="B41" i="66"/>
  <c r="D39" i="16"/>
  <c r="D38" i="16"/>
  <c r="D37" i="16"/>
  <c r="D36" i="16"/>
  <c r="D35" i="16"/>
  <c r="D34" i="16"/>
  <c r="D137" i="31" l="1"/>
  <c r="E136" i="31" s="1"/>
  <c r="D135" i="31"/>
  <c r="E134" i="31" s="1"/>
  <c r="I51" i="26"/>
  <c r="D133" i="31"/>
  <c r="D131" i="31"/>
  <c r="I27" i="26"/>
  <c r="E107" i="31" l="1"/>
  <c r="G9" i="42" l="1"/>
  <c r="G10" i="42"/>
  <c r="G11" i="42"/>
  <c r="G12" i="42"/>
  <c r="G8" i="42"/>
  <c r="J62" i="37" l="1"/>
  <c r="N62" i="37"/>
  <c r="F62" i="37"/>
  <c r="J188" i="46"/>
  <c r="N188" i="46"/>
  <c r="F188" i="46"/>
  <c r="F151" i="46"/>
  <c r="J151" i="46"/>
  <c r="N151" i="46"/>
  <c r="J109" i="46"/>
  <c r="N109" i="46"/>
  <c r="F109" i="46"/>
  <c r="J75" i="46"/>
  <c r="N75" i="46"/>
  <c r="F75" i="46"/>
  <c r="J42" i="46"/>
  <c r="N42" i="46"/>
  <c r="F42" i="46"/>
  <c r="F34" i="46" l="1"/>
  <c r="J34" i="46"/>
  <c r="N34" i="46"/>
  <c r="N29" i="46"/>
  <c r="D77" i="44" l="1"/>
  <c r="D130" i="44" s="1"/>
  <c r="D193" i="44" s="1"/>
  <c r="D76" i="44"/>
  <c r="D129" i="44" s="1"/>
  <c r="D192" i="44" s="1"/>
  <c r="D75" i="44"/>
  <c r="D128" i="44" s="1"/>
  <c r="D191" i="44" s="1"/>
  <c r="I5" i="29" l="1"/>
  <c r="B83" i="74"/>
  <c r="A83" i="74"/>
  <c r="B82" i="74"/>
  <c r="A82" i="74"/>
  <c r="B81" i="74"/>
  <c r="A81" i="74"/>
  <c r="B80" i="74"/>
  <c r="A80" i="74"/>
  <c r="B79" i="74"/>
  <c r="A79" i="74"/>
  <c r="B78" i="74"/>
  <c r="A78" i="74"/>
  <c r="B77" i="74"/>
  <c r="A77" i="74"/>
  <c r="B66" i="74"/>
  <c r="A66" i="74"/>
  <c r="B65" i="74"/>
  <c r="A65" i="74"/>
  <c r="B64" i="74"/>
  <c r="A64" i="74"/>
  <c r="B63" i="74"/>
  <c r="A63" i="74"/>
  <c r="B62" i="74"/>
  <c r="A62" i="74"/>
  <c r="B61" i="74"/>
  <c r="A61" i="74"/>
  <c r="B60" i="74"/>
  <c r="A60" i="74"/>
  <c r="B49" i="74"/>
  <c r="A49" i="74"/>
  <c r="B48" i="74"/>
  <c r="A48" i="74"/>
  <c r="B47" i="74"/>
  <c r="A47" i="74"/>
  <c r="B46" i="74"/>
  <c r="A46" i="74"/>
  <c r="B45" i="74"/>
  <c r="A45" i="74"/>
  <c r="B44" i="74"/>
  <c r="A44" i="74"/>
  <c r="B43" i="74"/>
  <c r="A43" i="74"/>
  <c r="B32" i="74"/>
  <c r="A32" i="74"/>
  <c r="B31" i="74"/>
  <c r="A31" i="74"/>
  <c r="B30" i="74"/>
  <c r="A30" i="74"/>
  <c r="B29" i="74"/>
  <c r="A29" i="74"/>
  <c r="B28" i="74"/>
  <c r="A28" i="74"/>
  <c r="B27" i="74"/>
  <c r="A27" i="74"/>
  <c r="B26" i="74"/>
  <c r="A26" i="74"/>
  <c r="I45" i="7"/>
  <c r="I38" i="7"/>
  <c r="I31" i="7"/>
  <c r="I19" i="7"/>
  <c r="I12" i="7"/>
  <c r="I5" i="7"/>
  <c r="I32" i="5"/>
  <c r="D5" i="44"/>
  <c r="D9" i="31"/>
  <c r="E8" i="31" s="1"/>
  <c r="I44" i="26"/>
  <c r="I37" i="26"/>
  <c r="I20" i="26"/>
  <c r="I13" i="26"/>
  <c r="I6" i="26"/>
  <c r="I40" i="25"/>
  <c r="I32" i="25"/>
  <c r="I25" i="25"/>
  <c r="I13" i="25"/>
  <c r="I6" i="25"/>
  <c r="I17" i="24"/>
  <c r="I10" i="24"/>
  <c r="I30" i="23"/>
  <c r="I19" i="23"/>
  <c r="I12" i="23"/>
  <c r="I5" i="23"/>
  <c r="I34" i="22"/>
  <c r="I27" i="22"/>
  <c r="I37" i="21"/>
  <c r="I30" i="21"/>
  <c r="I19" i="21"/>
  <c r="I12" i="21"/>
  <c r="I5" i="21"/>
  <c r="I5" i="69"/>
  <c r="I39" i="19"/>
  <c r="I32" i="19"/>
  <c r="I20" i="19"/>
  <c r="I13" i="19"/>
  <c r="I6" i="19"/>
  <c r="I31" i="18"/>
  <c r="I20" i="18"/>
  <c r="I13" i="18"/>
  <c r="I6" i="18"/>
  <c r="I18" i="73"/>
  <c r="I10" i="73"/>
  <c r="N178" i="46"/>
  <c r="J178" i="46"/>
  <c r="F178" i="46"/>
  <c r="N138" i="46"/>
  <c r="J138" i="46"/>
  <c r="F138" i="46"/>
  <c r="I20" i="10"/>
  <c r="I12" i="10"/>
  <c r="I5" i="10"/>
  <c r="C197" i="64"/>
  <c r="C187" i="64"/>
  <c r="C177" i="64"/>
  <c r="H5" i="14"/>
  <c r="I60" i="15"/>
  <c r="I53" i="15"/>
  <c r="I40" i="15"/>
  <c r="I33" i="15"/>
  <c r="I21" i="15"/>
  <c r="I14" i="15"/>
  <c r="I7" i="15"/>
  <c r="N59" i="16"/>
  <c r="H40" i="16"/>
  <c r="G31" i="42" s="1"/>
  <c r="H39" i="16"/>
  <c r="G30" i="42" s="1"/>
  <c r="H38" i="16"/>
  <c r="G29" i="42" s="1"/>
  <c r="H37" i="16"/>
  <c r="G28" i="42" s="1"/>
  <c r="H36" i="16"/>
  <c r="G27" i="42" s="1"/>
  <c r="H35" i="16"/>
  <c r="G26" i="42" s="1"/>
  <c r="H34" i="16"/>
  <c r="G25" i="42" s="1"/>
  <c r="N14" i="16"/>
  <c r="N6" i="16"/>
  <c r="AF375" i="66"/>
  <c r="AF374" i="66"/>
  <c r="AF373" i="66"/>
  <c r="Z372" i="66"/>
  <c r="Y372" i="66"/>
  <c r="X372" i="66"/>
  <c r="W372" i="66"/>
  <c r="V372" i="66"/>
  <c r="U372" i="66"/>
  <c r="T372" i="66"/>
  <c r="S372" i="66"/>
  <c r="R372" i="66"/>
  <c r="Q372" i="66"/>
  <c r="P372" i="66"/>
  <c r="O372" i="66"/>
  <c r="N372" i="66"/>
  <c r="M372" i="66"/>
  <c r="L372" i="66"/>
  <c r="K372" i="66"/>
  <c r="J372" i="66"/>
  <c r="I372" i="66"/>
  <c r="H372" i="66"/>
  <c r="G372" i="66"/>
  <c r="F372" i="66"/>
  <c r="E372" i="66"/>
  <c r="AF310" i="66"/>
  <c r="AF309" i="66"/>
  <c r="AF308" i="66"/>
  <c r="AB307" i="66"/>
  <c r="AA307" i="66"/>
  <c r="Z307" i="66"/>
  <c r="Y307" i="66"/>
  <c r="X307" i="66"/>
  <c r="W307" i="66"/>
  <c r="V307" i="66"/>
  <c r="U307" i="66"/>
  <c r="T307" i="66"/>
  <c r="S307" i="66"/>
  <c r="R307" i="66"/>
  <c r="Q307" i="66"/>
  <c r="P307" i="66"/>
  <c r="O307" i="66"/>
  <c r="N307" i="66"/>
  <c r="M307" i="66"/>
  <c r="L307" i="66"/>
  <c r="K307" i="66"/>
  <c r="J307" i="66"/>
  <c r="I307" i="66"/>
  <c r="H307" i="66"/>
  <c r="G307" i="66"/>
  <c r="F307" i="66"/>
  <c r="E307" i="66"/>
  <c r="AF245" i="66"/>
  <c r="AF244" i="66"/>
  <c r="AF243" i="66"/>
  <c r="AB242" i="66"/>
  <c r="AA242" i="66"/>
  <c r="Z242" i="66"/>
  <c r="Y242" i="66"/>
  <c r="X242" i="66"/>
  <c r="W242" i="66"/>
  <c r="V242" i="66"/>
  <c r="U242" i="66"/>
  <c r="T242" i="66"/>
  <c r="S242" i="66"/>
  <c r="R242" i="66"/>
  <c r="Q242" i="66"/>
  <c r="P242" i="66"/>
  <c r="O242" i="66"/>
  <c r="N242" i="66"/>
  <c r="M242" i="66"/>
  <c r="L242" i="66"/>
  <c r="K242" i="66"/>
  <c r="J242" i="66"/>
  <c r="I242" i="66"/>
  <c r="H242" i="66"/>
  <c r="G242" i="66"/>
  <c r="F242" i="66"/>
  <c r="E242" i="66"/>
  <c r="AF180" i="66"/>
  <c r="AF179" i="66"/>
  <c r="AF178" i="66"/>
  <c r="AB177" i="66"/>
  <c r="AA177" i="66"/>
  <c r="Z177" i="66"/>
  <c r="Y177" i="66"/>
  <c r="X177" i="66"/>
  <c r="W177" i="66"/>
  <c r="V177" i="66"/>
  <c r="U177" i="66"/>
  <c r="T177" i="66"/>
  <c r="S177" i="66"/>
  <c r="R177" i="66"/>
  <c r="Q177" i="66"/>
  <c r="P177" i="66"/>
  <c r="O177" i="66"/>
  <c r="N177" i="66"/>
  <c r="M177" i="66"/>
  <c r="L177" i="66"/>
  <c r="K177" i="66"/>
  <c r="J177" i="66"/>
  <c r="I177" i="66"/>
  <c r="H177" i="66"/>
  <c r="G177" i="66"/>
  <c r="F177" i="66"/>
  <c r="E177" i="66"/>
  <c r="AF115" i="66"/>
  <c r="AF114" i="66"/>
  <c r="AF113" i="66"/>
  <c r="AB112" i="66"/>
  <c r="AA112" i="66"/>
  <c r="Z112" i="66"/>
  <c r="Y112" i="66"/>
  <c r="X112" i="66"/>
  <c r="W112" i="66"/>
  <c r="V112" i="66"/>
  <c r="U112" i="66"/>
  <c r="T112" i="66"/>
  <c r="S112" i="66"/>
  <c r="R112" i="66"/>
  <c r="Q112" i="66"/>
  <c r="P112" i="66"/>
  <c r="O112" i="66"/>
  <c r="N112" i="66"/>
  <c r="M112" i="66"/>
  <c r="L112" i="66"/>
  <c r="K112" i="66"/>
  <c r="J112" i="66"/>
  <c r="I112" i="66"/>
  <c r="H112" i="66"/>
  <c r="G112" i="66"/>
  <c r="F112" i="66"/>
  <c r="E112" i="66"/>
  <c r="AF50" i="66"/>
  <c r="AF49" i="66"/>
  <c r="AF48" i="66"/>
  <c r="AB47" i="66"/>
  <c r="AA47" i="66"/>
  <c r="Z47" i="66"/>
  <c r="Y47" i="66"/>
  <c r="X47" i="66"/>
  <c r="W47" i="66"/>
  <c r="V47" i="66"/>
  <c r="U47" i="66"/>
  <c r="T47" i="66"/>
  <c r="S47" i="66"/>
  <c r="R47" i="66"/>
  <c r="Q47" i="66"/>
  <c r="P47" i="66"/>
  <c r="O47" i="66"/>
  <c r="N47" i="66"/>
  <c r="M47" i="66"/>
  <c r="L47" i="66"/>
  <c r="K47" i="66"/>
  <c r="J47" i="66"/>
  <c r="I47" i="66"/>
  <c r="H47" i="66"/>
  <c r="G47" i="66"/>
  <c r="F47" i="66"/>
  <c r="E47" i="66"/>
  <c r="AF50" i="72"/>
  <c r="AF49" i="72"/>
  <c r="AF48" i="72"/>
  <c r="AB47" i="72"/>
  <c r="AA47" i="72"/>
  <c r="Z47" i="72"/>
  <c r="Y47" i="72"/>
  <c r="X47" i="72"/>
  <c r="W47" i="72"/>
  <c r="V47" i="72"/>
  <c r="U47" i="72"/>
  <c r="T47" i="72"/>
  <c r="S47" i="72"/>
  <c r="R47" i="72"/>
  <c r="Q47" i="72"/>
  <c r="P47" i="72"/>
  <c r="O47" i="72"/>
  <c r="N47" i="72"/>
  <c r="M47" i="72"/>
  <c r="L47" i="72"/>
  <c r="K47" i="72"/>
  <c r="J47" i="72"/>
  <c r="I47" i="72"/>
  <c r="H47" i="72"/>
  <c r="G47" i="72"/>
  <c r="F47" i="72"/>
  <c r="E47" i="72"/>
  <c r="C41" i="72"/>
  <c r="F73" i="42"/>
  <c r="F72" i="42"/>
  <c r="F71" i="42"/>
  <c r="G67" i="42"/>
  <c r="F67" i="42"/>
  <c r="G66" i="42"/>
  <c r="F66" i="42"/>
  <c r="G65" i="42"/>
  <c r="F65" i="42"/>
  <c r="G64" i="42"/>
  <c r="F64" i="42"/>
  <c r="G63" i="42"/>
  <c r="F63" i="42"/>
  <c r="G62" i="42"/>
  <c r="F62" i="42"/>
  <c r="G61" i="42"/>
  <c r="F61" i="42"/>
  <c r="G59" i="42"/>
  <c r="F59" i="42"/>
  <c r="G58" i="42"/>
  <c r="F58" i="42"/>
  <c r="G57" i="42"/>
  <c r="F57" i="42"/>
  <c r="G56" i="42"/>
  <c r="F56" i="42"/>
  <c r="G55" i="42"/>
  <c r="F55" i="42"/>
  <c r="G54" i="42"/>
  <c r="F54" i="42"/>
  <c r="G53" i="42"/>
  <c r="F53" i="42"/>
  <c r="G52" i="42"/>
  <c r="F52" i="42"/>
  <c r="G51" i="42"/>
  <c r="F51" i="42"/>
  <c r="G50" i="42"/>
  <c r="F50" i="42"/>
  <c r="G49" i="42"/>
  <c r="F49" i="42"/>
  <c r="F45" i="42"/>
  <c r="F44" i="42"/>
  <c r="E39" i="42"/>
  <c r="G18" i="42"/>
  <c r="G14" i="42"/>
  <c r="G13" i="42"/>
  <c r="G7" i="42"/>
  <c r="G17" i="42"/>
  <c r="G16" i="42"/>
  <c r="G15" i="42"/>
  <c r="D11" i="31"/>
  <c r="E10" i="31" s="1"/>
  <c r="G110" i="64"/>
  <c r="G168" i="64"/>
  <c r="H42" i="16"/>
  <c r="G32" i="42" s="1"/>
  <c r="D80" i="31"/>
  <c r="G373" i="66" l="1"/>
  <c r="G374" i="66" s="1"/>
  <c r="H373" i="66"/>
  <c r="H374" i="66" s="1"/>
  <c r="I373" i="66"/>
  <c r="I374" i="66" s="1"/>
  <c r="J373" i="66"/>
  <c r="J374" i="66" s="1"/>
  <c r="K373" i="66"/>
  <c r="K374" i="66" s="1"/>
  <c r="L373" i="66"/>
  <c r="L374" i="66" s="1"/>
  <c r="M373" i="66"/>
  <c r="M374" i="66" s="1"/>
  <c r="N373" i="66"/>
  <c r="N374" i="66" s="1"/>
  <c r="O373" i="66"/>
  <c r="O374" i="66" s="1"/>
  <c r="P373" i="66"/>
  <c r="P374" i="66" s="1"/>
  <c r="Q373" i="66"/>
  <c r="Q374" i="66" s="1"/>
  <c r="R373" i="66"/>
  <c r="R374" i="66" s="1"/>
  <c r="S373" i="66"/>
  <c r="S374" i="66" s="1"/>
  <c r="T373" i="66"/>
  <c r="T374" i="66" s="1"/>
  <c r="U373" i="66"/>
  <c r="U374" i="66" s="1"/>
  <c r="V373" i="66"/>
  <c r="V374" i="66" s="1"/>
  <c r="W373" i="66"/>
  <c r="W374" i="66" s="1"/>
  <c r="X373" i="66"/>
  <c r="X374" i="66" s="1"/>
  <c r="Y373" i="66"/>
  <c r="Y374" i="66" s="1"/>
  <c r="Z373" i="66"/>
  <c r="Z374" i="66" s="1"/>
  <c r="F373" i="66"/>
  <c r="F374" i="66" s="1"/>
  <c r="E373" i="66"/>
  <c r="E374" i="66" s="1"/>
  <c r="AB308" i="66"/>
  <c r="AB309" i="66" s="1"/>
  <c r="G308" i="66"/>
  <c r="G309" i="66" s="1"/>
  <c r="H308" i="66"/>
  <c r="H309" i="66" s="1"/>
  <c r="I308" i="66"/>
  <c r="I309" i="66" s="1"/>
  <c r="J308" i="66"/>
  <c r="J309" i="66" s="1"/>
  <c r="K308" i="66"/>
  <c r="K309" i="66" s="1"/>
  <c r="L308" i="66"/>
  <c r="L309" i="66" s="1"/>
  <c r="M308" i="66"/>
  <c r="M309" i="66" s="1"/>
  <c r="N308" i="66"/>
  <c r="N309" i="66" s="1"/>
  <c r="O308" i="66"/>
  <c r="O309" i="66" s="1"/>
  <c r="P308" i="66"/>
  <c r="P309" i="66" s="1"/>
  <c r="Q308" i="66"/>
  <c r="Q309" i="66" s="1"/>
  <c r="R308" i="66"/>
  <c r="R309" i="66" s="1"/>
  <c r="S308" i="66"/>
  <c r="S309" i="66" s="1"/>
  <c r="T308" i="66"/>
  <c r="T309" i="66" s="1"/>
  <c r="U308" i="66"/>
  <c r="U309" i="66" s="1"/>
  <c r="V308" i="66"/>
  <c r="V309" i="66" s="1"/>
  <c r="W308" i="66"/>
  <c r="W309" i="66" s="1"/>
  <c r="X308" i="66"/>
  <c r="X309" i="66" s="1"/>
  <c r="Y308" i="66"/>
  <c r="Y309" i="66" s="1"/>
  <c r="Z308" i="66"/>
  <c r="Z309" i="66" s="1"/>
  <c r="AA308" i="66"/>
  <c r="AA309" i="66" s="1"/>
  <c r="F308" i="66"/>
  <c r="F309" i="66" s="1"/>
  <c r="E308" i="66"/>
  <c r="E309" i="66" s="1"/>
  <c r="AB243" i="66"/>
  <c r="AB244" i="66" s="1"/>
  <c r="G243" i="66"/>
  <c r="G244" i="66" s="1"/>
  <c r="H243" i="66"/>
  <c r="H244" i="66" s="1"/>
  <c r="I243" i="66"/>
  <c r="I244" i="66" s="1"/>
  <c r="J243" i="66"/>
  <c r="J244" i="66" s="1"/>
  <c r="K243" i="66"/>
  <c r="K244" i="66" s="1"/>
  <c r="L243" i="66"/>
  <c r="L244" i="66" s="1"/>
  <c r="M243" i="66"/>
  <c r="M244" i="66" s="1"/>
  <c r="N243" i="66"/>
  <c r="N244" i="66" s="1"/>
  <c r="O243" i="66"/>
  <c r="O244" i="66" s="1"/>
  <c r="P243" i="66"/>
  <c r="P244" i="66" s="1"/>
  <c r="Q243" i="66"/>
  <c r="Q244" i="66" s="1"/>
  <c r="R243" i="66"/>
  <c r="R244" i="66" s="1"/>
  <c r="S243" i="66"/>
  <c r="S244" i="66" s="1"/>
  <c r="T243" i="66"/>
  <c r="T244" i="66" s="1"/>
  <c r="U243" i="66"/>
  <c r="U244" i="66" s="1"/>
  <c r="V243" i="66"/>
  <c r="V244" i="66" s="1"/>
  <c r="W243" i="66"/>
  <c r="W244" i="66" s="1"/>
  <c r="X243" i="66"/>
  <c r="X244" i="66" s="1"/>
  <c r="Y243" i="66"/>
  <c r="Y244" i="66" s="1"/>
  <c r="Z243" i="66"/>
  <c r="Z244" i="66" s="1"/>
  <c r="AA243" i="66"/>
  <c r="AA244" i="66" s="1"/>
  <c r="F243" i="66"/>
  <c r="F244" i="66" s="1"/>
  <c r="E243" i="66"/>
  <c r="E244" i="66" s="1"/>
  <c r="AB178" i="66"/>
  <c r="AB179" i="66" s="1"/>
  <c r="G178" i="66"/>
  <c r="G179" i="66" s="1"/>
  <c r="H178" i="66"/>
  <c r="H179" i="66" s="1"/>
  <c r="I178" i="66"/>
  <c r="I179" i="66" s="1"/>
  <c r="J178" i="66"/>
  <c r="J179" i="66" s="1"/>
  <c r="K178" i="66"/>
  <c r="K179" i="66" s="1"/>
  <c r="L178" i="66"/>
  <c r="L179" i="66" s="1"/>
  <c r="M178" i="66"/>
  <c r="M179" i="66" s="1"/>
  <c r="N178" i="66"/>
  <c r="N179" i="66" s="1"/>
  <c r="O178" i="66"/>
  <c r="O179" i="66" s="1"/>
  <c r="P178" i="66"/>
  <c r="P179" i="66" s="1"/>
  <c r="Q178" i="66"/>
  <c r="Q179" i="66" s="1"/>
  <c r="R178" i="66"/>
  <c r="R179" i="66" s="1"/>
  <c r="S178" i="66"/>
  <c r="S179" i="66" s="1"/>
  <c r="T178" i="66"/>
  <c r="T179" i="66" s="1"/>
  <c r="U178" i="66"/>
  <c r="U179" i="66" s="1"/>
  <c r="V178" i="66"/>
  <c r="V179" i="66" s="1"/>
  <c r="W178" i="66"/>
  <c r="W179" i="66" s="1"/>
  <c r="X178" i="66"/>
  <c r="X179" i="66" s="1"/>
  <c r="Y178" i="66"/>
  <c r="Y179" i="66" s="1"/>
  <c r="Z178" i="66"/>
  <c r="Z179" i="66" s="1"/>
  <c r="AA178" i="66"/>
  <c r="AA179" i="66" s="1"/>
  <c r="F178" i="66"/>
  <c r="F179" i="66" s="1"/>
  <c r="E178" i="66"/>
  <c r="E179" i="66" s="1"/>
  <c r="AB113" i="66"/>
  <c r="AB114" i="66" s="1"/>
  <c r="G113" i="66"/>
  <c r="G114" i="66" s="1"/>
  <c r="H113" i="66"/>
  <c r="H114" i="66" s="1"/>
  <c r="I113" i="66"/>
  <c r="I114" i="66" s="1"/>
  <c r="J113" i="66"/>
  <c r="J114" i="66" s="1"/>
  <c r="K113" i="66"/>
  <c r="K114" i="66" s="1"/>
  <c r="L113" i="66"/>
  <c r="L114" i="66" s="1"/>
  <c r="M113" i="66"/>
  <c r="M114" i="66" s="1"/>
  <c r="N113" i="66"/>
  <c r="N114" i="66" s="1"/>
  <c r="O113" i="66"/>
  <c r="O114" i="66" s="1"/>
  <c r="P113" i="66"/>
  <c r="P114" i="66" s="1"/>
  <c r="Q113" i="66"/>
  <c r="Q114" i="66" s="1"/>
  <c r="R113" i="66"/>
  <c r="R114" i="66" s="1"/>
  <c r="S113" i="66"/>
  <c r="S114" i="66" s="1"/>
  <c r="T113" i="66"/>
  <c r="T114" i="66" s="1"/>
  <c r="U113" i="66"/>
  <c r="U114" i="66" s="1"/>
  <c r="V113" i="66"/>
  <c r="V114" i="66" s="1"/>
  <c r="W113" i="66"/>
  <c r="W114" i="66" s="1"/>
  <c r="X113" i="66"/>
  <c r="X114" i="66" s="1"/>
  <c r="Y113" i="66"/>
  <c r="Y114" i="66" s="1"/>
  <c r="Z113" i="66"/>
  <c r="Z114" i="66" s="1"/>
  <c r="AA113" i="66"/>
  <c r="AA114" i="66" s="1"/>
  <c r="F113" i="66"/>
  <c r="F114" i="66" s="1"/>
  <c r="E113" i="66"/>
  <c r="E114" i="66" s="1"/>
  <c r="AB48" i="66"/>
  <c r="AB49" i="66" s="1"/>
  <c r="G48" i="66"/>
  <c r="G49" i="66" s="1"/>
  <c r="H48" i="66"/>
  <c r="H49" i="66" s="1"/>
  <c r="I48" i="66"/>
  <c r="I49" i="66" s="1"/>
  <c r="J48" i="66"/>
  <c r="J49" i="66" s="1"/>
  <c r="K48" i="66"/>
  <c r="K49" i="66" s="1"/>
  <c r="L48" i="66"/>
  <c r="L49" i="66" s="1"/>
  <c r="M48" i="66"/>
  <c r="M49" i="66" s="1"/>
  <c r="N48" i="66"/>
  <c r="N49" i="66" s="1"/>
  <c r="O48" i="66"/>
  <c r="O49" i="66" s="1"/>
  <c r="P48" i="66"/>
  <c r="P49" i="66" s="1"/>
  <c r="Q48" i="66"/>
  <c r="Q49" i="66" s="1"/>
  <c r="R48" i="66"/>
  <c r="R49" i="66" s="1"/>
  <c r="S48" i="66"/>
  <c r="S49" i="66" s="1"/>
  <c r="T48" i="66"/>
  <c r="T49" i="66" s="1"/>
  <c r="U48" i="66"/>
  <c r="U49" i="66" s="1"/>
  <c r="V48" i="66"/>
  <c r="V49" i="66" s="1"/>
  <c r="W48" i="66"/>
  <c r="W49" i="66" s="1"/>
  <c r="X48" i="66"/>
  <c r="X49" i="66" s="1"/>
  <c r="Y48" i="66"/>
  <c r="Y49" i="66" s="1"/>
  <c r="Z48" i="66"/>
  <c r="Z49" i="66" s="1"/>
  <c r="AA48" i="66"/>
  <c r="AA49" i="66" s="1"/>
  <c r="F48" i="66"/>
  <c r="F49" i="66" s="1"/>
  <c r="E48" i="66"/>
  <c r="E49" i="66" s="1"/>
  <c r="E3" i="31" l="1"/>
  <c r="G3" i="42" l="1"/>
  <c r="D4" i="44"/>
  <c r="D31" i="11"/>
  <c r="E31" i="11"/>
  <c r="F31" i="11"/>
  <c r="G31" i="11"/>
  <c r="H31" i="11"/>
  <c r="C31" i="11"/>
  <c r="G32" i="11" l="1"/>
  <c r="H32" i="11"/>
  <c r="D32" i="11"/>
  <c r="F32" i="11"/>
  <c r="C33" i="11"/>
  <c r="E32" i="11"/>
  <c r="D129" i="31"/>
  <c r="D47" i="31" l="1"/>
  <c r="E46" i="31" s="1"/>
  <c r="D43" i="31"/>
  <c r="E42" i="31" s="1"/>
  <c r="D45" i="31"/>
  <c r="E44" i="31" s="1"/>
  <c r="D123" i="31" l="1"/>
  <c r="D72" i="31" l="1"/>
  <c r="E71" i="31" s="1"/>
  <c r="D57" i="31"/>
  <c r="E56" i="31" s="1"/>
  <c r="F46" i="42" l="1"/>
  <c r="E132" i="31" l="1"/>
  <c r="E130" i="31"/>
  <c r="D127" i="31"/>
  <c r="E126" i="31" s="1"/>
  <c r="E128" i="31"/>
  <c r="D125" i="31"/>
  <c r="E124" i="31" s="1"/>
  <c r="E122" i="31"/>
  <c r="D121" i="31"/>
  <c r="E120" i="31" s="1"/>
  <c r="D119" i="31"/>
  <c r="E118" i="31" s="1"/>
  <c r="D117" i="31"/>
  <c r="E116" i="31" s="1"/>
  <c r="D115" i="31"/>
  <c r="E114" i="31" s="1"/>
  <c r="D112" i="31"/>
  <c r="E111" i="31" s="1"/>
  <c r="D110" i="31"/>
  <c r="E109" i="31" s="1"/>
  <c r="E108" i="31"/>
  <c r="D105" i="31"/>
  <c r="E104" i="31" s="1"/>
  <c r="D103" i="31"/>
  <c r="E102" i="31" s="1"/>
  <c r="D101" i="31"/>
  <c r="E100" i="31" s="1"/>
  <c r="D99" i="31"/>
  <c r="E98" i="31" s="1"/>
  <c r="D96" i="31"/>
  <c r="E95" i="31" s="1"/>
  <c r="D94" i="31"/>
  <c r="E93" i="31" s="1"/>
  <c r="D91" i="31"/>
  <c r="E90" i="31" s="1"/>
  <c r="D89" i="31"/>
  <c r="E88" i="31" s="1"/>
  <c r="D87" i="31"/>
  <c r="E86" i="31" s="1"/>
  <c r="D85" i="31"/>
  <c r="E84" i="31" s="1"/>
  <c r="D83" i="31"/>
  <c r="E82" i="31" s="1"/>
  <c r="E79" i="31"/>
  <c r="D78" i="31"/>
  <c r="E77" i="31" s="1"/>
  <c r="D76" i="31"/>
  <c r="E75" i="31" s="1"/>
  <c r="D74" i="31"/>
  <c r="E73" i="31" s="1"/>
  <c r="D70" i="31"/>
  <c r="E69" i="31" s="1"/>
  <c r="D66" i="31"/>
  <c r="E65" i="31" s="1"/>
  <c r="D64" i="31"/>
  <c r="E63" i="31" s="1"/>
  <c r="D62" i="31"/>
  <c r="E61" i="31" s="1"/>
  <c r="D60" i="31"/>
  <c r="E59" i="31" s="1"/>
  <c r="D55" i="31"/>
  <c r="E54" i="31" s="1"/>
  <c r="D53" i="31"/>
  <c r="E52" i="31" s="1"/>
  <c r="D51" i="31"/>
  <c r="E50" i="31" s="1"/>
  <c r="D49" i="31"/>
  <c r="E48" i="31" s="1"/>
  <c r="D41" i="31"/>
  <c r="E40" i="31" s="1"/>
  <c r="D39" i="31"/>
  <c r="E38" i="31" s="1"/>
  <c r="D37" i="31"/>
  <c r="E36" i="31" s="1"/>
  <c r="D35" i="31"/>
  <c r="E34" i="31" s="1"/>
  <c r="D32" i="31"/>
  <c r="E31" i="31" s="1"/>
  <c r="D29" i="31"/>
  <c r="E28" i="31" s="1"/>
  <c r="D27" i="31"/>
  <c r="E26" i="31" s="1"/>
  <c r="D25" i="31"/>
  <c r="E24" i="31" s="1"/>
  <c r="D21" i="31"/>
  <c r="E20" i="31" s="1"/>
  <c r="D19" i="31"/>
  <c r="E18" i="31" s="1"/>
  <c r="D17" i="31"/>
  <c r="E16" i="31" s="1"/>
  <c r="D15" i="31"/>
  <c r="E14" i="31" s="1"/>
  <c r="D13" i="31"/>
  <c r="E12" i="31" s="1"/>
  <c r="F384" i="64" l="1"/>
  <c r="F375" i="64"/>
  <c r="F366" i="64"/>
  <c r="F353" i="64"/>
  <c r="F337" i="64"/>
  <c r="F318" i="64"/>
  <c r="F242" i="64"/>
  <c r="F230" i="64"/>
  <c r="F218" i="64"/>
  <c r="G19" i="42" l="1"/>
  <c r="AG50" i="72" l="1"/>
  <c r="AH50" i="72" s="1"/>
  <c r="AG49" i="72"/>
  <c r="AH49" i="72" s="1"/>
  <c r="AG48" i="72"/>
  <c r="AH48" i="72" s="1"/>
  <c r="AB48" i="72"/>
  <c r="AB49" i="72" s="1"/>
  <c r="AA48" i="72"/>
  <c r="AA49" i="72" s="1"/>
  <c r="Z48" i="72"/>
  <c r="Z49" i="72" s="1"/>
  <c r="Y48" i="72"/>
  <c r="Y49" i="72" s="1"/>
  <c r="X48" i="72"/>
  <c r="X49" i="72" s="1"/>
  <c r="W48" i="72"/>
  <c r="W49" i="72" s="1"/>
  <c r="V48" i="72"/>
  <c r="V49" i="72" s="1"/>
  <c r="U48" i="72"/>
  <c r="U49" i="72" s="1"/>
  <c r="T48" i="72"/>
  <c r="T49" i="72" s="1"/>
  <c r="S48" i="72"/>
  <c r="S49" i="72" s="1"/>
  <c r="R48" i="72"/>
  <c r="R49" i="72" s="1"/>
  <c r="Q48" i="72"/>
  <c r="Q49" i="72" s="1"/>
  <c r="P48" i="72"/>
  <c r="P49" i="72" s="1"/>
  <c r="O48" i="72"/>
  <c r="O49" i="72" s="1"/>
  <c r="N48" i="72"/>
  <c r="N49" i="72" s="1"/>
  <c r="M48" i="72"/>
  <c r="M49" i="72" s="1"/>
  <c r="L48" i="72"/>
  <c r="L49" i="72" s="1"/>
  <c r="K48" i="72"/>
  <c r="K49" i="72" s="1"/>
  <c r="J48" i="72"/>
  <c r="J49" i="72" s="1"/>
  <c r="I48" i="72"/>
  <c r="I49" i="72" s="1"/>
  <c r="H48" i="72"/>
  <c r="H49" i="72" s="1"/>
  <c r="G48" i="72"/>
  <c r="G49" i="72" s="1"/>
  <c r="F48" i="72"/>
  <c r="F49" i="72" s="1"/>
  <c r="E48" i="72"/>
  <c r="E49" i="72" s="1"/>
  <c r="D50" i="72" l="1"/>
  <c r="AG375" i="66"/>
  <c r="AH375" i="66" s="1"/>
  <c r="AG374" i="66"/>
  <c r="AH374" i="66" s="1"/>
  <c r="AG373" i="66"/>
  <c r="AH373" i="66" s="1"/>
  <c r="AG310" i="66"/>
  <c r="AH310" i="66" s="1"/>
  <c r="AG309" i="66"/>
  <c r="AH309" i="66" s="1"/>
  <c r="AG308" i="66"/>
  <c r="AH308" i="66" s="1"/>
  <c r="AG245" i="66"/>
  <c r="AH245" i="66" s="1"/>
  <c r="AG244" i="66"/>
  <c r="AH244" i="66" s="1"/>
  <c r="AG243" i="66"/>
  <c r="AH243" i="66" s="1"/>
  <c r="AG180" i="66"/>
  <c r="AH180" i="66" s="1"/>
  <c r="AG179" i="66"/>
  <c r="AH179" i="66" s="1"/>
  <c r="AG178" i="66"/>
  <c r="AH178" i="66" s="1"/>
  <c r="AG115" i="66"/>
  <c r="AH115" i="66" s="1"/>
  <c r="AG114" i="66"/>
  <c r="AH114" i="66" s="1"/>
  <c r="AG113" i="66"/>
  <c r="AH113" i="66" s="1"/>
  <c r="AG50" i="66"/>
  <c r="AH50" i="66" s="1"/>
  <c r="AG49" i="66"/>
  <c r="AH49" i="66" s="1"/>
  <c r="AG48" i="66"/>
  <c r="AH48" i="66" s="1"/>
  <c r="H44" i="16" l="1"/>
  <c r="G34" i="42" s="1"/>
  <c r="H46" i="16"/>
  <c r="G36" i="42" s="1"/>
  <c r="H45" i="16"/>
  <c r="G35" i="42" s="1"/>
  <c r="H43" i="16"/>
  <c r="G33" i="42" s="1"/>
  <c r="H32" i="16"/>
  <c r="G23" i="42" s="1"/>
  <c r="H33" i="16"/>
  <c r="G24" i="42" s="1"/>
  <c r="H48" i="16"/>
  <c r="G38" i="42" s="1"/>
  <c r="H47" i="16"/>
  <c r="G37" i="42" s="1"/>
  <c r="J41" i="16"/>
  <c r="H31" i="16"/>
  <c r="G22" i="42" s="1"/>
  <c r="N19" i="46"/>
  <c r="N35" i="37" s="1"/>
  <c r="N16" i="46"/>
  <c r="N34" i="37" s="1"/>
  <c r="J19" i="46"/>
  <c r="J35" i="37" s="1"/>
  <c r="J16" i="46"/>
  <c r="J34" i="37" s="1"/>
  <c r="F16" i="46"/>
  <c r="F34" i="37" s="1"/>
  <c r="F29" i="46"/>
  <c r="F19" i="46"/>
  <c r="F35" i="37" s="1"/>
  <c r="N98" i="46"/>
  <c r="G156" i="64"/>
  <c r="J98" i="46" s="1"/>
  <c r="G144" i="64"/>
  <c r="F98" i="46" s="1"/>
  <c r="G128" i="64"/>
  <c r="N97" i="46" s="1"/>
  <c r="J97" i="46"/>
  <c r="G88" i="64"/>
  <c r="F97" i="46" s="1"/>
  <c r="G65" i="64"/>
  <c r="N96" i="46" s="1"/>
  <c r="G47" i="64"/>
  <c r="J96" i="46" s="1"/>
  <c r="N137" i="46"/>
  <c r="J137" i="46"/>
  <c r="F137" i="46"/>
  <c r="N136" i="46"/>
  <c r="J136" i="46"/>
  <c r="F136" i="46"/>
  <c r="D290" i="64"/>
  <c r="N113" i="46" s="1"/>
  <c r="D274" i="64"/>
  <c r="J113" i="46" s="1"/>
  <c r="D255" i="64"/>
  <c r="F113" i="46" s="1"/>
  <c r="N112" i="46"/>
  <c r="J112" i="46"/>
  <c r="F112" i="46"/>
  <c r="N111" i="46"/>
  <c r="J111" i="46"/>
  <c r="F111" i="46"/>
  <c r="G25" i="64"/>
  <c r="F96" i="46" s="1"/>
  <c r="A10" i="66" l="1"/>
  <c r="A364" i="66"/>
  <c r="A352" i="66"/>
  <c r="A346" i="66"/>
  <c r="A299" i="66"/>
  <c r="A287" i="66"/>
  <c r="A275" i="66"/>
  <c r="A222" i="66"/>
  <c r="A210" i="66"/>
  <c r="A157" i="66"/>
  <c r="A145" i="66"/>
  <c r="A92" i="66"/>
  <c r="A39" i="66"/>
  <c r="A21" i="66"/>
  <c r="A14" i="66"/>
  <c r="A13" i="66"/>
  <c r="A363" i="66"/>
  <c r="A357" i="66"/>
  <c r="A351" i="66"/>
  <c r="A345" i="66"/>
  <c r="A339" i="66"/>
  <c r="A298" i="66"/>
  <c r="A292" i="66"/>
  <c r="A286" i="66"/>
  <c r="A280" i="66"/>
  <c r="A274" i="66"/>
  <c r="A233" i="66"/>
  <c r="A227" i="66"/>
  <c r="A221" i="66"/>
  <c r="C221" i="66" s="1"/>
  <c r="A215" i="66"/>
  <c r="A209" i="66"/>
  <c r="A168" i="66"/>
  <c r="A162" i="66"/>
  <c r="A156" i="66"/>
  <c r="A150" i="66"/>
  <c r="A144" i="66"/>
  <c r="A103" i="66"/>
  <c r="A97" i="66"/>
  <c r="A91" i="66"/>
  <c r="A85" i="66"/>
  <c r="A79" i="66"/>
  <c r="A38" i="66"/>
  <c r="A26" i="66"/>
  <c r="A362" i="66"/>
  <c r="C362" i="66" s="1"/>
  <c r="A356" i="66"/>
  <c r="A350" i="66"/>
  <c r="A344" i="66"/>
  <c r="A338" i="66"/>
  <c r="A297" i="66"/>
  <c r="A291" i="66"/>
  <c r="A285" i="66"/>
  <c r="A279" i="66"/>
  <c r="A273" i="66"/>
  <c r="A232" i="66"/>
  <c r="A226" i="66"/>
  <c r="A220" i="66"/>
  <c r="A214" i="66"/>
  <c r="A208" i="66"/>
  <c r="A167" i="66"/>
  <c r="A161" i="66"/>
  <c r="A155" i="66"/>
  <c r="A149" i="66"/>
  <c r="A143" i="66"/>
  <c r="A102" i="66"/>
  <c r="C102" i="66" s="1"/>
  <c r="A96" i="66"/>
  <c r="A90" i="66"/>
  <c r="A84" i="66"/>
  <c r="A78" i="66"/>
  <c r="A37" i="66"/>
  <c r="A31" i="66"/>
  <c r="A25" i="66"/>
  <c r="A361" i="66"/>
  <c r="A355" i="66"/>
  <c r="A349" i="66"/>
  <c r="A343" i="66"/>
  <c r="A337" i="66"/>
  <c r="A296" i="66"/>
  <c r="C296" i="66" s="1"/>
  <c r="A290" i="66"/>
  <c r="A284" i="66"/>
  <c r="A278" i="66"/>
  <c r="C278" i="66" s="1"/>
  <c r="A272" i="66"/>
  <c r="A231" i="66"/>
  <c r="A225" i="66"/>
  <c r="C225" i="66" s="1"/>
  <c r="A219" i="66"/>
  <c r="A213" i="66"/>
  <c r="A207" i="66"/>
  <c r="C207" i="66" s="1"/>
  <c r="A166" i="66"/>
  <c r="A160" i="66"/>
  <c r="A154" i="66"/>
  <c r="C154" i="66" s="1"/>
  <c r="A148" i="66"/>
  <c r="A142" i="66"/>
  <c r="A101" i="66"/>
  <c r="C101" i="66" s="1"/>
  <c r="A95" i="66"/>
  <c r="A89" i="66"/>
  <c r="A83" i="66"/>
  <c r="C83" i="66" s="1"/>
  <c r="A77" i="66"/>
  <c r="A36" i="66"/>
  <c r="A30" i="66"/>
  <c r="A24" i="66"/>
  <c r="A18" i="66"/>
  <c r="A12" i="66"/>
  <c r="A360" i="66"/>
  <c r="A354" i="66"/>
  <c r="A348" i="66"/>
  <c r="C348" i="66" s="1"/>
  <c r="A342" i="66"/>
  <c r="A336" i="66"/>
  <c r="A295" i="66"/>
  <c r="A289" i="66"/>
  <c r="A283" i="66"/>
  <c r="A277" i="66"/>
  <c r="C277" i="66" s="1"/>
  <c r="A271" i="66"/>
  <c r="A230" i="66"/>
  <c r="C230" i="66" s="1"/>
  <c r="A224" i="66"/>
  <c r="A218" i="66"/>
  <c r="A212" i="66"/>
  <c r="A206" i="66"/>
  <c r="C206" i="66" s="1"/>
  <c r="A165" i="66"/>
  <c r="A159" i="66"/>
  <c r="A153" i="66"/>
  <c r="A147" i="66"/>
  <c r="A141" i="66"/>
  <c r="A100" i="66"/>
  <c r="C100" i="66" s="1"/>
  <c r="A94" i="66"/>
  <c r="A88" i="66"/>
  <c r="A82" i="66"/>
  <c r="C82" i="66" s="1"/>
  <c r="A76" i="66"/>
  <c r="A35" i="66"/>
  <c r="A29" i="66"/>
  <c r="A23" i="66"/>
  <c r="A17" i="66"/>
  <c r="C17" i="66" s="1"/>
  <c r="A11" i="66"/>
  <c r="C11" i="66" s="1"/>
  <c r="A359" i="66"/>
  <c r="A353" i="66"/>
  <c r="A347" i="66"/>
  <c r="A341" i="66"/>
  <c r="A335" i="66"/>
  <c r="A294" i="66"/>
  <c r="A288" i="66"/>
  <c r="A282" i="66"/>
  <c r="A276" i="66"/>
  <c r="A270" i="66"/>
  <c r="A229" i="66"/>
  <c r="A223" i="66"/>
  <c r="C223" i="66" s="1"/>
  <c r="A217" i="66"/>
  <c r="A211" i="66"/>
  <c r="A205" i="66"/>
  <c r="C205" i="66" s="1"/>
  <c r="A164" i="66"/>
  <c r="A158" i="66"/>
  <c r="A152" i="66"/>
  <c r="A146" i="66"/>
  <c r="A140" i="66"/>
  <c r="A99" i="66"/>
  <c r="A93" i="66"/>
  <c r="A87" i="66"/>
  <c r="A81" i="66"/>
  <c r="A75" i="66"/>
  <c r="A34" i="66"/>
  <c r="A28" i="66"/>
  <c r="A22" i="66"/>
  <c r="A16" i="66"/>
  <c r="C16" i="66" s="1"/>
  <c r="A358" i="66"/>
  <c r="C358" i="66" s="1"/>
  <c r="A340" i="66"/>
  <c r="A293" i="66"/>
  <c r="A281" i="66"/>
  <c r="A234" i="66"/>
  <c r="A228" i="66"/>
  <c r="A216" i="66"/>
  <c r="A169" i="66"/>
  <c r="A163" i="66"/>
  <c r="A151" i="66"/>
  <c r="A104" i="66"/>
  <c r="A98" i="66"/>
  <c r="A86" i="66"/>
  <c r="A80" i="66"/>
  <c r="A33" i="66"/>
  <c r="A27" i="66"/>
  <c r="C27" i="66" s="1"/>
  <c r="A15" i="66"/>
  <c r="A32" i="66"/>
  <c r="C32" i="66" s="1"/>
  <c r="A20" i="66"/>
  <c r="A19" i="66"/>
  <c r="C355" i="66"/>
  <c r="C344" i="66"/>
  <c r="C337" i="66"/>
  <c r="C290" i="66"/>
  <c r="C284" i="66"/>
  <c r="C272" i="66"/>
  <c r="C232" i="66"/>
  <c r="C214" i="66"/>
  <c r="C166" i="66"/>
  <c r="C160" i="66"/>
  <c r="C148" i="66"/>
  <c r="C142" i="66"/>
  <c r="C98" i="66"/>
  <c r="C91" i="66"/>
  <c r="C84" i="66"/>
  <c r="C80" i="66"/>
  <c r="C36" i="66"/>
  <c r="C24" i="66"/>
  <c r="C340" i="66"/>
  <c r="C295" i="66"/>
  <c r="C283" i="66"/>
  <c r="C210" i="66"/>
  <c r="C159" i="66"/>
  <c r="C147" i="66"/>
  <c r="C94" i="66"/>
  <c r="C87" i="66"/>
  <c r="C35" i="66"/>
  <c r="C23" i="66"/>
  <c r="C97" i="66"/>
  <c r="C90" i="66"/>
  <c r="C86" i="66"/>
  <c r="C28" i="66"/>
  <c r="C10" i="66"/>
  <c r="C357" i="66"/>
  <c r="C299" i="66"/>
  <c r="C287" i="66"/>
  <c r="C275" i="66"/>
  <c r="C212" i="66"/>
  <c r="C169" i="66"/>
  <c r="C151" i="66"/>
  <c r="C93" i="66"/>
  <c r="C89" i="66"/>
  <c r="C75" i="66"/>
  <c r="C33" i="66"/>
  <c r="C361" i="66"/>
  <c r="C354" i="66"/>
  <c r="C350" i="66"/>
  <c r="C343" i="66"/>
  <c r="C336" i="66"/>
  <c r="C294" i="66"/>
  <c r="C288" i="66"/>
  <c r="C282" i="66"/>
  <c r="C276" i="66"/>
  <c r="C270" i="66"/>
  <c r="C231" i="66"/>
  <c r="C227" i="66"/>
  <c r="C220" i="66"/>
  <c r="C213" i="66"/>
  <c r="C209" i="66"/>
  <c r="C164" i="66"/>
  <c r="C158" i="66"/>
  <c r="C152" i="66"/>
  <c r="C146" i="66"/>
  <c r="C140" i="66"/>
  <c r="C104" i="66"/>
  <c r="C364" i="66"/>
  <c r="C360" i="66"/>
  <c r="C356" i="66"/>
  <c r="C349" i="66"/>
  <c r="C342" i="66"/>
  <c r="C338" i="66"/>
  <c r="C298" i="66"/>
  <c r="C292" i="66"/>
  <c r="C286" i="66"/>
  <c r="C280" i="66"/>
  <c r="C274" i="66"/>
  <c r="C233" i="66"/>
  <c r="C226" i="66"/>
  <c r="C219" i="66"/>
  <c r="C215" i="66"/>
  <c r="C208" i="66"/>
  <c r="C168" i="66"/>
  <c r="C162" i="66"/>
  <c r="C156" i="66"/>
  <c r="C150" i="66"/>
  <c r="C144" i="66"/>
  <c r="C103" i="66"/>
  <c r="C96" i="66"/>
  <c r="C92" i="66"/>
  <c r="C85" i="66"/>
  <c r="C78" i="66"/>
  <c r="C38" i="66"/>
  <c r="C26" i="66"/>
  <c r="C20" i="66"/>
  <c r="C14" i="66"/>
  <c r="C353" i="66"/>
  <c r="C157" i="66"/>
  <c r="C363" i="66"/>
  <c r="C359" i="66"/>
  <c r="C352" i="66"/>
  <c r="C345" i="66"/>
  <c r="C341" i="66"/>
  <c r="C297" i="66"/>
  <c r="C291" i="66"/>
  <c r="C285" i="66"/>
  <c r="C279" i="66"/>
  <c r="C273" i="66"/>
  <c r="C229" i="66"/>
  <c r="C222" i="66"/>
  <c r="C218" i="66"/>
  <c r="C211" i="66"/>
  <c r="C167" i="66"/>
  <c r="C161" i="66"/>
  <c r="C155" i="66"/>
  <c r="C149" i="66"/>
  <c r="C143" i="66"/>
  <c r="C99" i="66"/>
  <c r="C95" i="66"/>
  <c r="C88" i="66"/>
  <c r="C81" i="66"/>
  <c r="C77" i="66"/>
  <c r="C37" i="66"/>
  <c r="C31" i="66"/>
  <c r="C25" i="66"/>
  <c r="C19" i="66"/>
  <c r="C13" i="66"/>
  <c r="C30" i="66"/>
  <c r="C18" i="66"/>
  <c r="C12" i="66"/>
  <c r="C351" i="66"/>
  <c r="C347" i="66"/>
  <c r="C289" i="66"/>
  <c r="C271" i="66"/>
  <c r="C228" i="66"/>
  <c r="C224" i="66"/>
  <c r="C217" i="66"/>
  <c r="C165" i="66"/>
  <c r="C153" i="66"/>
  <c r="C141" i="66"/>
  <c r="C76" i="66"/>
  <c r="C29" i="66"/>
  <c r="C79" i="66"/>
  <c r="C34" i="66"/>
  <c r="C22" i="66"/>
  <c r="C346" i="66"/>
  <c r="C339" i="66"/>
  <c r="C335" i="66"/>
  <c r="C293" i="66"/>
  <c r="C281" i="66"/>
  <c r="C234" i="66"/>
  <c r="C216" i="66"/>
  <c r="C163" i="66"/>
  <c r="C145" i="66"/>
  <c r="C39" i="66"/>
  <c r="C21" i="66"/>
  <c r="C15" i="66"/>
  <c r="H41" i="16"/>
  <c r="F15" i="46"/>
  <c r="F12" i="37" l="1"/>
  <c r="F18" i="63"/>
  <c r="I19" i="11" l="1"/>
  <c r="I18" i="11"/>
  <c r="C45" i="72" l="1"/>
  <c r="C175" i="66"/>
  <c r="C110" i="66"/>
  <c r="C370" i="66"/>
  <c r="C305" i="66"/>
  <c r="C240" i="66"/>
  <c r="C44" i="72"/>
  <c r="C239" i="66"/>
  <c r="C109" i="66"/>
  <c r="C174" i="66"/>
  <c r="C369" i="66"/>
  <c r="C304" i="66"/>
  <c r="C171" i="66"/>
  <c r="C366" i="66"/>
  <c r="C301" i="66"/>
  <c r="C236" i="66"/>
  <c r="C106" i="66"/>
  <c r="C43" i="72"/>
  <c r="C303" i="66"/>
  <c r="C238" i="66"/>
  <c r="C108" i="66"/>
  <c r="C173" i="66"/>
  <c r="C368" i="66"/>
  <c r="C46" i="72"/>
  <c r="C371" i="66"/>
  <c r="C306" i="66"/>
  <c r="C241" i="66"/>
  <c r="C111" i="66"/>
  <c r="C176" i="66"/>
  <c r="C42" i="72"/>
  <c r="C367" i="66"/>
  <c r="C302" i="66"/>
  <c r="C237" i="66"/>
  <c r="C107" i="66"/>
  <c r="C172" i="66"/>
  <c r="C46" i="66"/>
  <c r="C42" i="66"/>
  <c r="C45" i="66"/>
  <c r="C44" i="66"/>
  <c r="C41" i="66"/>
  <c r="C43" i="66"/>
  <c r="F71" i="37" l="1"/>
  <c r="J71" i="37"/>
  <c r="N71" i="37"/>
  <c r="J70" i="37"/>
  <c r="N70" i="37"/>
  <c r="F70" i="37"/>
  <c r="F66" i="37"/>
  <c r="J66" i="37"/>
  <c r="N66" i="37"/>
  <c r="F67" i="37"/>
  <c r="J67" i="37"/>
  <c r="N67" i="37"/>
  <c r="F68" i="37"/>
  <c r="J68" i="37"/>
  <c r="N68" i="37"/>
  <c r="F55" i="37"/>
  <c r="J55" i="37"/>
  <c r="N55" i="37"/>
  <c r="F56" i="37"/>
  <c r="J56" i="37"/>
  <c r="N56" i="37"/>
  <c r="F63" i="37"/>
  <c r="J63" i="37"/>
  <c r="N63" i="37"/>
  <c r="F49" i="37"/>
  <c r="J49" i="37"/>
  <c r="N49" i="37"/>
  <c r="F50" i="37"/>
  <c r="J50" i="37"/>
  <c r="N50" i="37"/>
  <c r="F51" i="37"/>
  <c r="J51" i="37"/>
  <c r="N51" i="37"/>
  <c r="F52" i="37"/>
  <c r="J52" i="37"/>
  <c r="N52" i="37"/>
  <c r="J40" i="37"/>
  <c r="N40" i="37"/>
  <c r="J41" i="37"/>
  <c r="N41" i="37"/>
  <c r="F41" i="37"/>
  <c r="F40" i="37"/>
  <c r="J37" i="37"/>
  <c r="N37" i="37"/>
  <c r="J39" i="37"/>
  <c r="N39" i="37"/>
  <c r="F39" i="37"/>
  <c r="F37" i="37"/>
  <c r="N197" i="46"/>
  <c r="J197" i="46"/>
  <c r="F197" i="46"/>
  <c r="N176" i="46"/>
  <c r="N74" i="37" s="1"/>
  <c r="J176" i="46"/>
  <c r="J74" i="37" s="1"/>
  <c r="F176" i="46"/>
  <c r="F74" i="37" s="1"/>
  <c r="N171" i="46"/>
  <c r="J171" i="46"/>
  <c r="F171" i="46"/>
  <c r="N166" i="46"/>
  <c r="N72" i="37" s="1"/>
  <c r="J166" i="46"/>
  <c r="J72" i="37" s="1"/>
  <c r="F166" i="46"/>
  <c r="F72" i="37" s="1"/>
  <c r="N134" i="46"/>
  <c r="N65" i="37" s="1"/>
  <c r="J69" i="37"/>
  <c r="F134" i="46"/>
  <c r="F65" i="37" s="1"/>
  <c r="N114" i="46"/>
  <c r="N110" i="46" s="1"/>
  <c r="N54" i="37" s="1"/>
  <c r="J114" i="46"/>
  <c r="J110" i="46" s="1"/>
  <c r="J54" i="37" s="1"/>
  <c r="F114" i="46"/>
  <c r="F110" i="46" s="1"/>
  <c r="F54" i="37" s="1"/>
  <c r="N100" i="46"/>
  <c r="N95" i="46" s="1"/>
  <c r="N48" i="37" s="1"/>
  <c r="J100" i="46"/>
  <c r="J95" i="46" s="1"/>
  <c r="F100" i="46"/>
  <c r="F95" i="46" s="1"/>
  <c r="F48" i="37" s="1"/>
  <c r="N81" i="46"/>
  <c r="J81" i="46"/>
  <c r="F81" i="46"/>
  <c r="N65" i="46"/>
  <c r="J65" i="46"/>
  <c r="F65" i="46"/>
  <c r="N61" i="46"/>
  <c r="J61" i="46"/>
  <c r="F61" i="46"/>
  <c r="N58" i="46"/>
  <c r="J58" i="46"/>
  <c r="F58" i="46"/>
  <c r="N53" i="46"/>
  <c r="N43" i="37" s="1"/>
  <c r="J53" i="46"/>
  <c r="J43" i="37" s="1"/>
  <c r="F53" i="46"/>
  <c r="F43" i="37" s="1"/>
  <c r="N49" i="46"/>
  <c r="N42" i="37" s="1"/>
  <c r="J49" i="46"/>
  <c r="J42" i="37" s="1"/>
  <c r="F49" i="46"/>
  <c r="N38" i="37"/>
  <c r="J38" i="37"/>
  <c r="F38" i="37"/>
  <c r="N36" i="37"/>
  <c r="J29" i="46"/>
  <c r="J36" i="37" s="1"/>
  <c r="F36" i="37"/>
  <c r="N76" i="46" l="1"/>
  <c r="N45" i="37" s="1"/>
  <c r="J169" i="46"/>
  <c r="J73" i="37" s="1"/>
  <c r="N169" i="46"/>
  <c r="N73" i="37" s="1"/>
  <c r="J193" i="46"/>
  <c r="J75" i="37" s="1"/>
  <c r="N193" i="46"/>
  <c r="N75" i="37" s="1"/>
  <c r="F193" i="46"/>
  <c r="F75" i="37" s="1"/>
  <c r="F169" i="46"/>
  <c r="F94" i="46" s="1"/>
  <c r="J76" i="46"/>
  <c r="J45" i="37" s="1"/>
  <c r="F76" i="46"/>
  <c r="F45" i="37" s="1"/>
  <c r="F42" i="37"/>
  <c r="F14" i="46"/>
  <c r="J134" i="46"/>
  <c r="J65" i="37" s="1"/>
  <c r="J57" i="46"/>
  <c r="J44" i="37" s="1"/>
  <c r="J53" i="37"/>
  <c r="N69" i="37"/>
  <c r="F33" i="37"/>
  <c r="F64" i="37"/>
  <c r="N57" i="46"/>
  <c r="N44" i="37" s="1"/>
  <c r="F57" i="46"/>
  <c r="F44" i="37" s="1"/>
  <c r="F53" i="37"/>
  <c r="N64" i="37"/>
  <c r="N53" i="37"/>
  <c r="J48" i="37"/>
  <c r="J64" i="37"/>
  <c r="F69" i="37"/>
  <c r="N15" i="46"/>
  <c r="J15" i="46"/>
  <c r="N94" i="46"/>
  <c r="F32" i="37" l="1"/>
  <c r="D78" i="44" s="1"/>
  <c r="F93" i="46"/>
  <c r="F46" i="37" s="1"/>
  <c r="F73" i="37"/>
  <c r="J94" i="46"/>
  <c r="J47" i="37" s="1"/>
  <c r="D132" i="44" s="1"/>
  <c r="N209" i="46"/>
  <c r="N76" i="37" s="1"/>
  <c r="N47" i="37"/>
  <c r="D133" i="44" s="1"/>
  <c r="F209" i="46"/>
  <c r="F47" i="37"/>
  <c r="D131" i="44" s="1"/>
  <c r="N14" i="46"/>
  <c r="N33" i="37"/>
  <c r="J14" i="46"/>
  <c r="J33" i="37"/>
  <c r="J209" i="46" l="1"/>
  <c r="J76" i="37" s="1"/>
  <c r="F210" i="46"/>
  <c r="F77" i="37" s="1"/>
  <c r="F76" i="37"/>
  <c r="N93" i="46"/>
  <c r="N32" i="37"/>
  <c r="D80" i="44" s="1"/>
  <c r="J93" i="46"/>
  <c r="J32" i="37"/>
  <c r="D79" i="44" s="1"/>
  <c r="D6" i="44"/>
  <c r="N46" i="37" l="1"/>
  <c r="N210" i="46"/>
  <c r="N77" i="37" s="1"/>
  <c r="J210" i="46"/>
  <c r="J77" i="37" s="1"/>
  <c r="J46" i="37"/>
  <c r="D119" i="44" l="1"/>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81" i="44"/>
  <c r="D205" i="44"/>
  <c r="D204" i="44"/>
  <c r="D203" i="44"/>
  <c r="D202" i="44"/>
  <c r="D201" i="44"/>
  <c r="D200" i="44"/>
  <c r="D199" i="44"/>
  <c r="D198" i="44"/>
  <c r="D197" i="44"/>
  <c r="D196" i="44"/>
  <c r="D195" i="44"/>
  <c r="D194"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21" i="44" l="1"/>
  <c r="D122" i="44"/>
  <c r="D120" i="44"/>
  <c r="D208" i="44"/>
  <c r="D206" i="44"/>
  <c r="D207" i="44"/>
  <c r="D68" i="44"/>
  <c r="D67" i="44"/>
  <c r="D66" i="44"/>
  <c r="D65" i="44"/>
  <c r="D63" i="44"/>
  <c r="D62" i="44"/>
  <c r="D61" i="44"/>
  <c r="D49" i="44"/>
  <c r="D48" i="44"/>
  <c r="D47" i="44"/>
  <c r="D46" i="44"/>
  <c r="D45" i="44"/>
  <c r="D44" i="44"/>
  <c r="D43" i="44"/>
  <c r="D42" i="44"/>
  <c r="D41" i="44"/>
  <c r="D37" i="44"/>
  <c r="D36" i="44"/>
  <c r="D35" i="44"/>
  <c r="D34" i="44"/>
  <c r="D33" i="44"/>
  <c r="D32" i="44"/>
  <c r="D30" i="44"/>
  <c r="D29" i="44"/>
  <c r="D28" i="44"/>
  <c r="D27" i="44"/>
  <c r="D26" i="44"/>
  <c r="D25" i="44"/>
  <c r="D24" i="44"/>
  <c r="D23" i="44"/>
  <c r="D22" i="44"/>
  <c r="D21" i="44"/>
  <c r="D20" i="44"/>
  <c r="D19" i="44"/>
  <c r="D17" i="44"/>
  <c r="D16" i="44"/>
  <c r="D15" i="44"/>
  <c r="D14" i="44"/>
  <c r="D13" i="44"/>
  <c r="D12" i="44"/>
  <c r="D11" i="44"/>
  <c r="D10" i="44"/>
  <c r="D9" i="44"/>
  <c r="D7" i="44"/>
  <c r="D62" i="42"/>
  <c r="D63" i="42"/>
  <c r="D64" i="42"/>
  <c r="D65" i="42"/>
  <c r="D66" i="42"/>
  <c r="D67" i="42"/>
  <c r="D61" i="42"/>
  <c r="C72" i="42"/>
  <c r="C73" i="42"/>
  <c r="C71" i="42"/>
  <c r="D50" i="42"/>
  <c r="D51" i="42"/>
  <c r="D52" i="42"/>
  <c r="D53" i="42"/>
  <c r="D54" i="42"/>
  <c r="D55" i="42"/>
  <c r="D56" i="42"/>
  <c r="D57" i="42"/>
  <c r="D58" i="42"/>
  <c r="D59" i="42"/>
  <c r="D49" i="42"/>
  <c r="D39" i="44" l="1"/>
  <c r="D54" i="44" s="1"/>
  <c r="D59" i="44"/>
  <c r="D189" i="44"/>
  <c r="D72" i="44"/>
  <c r="D125" i="44"/>
  <c r="D211" i="44"/>
  <c r="D210" i="44"/>
  <c r="D64" i="44"/>
  <c r="D69" i="44"/>
  <c r="D209" i="44"/>
  <c r="D38" i="44"/>
  <c r="D53" i="44" s="1"/>
  <c r="D40" i="44"/>
  <c r="D55" i="44" s="1"/>
  <c r="D52" i="44"/>
  <c r="D51" i="44"/>
  <c r="D50" i="44"/>
  <c r="G68" i="42"/>
  <c r="G60" i="42"/>
  <c r="G69" i="42" l="1"/>
  <c r="I74" i="26" l="1"/>
  <c r="D78" i="26"/>
  <c r="F52" i="38"/>
  <c r="H52" i="38"/>
  <c r="D52" i="38"/>
  <c r="F44" i="38"/>
  <c r="H44" i="38"/>
  <c r="D44" i="38"/>
  <c r="F45" i="38"/>
  <c r="H45" i="38"/>
  <c r="D45" i="38"/>
  <c r="F28" i="38"/>
  <c r="H28" i="38"/>
  <c r="D28" i="38"/>
  <c r="I78" i="26" l="1"/>
  <c r="F18" i="37" l="1"/>
  <c r="F13" i="37"/>
</calcChain>
</file>

<file path=xl/comments1.xml><?xml version="1.0" encoding="utf-8"?>
<comments xmlns="http://schemas.openxmlformats.org/spreadsheetml/2006/main">
  <authors>
    <author>内野 裕太(utino.y3616)</author>
  </authors>
  <commentList>
    <comment ref="A11" authorId="0" shapeId="0">
      <text>
        <r>
          <rPr>
            <b/>
            <sz val="9"/>
            <color indexed="81"/>
            <rFont val="ＭＳ Ｐゴシック"/>
            <family val="3"/>
            <charset val="128"/>
          </rPr>
          <t>期間の始まりを入力してください。（以下同じ）</t>
        </r>
      </text>
    </comment>
    <comment ref="A13" authorId="0" shape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内野 裕太(utino.y3616)</author>
  </authors>
  <commentList>
    <comment ref="A11" authorId="0" shape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3" authorId="0" shapeId="0">
      <text>
        <r>
          <rPr>
            <b/>
            <sz val="9"/>
            <color indexed="81"/>
            <rFont val="ＭＳ Ｐゴシック"/>
            <family val="3"/>
            <charset val="128"/>
          </rPr>
          <t>期間の終わりを入力してください。（以下同じ）</t>
        </r>
      </text>
    </comment>
  </commentList>
</comments>
</file>

<file path=xl/comments3.xml><?xml version="1.0" encoding="utf-8"?>
<comments xmlns="http://schemas.openxmlformats.org/spreadsheetml/2006/main">
  <authors>
    <author>内野 裕太(utino.y3616)</author>
  </authors>
  <commentList>
    <comment ref="A13" authorId="0" shape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5" authorId="0" shapeId="0">
      <text>
        <r>
          <rPr>
            <b/>
            <sz val="9"/>
            <color indexed="81"/>
            <rFont val="ＭＳ Ｐゴシック"/>
            <family val="3"/>
            <charset val="128"/>
          </rPr>
          <t>期間の終わりを入力してください。（以下同じ）</t>
        </r>
      </text>
    </comment>
  </commentList>
</comments>
</file>

<file path=xl/comments4.xml><?xml version="1.0" encoding="utf-8"?>
<comments xmlns="http://schemas.openxmlformats.org/spreadsheetml/2006/main">
  <authors>
    <author>内野 裕太(utino.y3616)</author>
    <author>坂口 久美子(sakagut72083)</author>
  </authors>
  <commentList>
    <comment ref="A10" authorId="0" shapeId="0">
      <text>
        <r>
          <rPr>
            <b/>
            <sz val="9"/>
            <color indexed="81"/>
            <rFont val="ＭＳ Ｐゴシック"/>
            <family val="3"/>
            <charset val="128"/>
          </rPr>
          <t>様式6-2の入力状況から自動で表示されます。</t>
        </r>
      </text>
    </comment>
    <comment ref="B10" authorId="0" shapeId="0">
      <text>
        <r>
          <rPr>
            <b/>
            <sz val="9"/>
            <color indexed="81"/>
            <rFont val="ＭＳ Ｐゴシック"/>
            <family val="3"/>
            <charset val="128"/>
          </rPr>
          <t>担当をお選びください</t>
        </r>
      </text>
    </comment>
    <comment ref="C10" authorId="0" shapeId="0">
      <text>
        <r>
          <rPr>
            <b/>
            <sz val="9"/>
            <color indexed="81"/>
            <rFont val="ＭＳ Ｐゴシック"/>
            <family val="3"/>
            <charset val="128"/>
          </rPr>
          <t>様式6-2の入力状況から自動で表示されます。</t>
        </r>
        <r>
          <rPr>
            <sz val="9"/>
            <color indexed="81"/>
            <rFont val="ＭＳ Ｐゴシック"/>
            <family val="3"/>
            <charset val="128"/>
          </rPr>
          <t xml:space="preserve">
</t>
        </r>
      </text>
    </comment>
    <comment ref="AB10" authorId="0" shapeId="0">
      <text>
        <r>
          <rPr>
            <b/>
            <sz val="9"/>
            <color indexed="81"/>
            <rFont val="ＭＳ Ｐゴシック"/>
            <family val="3"/>
            <charset val="128"/>
          </rPr>
          <t>黄色部分に出勤状況を「○」で記載してください。</t>
        </r>
      </text>
    </comment>
    <comment ref="D11" authorId="0" shapeId="0">
      <text>
        <r>
          <rPr>
            <b/>
            <sz val="9"/>
            <color indexed="81"/>
            <rFont val="ＭＳ Ｐゴシック"/>
            <family val="3"/>
            <charset val="128"/>
          </rPr>
          <t>３歳以上の担当保育教諭のうち，担任となる職員について，担任するクラスの年齢を選択してください。</t>
        </r>
      </text>
    </comment>
    <comment ref="AB41" authorId="0" shapeId="0">
      <text>
        <r>
          <rPr>
            <b/>
            <sz val="9"/>
            <color indexed="81"/>
            <rFont val="ＭＳ Ｐゴシック"/>
            <family val="3"/>
            <charset val="128"/>
          </rPr>
          <t>青色部分に想定している受入れ園児数を記載してください。</t>
        </r>
      </text>
    </comment>
    <comment ref="AB47" authorId="0" shapeId="0">
      <text>
        <r>
          <rPr>
            <b/>
            <sz val="9"/>
            <color indexed="81"/>
            <rFont val="ＭＳ Ｐゴシック"/>
            <family val="3"/>
            <charset val="128"/>
          </rPr>
          <t>自動でカウントします。</t>
        </r>
      </text>
    </comment>
    <comment ref="AB48" authorId="0" shapeId="0">
      <text>
        <r>
          <rPr>
            <b/>
            <sz val="9"/>
            <color indexed="81"/>
            <rFont val="ＭＳ Ｐゴシック"/>
            <family val="3"/>
            <charset val="128"/>
          </rPr>
          <t>自動でカウントします。</t>
        </r>
      </text>
    </comment>
    <comment ref="AB49" authorId="0" shapeId="0">
      <text>
        <r>
          <rPr>
            <b/>
            <sz val="9"/>
            <color indexed="81"/>
            <rFont val="ＭＳ Ｐゴシック"/>
            <family val="3"/>
            <charset val="128"/>
          </rPr>
          <t>配置人数が必要人数を上回っている場合には「○」，そうでなければ「×」になります。</t>
        </r>
      </text>
    </comment>
    <comment ref="A53" authorId="1" shapeId="0">
      <text>
        <r>
          <rPr>
            <b/>
            <sz val="9"/>
            <color indexed="81"/>
            <rFont val="ＭＳ Ｐゴシック"/>
            <family val="3"/>
            <charset val="128"/>
          </rPr>
          <t>職種をご記入ください。</t>
        </r>
      </text>
    </comment>
    <comment ref="C53" authorId="0" shapeId="0">
      <text>
        <r>
          <rPr>
            <b/>
            <sz val="9"/>
            <color indexed="81"/>
            <rFont val="ＭＳ Ｐゴシック"/>
            <family val="3"/>
            <charset val="128"/>
          </rPr>
          <t>常勤又は非常勤を選択してください。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内野 裕太(utino.y3616)</author>
  </authors>
  <commentList>
    <comment ref="A32" authorId="0" shapeId="0">
      <text>
        <r>
          <rPr>
            <b/>
            <sz val="9"/>
            <color indexed="81"/>
            <rFont val="ＭＳ Ｐゴシック"/>
            <family val="3"/>
            <charset val="128"/>
          </rPr>
          <t>期間の始まりを入力してください。（以下同じ）</t>
        </r>
      </text>
    </comment>
    <comment ref="A34" authorId="0" shape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 ref="A49" authorId="0" shapeId="0">
      <text>
        <r>
          <rPr>
            <b/>
            <sz val="9"/>
            <color indexed="81"/>
            <rFont val="ＭＳ Ｐゴシック"/>
            <family val="3"/>
            <charset val="128"/>
          </rPr>
          <t>期間の始まりを入力してください。（以下同じ）</t>
        </r>
      </text>
    </comment>
    <comment ref="A51" authorId="0" shapeId="0">
      <text>
        <r>
          <rPr>
            <b/>
            <sz val="9"/>
            <color indexed="81"/>
            <rFont val="ＭＳ Ｐゴシック"/>
            <family val="3"/>
            <charset val="128"/>
          </rPr>
          <t>期間の終わりを入力してください。（以下同じ）</t>
        </r>
      </text>
    </comment>
  </commentList>
</comments>
</file>

<file path=xl/sharedStrings.xml><?xml version="1.0" encoding="utf-8"?>
<sst xmlns="http://schemas.openxmlformats.org/spreadsheetml/2006/main" count="2778" uniqueCount="1319">
  <si>
    <t>（申請者）</t>
    <rPh sb="1" eb="4">
      <t>シンセイシャ</t>
    </rPh>
    <phoneticPr fontId="1"/>
  </si>
  <si>
    <t>代表者氏名</t>
    <rPh sb="0" eb="3">
      <t>ダイヒョウシャ</t>
    </rPh>
    <rPh sb="3" eb="5">
      <t>シメイ</t>
    </rPh>
    <phoneticPr fontId="1"/>
  </si>
  <si>
    <t>印</t>
    <rPh sb="0" eb="1">
      <t>イン</t>
    </rPh>
    <phoneticPr fontId="1"/>
  </si>
  <si>
    <t>事　前　登　録　書</t>
    <rPh sb="0" eb="1">
      <t>コト</t>
    </rPh>
    <rPh sb="2" eb="3">
      <t>マエ</t>
    </rPh>
    <rPh sb="4" eb="5">
      <t>ノボル</t>
    </rPh>
    <rPh sb="6" eb="7">
      <t>ロク</t>
    </rPh>
    <rPh sb="8" eb="9">
      <t>ショ</t>
    </rPh>
    <phoneticPr fontId="1"/>
  </si>
  <si>
    <t>記</t>
    <rPh sb="0" eb="1">
      <t>キ</t>
    </rPh>
    <phoneticPr fontId="1"/>
  </si>
  <si>
    <t>担当者及び
連絡先</t>
    <rPh sb="0" eb="3">
      <t>タントウシャ</t>
    </rPh>
    <rPh sb="3" eb="4">
      <t>オヨ</t>
    </rPh>
    <rPh sb="6" eb="9">
      <t>レンラクサキ</t>
    </rPh>
    <phoneticPr fontId="1"/>
  </si>
  <si>
    <t>担当者氏名：</t>
    <rPh sb="0" eb="3">
      <t>タントウシャ</t>
    </rPh>
    <rPh sb="3" eb="5">
      <t>シメイ</t>
    </rPh>
    <phoneticPr fontId="1"/>
  </si>
  <si>
    <t>電話番号：</t>
    <rPh sb="0" eb="2">
      <t>デンワ</t>
    </rPh>
    <rPh sb="2" eb="4">
      <t>バンゴウ</t>
    </rPh>
    <phoneticPr fontId="1"/>
  </si>
  <si>
    <t>FAX番号：</t>
    <rPh sb="3" eb="5">
      <t>バンゴウ</t>
    </rPh>
    <phoneticPr fontId="1"/>
  </si>
  <si>
    <t>電子メール：</t>
    <rPh sb="0" eb="2">
      <t>デンシ</t>
    </rPh>
    <phoneticPr fontId="1"/>
  </si>
  <si>
    <t>応募申込書（様式１）</t>
    <rPh sb="0" eb="2">
      <t>オウボ</t>
    </rPh>
    <rPh sb="2" eb="5">
      <t>モウシコミショ</t>
    </rPh>
    <rPh sb="6" eb="8">
      <t>ヨウシキ</t>
    </rPh>
    <phoneticPr fontId="1"/>
  </si>
  <si>
    <t>代表者氏名</t>
    <rPh sb="0" eb="3">
      <t>ダイヒョウシャ</t>
    </rPh>
    <rPh sb="3" eb="5">
      <t>シメイ</t>
    </rPh>
    <phoneticPr fontId="1"/>
  </si>
  <si>
    <t>印</t>
    <rPh sb="0" eb="1">
      <t>イン</t>
    </rPh>
    <phoneticPr fontId="1"/>
  </si>
  <si>
    <t>連絡先</t>
    <rPh sb="0" eb="3">
      <t>レンラクサキ</t>
    </rPh>
    <phoneticPr fontId="1"/>
  </si>
  <si>
    <t>担当部署</t>
    <rPh sb="0" eb="2">
      <t>タントウ</t>
    </rPh>
    <rPh sb="2" eb="4">
      <t>ブショ</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</si>
  <si>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</si>
  <si>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</si>
  <si>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</si>
  <si>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代表者（職・氏名）</t>
    <rPh sb="0" eb="3">
      <t>ダイヒョウシャ</t>
    </rPh>
    <rPh sb="4" eb="5">
      <t>ショク</t>
    </rPh>
    <rPh sb="6" eb="8">
      <t>シメイ</t>
    </rPh>
    <phoneticPr fontId="1"/>
  </si>
  <si>
    <t>〒　　　－</t>
    <phoneticPr fontId="1"/>
  </si>
  <si>
    <t>℡：　　　　　－　　　　－　　　　</t>
    <phoneticPr fontId="1"/>
  </si>
  <si>
    <t>Fax：　　　　－　　　　－</t>
    <phoneticPr fontId="1"/>
  </si>
  <si>
    <t>【添付資料】</t>
  </si>
  <si>
    <t>役職　※</t>
    <rPh sb="0" eb="2">
      <t>ヤクショク</t>
    </rPh>
    <phoneticPr fontId="1"/>
  </si>
  <si>
    <t>氏名</t>
    <rPh sb="0" eb="2">
      <t>シメイ</t>
    </rPh>
    <phoneticPr fontId="1"/>
  </si>
  <si>
    <t>年齢</t>
    <rPh sb="0" eb="2">
      <t>ネンレイ</t>
    </rPh>
    <phoneticPr fontId="1"/>
  </si>
  <si>
    <t>職業</t>
    <rPh sb="0" eb="2">
      <t>ショクギョウ</t>
    </rPh>
    <phoneticPr fontId="1"/>
  </si>
  <si>
    <t>備考</t>
    <rPh sb="0" eb="2">
      <t>ビコウ</t>
    </rPh>
    <phoneticPr fontId="1"/>
  </si>
  <si>
    <t>氏名</t>
    <rPh sb="0" eb="2">
      <t>フリガナ</t>
    </rPh>
    <phoneticPr fontId="1"/>
  </si>
  <si>
    <t>現住所</t>
    <rPh sb="0" eb="3">
      <t>ゲンジュウショ</t>
    </rPh>
    <phoneticPr fontId="1"/>
  </si>
  <si>
    <t>職歴（詳細に）</t>
    <rPh sb="0" eb="2">
      <t>ショクレキ</t>
    </rPh>
    <rPh sb="3" eb="5">
      <t>ショウサイ</t>
    </rPh>
    <phoneticPr fontId="1"/>
  </si>
  <si>
    <t>【添付資料】</t>
    <rPh sb="1" eb="3">
      <t>テンプ</t>
    </rPh>
    <rPh sb="3" eb="5">
      <t>シリョウ</t>
    </rPh>
    <phoneticPr fontId="1"/>
  </si>
  <si>
    <t>・資格証明書</t>
    <rPh sb="1" eb="3">
      <t>シカク</t>
    </rPh>
    <rPh sb="3" eb="6">
      <t>ショウメイショ</t>
    </rPh>
    <phoneticPr fontId="1"/>
  </si>
  <si>
    <t>応募の動機</t>
    <rPh sb="0" eb="2">
      <t>オウボ</t>
    </rPh>
    <rPh sb="3" eb="5">
      <t>ドウキ</t>
    </rPh>
    <phoneticPr fontId="1"/>
  </si>
  <si>
    <t>種類</t>
    <rPh sb="0" eb="2">
      <t>シュルイ</t>
    </rPh>
    <phoneticPr fontId="1"/>
  </si>
  <si>
    <t>定員</t>
    <rPh sb="0" eb="2">
      <t>テイイン</t>
    </rPh>
    <phoneticPr fontId="1"/>
  </si>
  <si>
    <t>施設名</t>
    <rPh sb="0" eb="2">
      <t>シセツ</t>
    </rPh>
    <rPh sb="2" eb="3">
      <t>メイ</t>
    </rPh>
    <phoneticPr fontId="1"/>
  </si>
  <si>
    <t>所在地</t>
    <rPh sb="0" eb="3">
      <t>ショザイチ</t>
    </rPh>
    <phoneticPr fontId="1"/>
  </si>
  <si>
    <t>【添付書類】</t>
    <rPh sb="1" eb="3">
      <t>テンプ</t>
    </rPh>
    <rPh sb="3" eb="5">
      <t>ショルイ</t>
    </rPh>
    <phoneticPr fontId="1"/>
  </si>
  <si>
    <t>所轄庁</t>
    <rPh sb="0" eb="2">
      <t>ショカツ</t>
    </rPh>
    <rPh sb="2" eb="3">
      <t>チョウ</t>
    </rPh>
    <phoneticPr fontId="1"/>
  </si>
  <si>
    <t>監査の実施日</t>
    <rPh sb="0" eb="2">
      <t>カンサ</t>
    </rPh>
    <rPh sb="3" eb="5">
      <t>ジッシ</t>
    </rPh>
    <rPh sb="5" eb="6">
      <t>ビ</t>
    </rPh>
    <phoneticPr fontId="1"/>
  </si>
  <si>
    <t>監査によって受けた文書指摘</t>
    <rPh sb="0" eb="2">
      <t>カンサ</t>
    </rPh>
    <rPh sb="6" eb="7">
      <t>ウ</t>
    </rPh>
    <rPh sb="9" eb="11">
      <t>ブンショ</t>
    </rPh>
    <rPh sb="11" eb="13">
      <t>シテキ</t>
    </rPh>
    <phoneticPr fontId="1"/>
  </si>
  <si>
    <t>監査によって受けた文書指摘の解決策</t>
    <rPh sb="0" eb="2">
      <t>カンサ</t>
    </rPh>
    <rPh sb="6" eb="7">
      <t>ウ</t>
    </rPh>
    <rPh sb="9" eb="11">
      <t>ブンショ</t>
    </rPh>
    <rPh sb="11" eb="13">
      <t>シテキ</t>
    </rPh>
    <rPh sb="14" eb="17">
      <t>カイケツサク</t>
    </rPh>
    <phoneticPr fontId="1"/>
  </si>
  <si>
    <t>平日</t>
    <rPh sb="0" eb="2">
      <t>ヘイジツ</t>
    </rPh>
    <phoneticPr fontId="1"/>
  </si>
  <si>
    <t>土曜日</t>
    <rPh sb="0" eb="3">
      <t>ドヨウビ</t>
    </rPh>
    <phoneticPr fontId="1"/>
  </si>
  <si>
    <t>日曜日
祝日</t>
    <rPh sb="0" eb="3">
      <t>ニチヨウビ</t>
    </rPh>
    <rPh sb="4" eb="6">
      <t>シュクジツ</t>
    </rPh>
    <phoneticPr fontId="1"/>
  </si>
  <si>
    <t>定員区分</t>
    <rPh sb="0" eb="2">
      <t>テイイン</t>
    </rPh>
    <rPh sb="2" eb="4">
      <t>クブン</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</si>
  <si>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</si>
  <si>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</si>
  <si>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</si>
  <si>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</si>
  <si>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</si>
  <si>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</si>
  <si>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合計</t>
    <rPh sb="0" eb="2">
      <t>ゴウケイ</t>
    </rPh>
    <phoneticPr fontId="1"/>
  </si>
  <si>
    <t>１　収支計画</t>
    <rPh sb="2" eb="4">
      <t>シュウシ</t>
    </rPh>
    <rPh sb="4" eb="6">
      <t>ケイカク</t>
    </rPh>
    <phoneticPr fontId="1"/>
  </si>
  <si>
    <t>収
入</t>
    <rPh sb="0" eb="1">
      <t>オサム</t>
    </rPh>
    <rPh sb="2" eb="3">
      <t>イ</t>
    </rPh>
    <phoneticPr fontId="1"/>
  </si>
  <si>
    <t>その他</t>
    <rPh sb="2" eb="3">
      <t>タ</t>
    </rPh>
    <phoneticPr fontId="1"/>
  </si>
  <si>
    <t>２　過去３年間の決算状況</t>
    <rPh sb="2" eb="4">
      <t>カコ</t>
    </rPh>
    <rPh sb="5" eb="7">
      <t>ネンカン</t>
    </rPh>
    <rPh sb="8" eb="10">
      <t>ケッサン</t>
    </rPh>
    <rPh sb="10" eb="12">
      <t>ジョウキョウ</t>
    </rPh>
    <phoneticPr fontId="1"/>
  </si>
  <si>
    <t>運転資金の保有状況</t>
    <rPh sb="0" eb="2">
      <t>ウンテン</t>
    </rPh>
    <rPh sb="2" eb="4">
      <t>シキン</t>
    </rPh>
    <rPh sb="5" eb="7">
      <t>ホユウ</t>
    </rPh>
    <rPh sb="7" eb="9">
      <t>ジョウキョウ</t>
    </rPh>
    <phoneticPr fontId="1"/>
  </si>
  <si>
    <t>□　保有あり</t>
    <rPh sb="2" eb="4">
      <t>ホユウ</t>
    </rPh>
    <phoneticPr fontId="1"/>
  </si>
  <si>
    <t>・運転資金を保有することの証明（残高証明等。複数ある場合は同一日現在で提出。</t>
    <rPh sb="1" eb="3">
      <t>ウンテン</t>
    </rPh>
    <rPh sb="3" eb="5">
      <t>シキン</t>
    </rPh>
    <rPh sb="6" eb="8">
      <t>ホユウ</t>
    </rPh>
    <rPh sb="13" eb="15">
      <t>ショウメイ</t>
    </rPh>
    <rPh sb="16" eb="18">
      <t>ザンダカ</t>
    </rPh>
    <rPh sb="18" eb="20">
      <t>ショウメイ</t>
    </rPh>
    <rPh sb="20" eb="21">
      <t>トウ</t>
    </rPh>
    <rPh sb="22" eb="24">
      <t>フクスウ</t>
    </rPh>
    <rPh sb="26" eb="28">
      <t>バアイ</t>
    </rPh>
    <rPh sb="29" eb="31">
      <t>ドウイツ</t>
    </rPh>
    <rPh sb="31" eb="32">
      <t>ニチ</t>
    </rPh>
    <rPh sb="32" eb="34">
      <t>ゲンザイ</t>
    </rPh>
    <rPh sb="35" eb="37">
      <t>テイシュツ</t>
    </rPh>
    <phoneticPr fontId="1"/>
  </si>
  <si>
    <t>２　予定している実費徴収・上乗せ徴収</t>
    <rPh sb="2" eb="4">
      <t>ヨテイ</t>
    </rPh>
    <rPh sb="8" eb="10">
      <t>ジッピ</t>
    </rPh>
    <rPh sb="10" eb="12">
      <t>チョウシュウ</t>
    </rPh>
    <rPh sb="13" eb="15">
      <t>ウワノ</t>
    </rPh>
    <rPh sb="16" eb="18">
      <t>チョウシュウ</t>
    </rPh>
    <phoneticPr fontId="1"/>
  </si>
  <si>
    <t>費用名称又は徴収目的</t>
    <rPh sb="0" eb="2">
      <t>ヒヨウ</t>
    </rPh>
    <rPh sb="2" eb="4">
      <t>メイショウ</t>
    </rPh>
    <rPh sb="4" eb="5">
      <t>マタ</t>
    </rPh>
    <rPh sb="6" eb="8">
      <t>チョウシュウ</t>
    </rPh>
    <rPh sb="8" eb="10">
      <t>モクテキ</t>
    </rPh>
    <phoneticPr fontId="1"/>
  </si>
  <si>
    <t>納付区分</t>
    <rPh sb="0" eb="2">
      <t>ノウフ</t>
    </rPh>
    <rPh sb="2" eb="4">
      <t>クブン</t>
    </rPh>
    <phoneticPr fontId="1"/>
  </si>
  <si>
    <t>・研修計画</t>
    <rPh sb="1" eb="3">
      <t>ケンシュウ</t>
    </rPh>
    <rPh sb="3" eb="5">
      <t>ケイカク</t>
    </rPh>
    <phoneticPr fontId="1"/>
  </si>
  <si>
    <t>現職</t>
    <rPh sb="0" eb="2">
      <t>ゲンショク</t>
    </rPh>
    <phoneticPr fontId="1"/>
  </si>
  <si>
    <t>安全対策・危機管理体制</t>
    <rPh sb="0" eb="4">
      <t>アンゼンタイサク</t>
    </rPh>
    <rPh sb="5" eb="11">
      <t>キキカンリタイセイ</t>
    </rPh>
    <phoneticPr fontId="1"/>
  </si>
  <si>
    <t>・年間行事予定</t>
    <rPh sb="1" eb="3">
      <t>ネンカン</t>
    </rPh>
    <rPh sb="3" eb="5">
      <t>ギョウジ</t>
    </rPh>
    <rPh sb="5" eb="7">
      <t>ヨテイ</t>
    </rPh>
    <phoneticPr fontId="1"/>
  </si>
  <si>
    <t>１　給食・調理等</t>
    <rPh sb="2" eb="4">
      <t>キュウショク</t>
    </rPh>
    <rPh sb="5" eb="7">
      <t>チョウリ</t>
    </rPh>
    <rPh sb="7" eb="8">
      <t>トウ</t>
    </rPh>
    <phoneticPr fontId="1"/>
  </si>
  <si>
    <t>調理担当</t>
    <rPh sb="0" eb="2">
      <t>チョウリ</t>
    </rPh>
    <rPh sb="2" eb="4">
      <t>タントウ</t>
    </rPh>
    <phoneticPr fontId="1"/>
  </si>
  <si>
    <t>献立の作成</t>
    <rPh sb="0" eb="2">
      <t>コンダテ</t>
    </rPh>
    <rPh sb="3" eb="5">
      <t>サクセイ</t>
    </rPh>
    <phoneticPr fontId="1"/>
  </si>
  <si>
    <t>アレルギー食対応</t>
    <rPh sb="5" eb="6">
      <t>ショク</t>
    </rPh>
    <rPh sb="6" eb="8">
      <t>タイオウ</t>
    </rPh>
    <phoneticPr fontId="1"/>
  </si>
  <si>
    <t>２　食育及び給食提供の考え方</t>
    <rPh sb="2" eb="4">
      <t>ショクイク</t>
    </rPh>
    <rPh sb="4" eb="5">
      <t>オヨ</t>
    </rPh>
    <rPh sb="6" eb="8">
      <t>キュウショク</t>
    </rPh>
    <rPh sb="8" eb="10">
      <t>テイキョウ</t>
    </rPh>
    <rPh sb="11" eb="12">
      <t>カンガ</t>
    </rPh>
    <rPh sb="13" eb="14">
      <t>カタ</t>
    </rPh>
    <phoneticPr fontId="1"/>
  </si>
  <si>
    <t>子育て支援事業</t>
    <rPh sb="0" eb="2">
      <t>コソダ</t>
    </rPh>
    <rPh sb="3" eb="5">
      <t>シエン</t>
    </rPh>
    <rPh sb="5" eb="7">
      <t>ジギョウ</t>
    </rPh>
    <phoneticPr fontId="1"/>
  </si>
  <si>
    <t>地域との連携・交流</t>
    <rPh sb="0" eb="2">
      <t>チイキ</t>
    </rPh>
    <rPh sb="4" eb="6">
      <t>レンケイ</t>
    </rPh>
    <rPh sb="7" eb="9">
      <t>コウリュウ</t>
    </rPh>
    <phoneticPr fontId="1"/>
  </si>
  <si>
    <t>１　保護者との連携</t>
    <rPh sb="2" eb="5">
      <t>ホゴシャ</t>
    </rPh>
    <rPh sb="7" eb="9">
      <t>レンケイ</t>
    </rPh>
    <phoneticPr fontId="1"/>
  </si>
  <si>
    <t>施設だより</t>
    <rPh sb="0" eb="2">
      <t>シセツ</t>
    </rPh>
    <phoneticPr fontId="1"/>
  </si>
  <si>
    <t>連絡帳</t>
    <rPh sb="0" eb="3">
      <t>レンラクチョウ</t>
    </rPh>
    <phoneticPr fontId="1"/>
  </si>
  <si>
    <t>交通安全対策</t>
    <rPh sb="0" eb="2">
      <t>コウツウ</t>
    </rPh>
    <rPh sb="2" eb="4">
      <t>アンゼン</t>
    </rPh>
    <rPh sb="4" eb="6">
      <t>タイサク</t>
    </rPh>
    <phoneticPr fontId="1"/>
  </si>
  <si>
    <t>開園準備や開園後の取組等</t>
    <rPh sb="0" eb="2">
      <t>カイエン</t>
    </rPh>
    <rPh sb="2" eb="4">
      <t>ジュンビ</t>
    </rPh>
    <rPh sb="5" eb="7">
      <t>カイエン</t>
    </rPh>
    <rPh sb="7" eb="8">
      <t>ゴ</t>
    </rPh>
    <rPh sb="9" eb="11">
      <t>トリク</t>
    </rPh>
    <rPh sb="11" eb="12">
      <t>トウ</t>
    </rPh>
    <phoneticPr fontId="1"/>
  </si>
  <si>
    <t>建物の構造</t>
    <rPh sb="0" eb="2">
      <t>タテモノ</t>
    </rPh>
    <rPh sb="3" eb="5">
      <t>コウゾウ</t>
    </rPh>
    <phoneticPr fontId="1"/>
  </si>
  <si>
    <t>区分</t>
    <rPh sb="0" eb="2">
      <t>クブン</t>
    </rPh>
    <phoneticPr fontId="1"/>
  </si>
  <si>
    <t>室数</t>
    <rPh sb="0" eb="1">
      <t>シツ</t>
    </rPh>
    <rPh sb="1" eb="2">
      <t>スウ</t>
    </rPh>
    <phoneticPr fontId="1"/>
  </si>
  <si>
    <t>その他（　　　　　　　　　）</t>
    <rPh sb="2" eb="3">
      <t>タ</t>
    </rPh>
    <phoneticPr fontId="1"/>
  </si>
  <si>
    <t>沐浴室</t>
    <rPh sb="0" eb="2">
      <t>モクヨク</t>
    </rPh>
    <rPh sb="2" eb="3">
      <t>シツ</t>
    </rPh>
    <phoneticPr fontId="1"/>
  </si>
  <si>
    <t>調乳室</t>
    <rPh sb="0" eb="3">
      <t>チョウニュウシツ</t>
    </rPh>
    <phoneticPr fontId="1"/>
  </si>
  <si>
    <t>遊戯室</t>
    <rPh sb="0" eb="3">
      <t>ユウギシツ</t>
    </rPh>
    <phoneticPr fontId="1"/>
  </si>
  <si>
    <t>職員室</t>
    <rPh sb="0" eb="3">
      <t>ショクインシツ</t>
    </rPh>
    <phoneticPr fontId="1"/>
  </si>
  <si>
    <t>調理室</t>
    <rPh sb="0" eb="3">
      <t>チョウリシツ</t>
    </rPh>
    <phoneticPr fontId="1"/>
  </si>
  <si>
    <t>医務室</t>
    <rPh sb="0" eb="3">
      <t>イムシツ</t>
    </rPh>
    <phoneticPr fontId="1"/>
  </si>
  <si>
    <t>便所</t>
    <rPh sb="0" eb="2">
      <t>ベンジョ</t>
    </rPh>
    <phoneticPr fontId="1"/>
  </si>
  <si>
    <t>小計①</t>
    <rPh sb="0" eb="2">
      <t>ショウケイ</t>
    </rPh>
    <phoneticPr fontId="1"/>
  </si>
  <si>
    <t>小計②</t>
    <rPh sb="0" eb="2">
      <t>ショウケイ</t>
    </rPh>
    <phoneticPr fontId="1"/>
  </si>
  <si>
    <t>総計（①＋②）</t>
    <rPh sb="0" eb="2">
      <t>ソウケイ</t>
    </rPh>
    <phoneticPr fontId="1"/>
  </si>
  <si>
    <t>□事業実施者　　 □委託業者（業者名：　　　　　　　　             　　　　　　）</t>
    <rPh sb="1" eb="3">
      <t>ジギョウ</t>
    </rPh>
    <rPh sb="3" eb="5">
      <t>ジッシ</t>
    </rPh>
    <rPh sb="5" eb="6">
      <t>シャ</t>
    </rPh>
    <rPh sb="10" eb="12">
      <t>イタク</t>
    </rPh>
    <rPh sb="12" eb="14">
      <t>ギョウシャ</t>
    </rPh>
    <rPh sb="15" eb="17">
      <t>ギョウシャ</t>
    </rPh>
    <rPh sb="17" eb="18">
      <t>メイ</t>
    </rPh>
    <phoneticPr fontId="1"/>
  </si>
  <si>
    <t>人材育成</t>
    <rPh sb="0" eb="2">
      <t>ジンザイ</t>
    </rPh>
    <rPh sb="2" eb="4">
      <t>イクセイ</t>
    </rPh>
    <phoneticPr fontId="1"/>
  </si>
  <si>
    <t>乳児室・ほふく室(０歳児）</t>
    <rPh sb="0" eb="2">
      <t>ニュウジ</t>
    </rPh>
    <rPh sb="2" eb="3">
      <t>シツ</t>
    </rPh>
    <rPh sb="7" eb="8">
      <t>シツ</t>
    </rPh>
    <rPh sb="10" eb="12">
      <t>サイジ</t>
    </rPh>
    <phoneticPr fontId="1"/>
  </si>
  <si>
    <t>乳児室・ほふく室(１歳児）</t>
    <rPh sb="0" eb="2">
      <t>ニュウジ</t>
    </rPh>
    <rPh sb="2" eb="3">
      <t>シツ</t>
    </rPh>
    <rPh sb="7" eb="8">
      <t>シツ</t>
    </rPh>
    <rPh sb="10" eb="12">
      <t>サイジ</t>
    </rPh>
    <phoneticPr fontId="1"/>
  </si>
  <si>
    <t>保育室(２歳児）</t>
    <rPh sb="0" eb="3">
      <t>ホイクシツ</t>
    </rPh>
    <rPh sb="5" eb="7">
      <t>サイジ</t>
    </rPh>
    <phoneticPr fontId="1"/>
  </si>
  <si>
    <t>保育室(３歳児）</t>
    <rPh sb="0" eb="3">
      <t>ホイクシツ</t>
    </rPh>
    <rPh sb="5" eb="7">
      <t>サイジ</t>
    </rPh>
    <phoneticPr fontId="1"/>
  </si>
  <si>
    <t>保育室(４歳児）</t>
    <rPh sb="0" eb="3">
      <t>ホイクシツ</t>
    </rPh>
    <rPh sb="5" eb="7">
      <t>サイジ</t>
    </rPh>
    <phoneticPr fontId="1"/>
  </si>
  <si>
    <t>保育室(５歳児）</t>
    <rPh sb="0" eb="3">
      <t>ホイクシツ</t>
    </rPh>
    <rPh sb="5" eb="7">
      <t>サイジ</t>
    </rPh>
    <phoneticPr fontId="1"/>
  </si>
  <si>
    <t>施
設
整
備
費</t>
    <rPh sb="0" eb="1">
      <t>セ</t>
    </rPh>
    <rPh sb="2" eb="3">
      <t>セツ</t>
    </rPh>
    <rPh sb="4" eb="5">
      <t>セイ</t>
    </rPh>
    <rPh sb="6" eb="7">
      <t>ビ</t>
    </rPh>
    <rPh sb="8" eb="9">
      <t>ヒ</t>
    </rPh>
    <phoneticPr fontId="1"/>
  </si>
  <si>
    <t>事前様式１</t>
    <rPh sb="0" eb="2">
      <t>ジゼン</t>
    </rPh>
    <rPh sb="2" eb="4">
      <t>ヨウシキ</t>
    </rPh>
    <phoneticPr fontId="1"/>
  </si>
  <si>
    <t>（ア）収入計</t>
    <rPh sb="3" eb="5">
      <t>シュウニュウ</t>
    </rPh>
    <rPh sb="5" eb="6">
      <t>ケイ</t>
    </rPh>
    <phoneticPr fontId="1"/>
  </si>
  <si>
    <t>収支予算計画書</t>
    <rPh sb="0" eb="2">
      <t>シュウシ</t>
    </rPh>
    <rPh sb="2" eb="4">
      <t>ヨサン</t>
    </rPh>
    <rPh sb="4" eb="7">
      <t>ケイカクショ</t>
    </rPh>
    <phoneticPr fontId="1"/>
  </si>
  <si>
    <t>（様式５－２）</t>
    <rPh sb="1" eb="3">
      <t>ヨウシキ</t>
    </rPh>
    <phoneticPr fontId="1"/>
  </si>
  <si>
    <t>保育料以外の保護者負担</t>
    <rPh sb="0" eb="3">
      <t>ホイクリョウ</t>
    </rPh>
    <rPh sb="3" eb="5">
      <t>イガイ</t>
    </rPh>
    <rPh sb="6" eb="9">
      <t>ホゴシャ</t>
    </rPh>
    <rPh sb="9" eb="11">
      <t>フタン</t>
    </rPh>
    <phoneticPr fontId="1"/>
  </si>
  <si>
    <t>（様式６－１）</t>
  </si>
  <si>
    <t>（様式６－２）</t>
  </si>
  <si>
    <t>職員配置</t>
    <rPh sb="0" eb="2">
      <t>ショクイン</t>
    </rPh>
    <rPh sb="2" eb="4">
      <t>ハイチ</t>
    </rPh>
    <phoneticPr fontId="1"/>
  </si>
  <si>
    <t>【添付書類】</t>
    <phoneticPr fontId="1"/>
  </si>
  <si>
    <t>（様式７）</t>
  </si>
  <si>
    <t>安全対策・危機管理体制</t>
    <rPh sb="0" eb="2">
      <t>アンゼン</t>
    </rPh>
    <rPh sb="2" eb="4">
      <t>タイサク</t>
    </rPh>
    <rPh sb="5" eb="7">
      <t>キキ</t>
    </rPh>
    <rPh sb="7" eb="9">
      <t>カンリ</t>
    </rPh>
    <rPh sb="9" eb="11">
      <t>タイセイ</t>
    </rPh>
    <phoneticPr fontId="1"/>
  </si>
  <si>
    <t>（様式９）</t>
    <phoneticPr fontId="1"/>
  </si>
  <si>
    <t>（次頁へ続く）</t>
    <rPh sb="1" eb="2">
      <t>ツギ</t>
    </rPh>
    <rPh sb="2" eb="3">
      <t>ページ</t>
    </rPh>
    <rPh sb="4" eb="5">
      <t>ツヅ</t>
    </rPh>
    <phoneticPr fontId="1"/>
  </si>
  <si>
    <t>（様式１０）</t>
  </si>
  <si>
    <t>食育及び給食提供の考え方</t>
    <rPh sb="0" eb="2">
      <t>ショクイク</t>
    </rPh>
    <rPh sb="2" eb="3">
      <t>オヨ</t>
    </rPh>
    <rPh sb="4" eb="6">
      <t>キュウショク</t>
    </rPh>
    <rPh sb="6" eb="8">
      <t>テイキョウ</t>
    </rPh>
    <rPh sb="9" eb="10">
      <t>カンガ</t>
    </rPh>
    <rPh sb="11" eb="12">
      <t>カタ</t>
    </rPh>
    <phoneticPr fontId="1"/>
  </si>
  <si>
    <t>（様式１１）</t>
  </si>
  <si>
    <t>地域との連携等</t>
    <rPh sb="0" eb="2">
      <t>チイキ</t>
    </rPh>
    <rPh sb="4" eb="6">
      <t>レンケイ</t>
    </rPh>
    <rPh sb="6" eb="7">
      <t>トウ</t>
    </rPh>
    <phoneticPr fontId="1"/>
  </si>
  <si>
    <t>（様式１２）</t>
  </si>
  <si>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</si>
  <si>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（様式１３－１）</t>
  </si>
  <si>
    <t>その他配慮する取組や提案</t>
    <rPh sb="2" eb="3">
      <t>タ</t>
    </rPh>
    <rPh sb="3" eb="5">
      <t>ハイリョ</t>
    </rPh>
    <rPh sb="7" eb="9">
      <t>トリクミ</t>
    </rPh>
    <rPh sb="10" eb="12">
      <t>テイアン</t>
    </rPh>
    <phoneticPr fontId="1"/>
  </si>
  <si>
    <t>（様式１３－２）</t>
  </si>
  <si>
    <t>施設整備計画</t>
    <rPh sb="0" eb="2">
      <t>シセツ</t>
    </rPh>
    <rPh sb="2" eb="4">
      <t>セイビ</t>
    </rPh>
    <rPh sb="4" eb="6">
      <t>ケイカク</t>
    </rPh>
    <phoneticPr fontId="1"/>
  </si>
  <si>
    <t>（様式２－１）</t>
  </si>
  <si>
    <t>（様式２－２）</t>
  </si>
  <si>
    <t>（様式２－４）</t>
    <phoneticPr fontId="1"/>
  </si>
  <si>
    <t>（様式３）</t>
  </si>
  <si>
    <t>（様式４－１）</t>
  </si>
  <si>
    <t>（様式４－２）</t>
  </si>
  <si>
    <t>（例）保育所</t>
    <rPh sb="1" eb="2">
      <t>レイ</t>
    </rPh>
    <rPh sb="3" eb="5">
      <t>ホイク</t>
    </rPh>
    <rPh sb="5" eb="6">
      <t>ショ</t>
    </rPh>
    <phoneticPr fontId="1"/>
  </si>
  <si>
    <t>項目</t>
    <rPh sb="0" eb="2">
      <t>コウモク</t>
    </rPh>
    <phoneticPr fontId="1"/>
  </si>
  <si>
    <t>文字数</t>
    <rPh sb="0" eb="3">
      <t>モジスウ</t>
    </rPh>
    <phoneticPr fontId="1"/>
  </si>
  <si>
    <t>(１)全体計画</t>
  </si>
  <si>
    <t>(４)安全対策・危機管理体制</t>
  </si>
  <si>
    <t>(３)食育及び給食提供の考え方</t>
  </si>
  <si>
    <t>(４)地域との連携等</t>
  </si>
  <si>
    <t>(６)その他の提案</t>
  </si>
  <si>
    <t>(３)職員の育成・配置</t>
    <rPh sb="3" eb="5">
      <t>ショクイン</t>
    </rPh>
    <rPh sb="6" eb="8">
      <t>イクセイ</t>
    </rPh>
    <rPh sb="9" eb="11">
      <t>ハイチ</t>
    </rPh>
    <phoneticPr fontId="1"/>
  </si>
  <si>
    <t>(５)保護者に対する支援・連携及び苦情解決処理</t>
    <rPh sb="13" eb="15">
      <t>レンケイ</t>
    </rPh>
    <rPh sb="15" eb="16">
      <t>オヨ</t>
    </rPh>
    <rPh sb="17" eb="19">
      <t>クジョウ</t>
    </rPh>
    <rPh sb="19" eb="21">
      <t>カイケツ</t>
    </rPh>
    <rPh sb="21" eb="23">
      <t>ショリ</t>
    </rPh>
    <phoneticPr fontId="1"/>
  </si>
  <si>
    <t>　　</t>
    <phoneticPr fontId="1"/>
  </si>
  <si>
    <t>送信年月日</t>
    <rPh sb="0" eb="2">
      <t>ソウシン</t>
    </rPh>
    <rPh sb="2" eb="5">
      <t>ネンガッピ</t>
    </rPh>
    <phoneticPr fontId="1"/>
  </si>
  <si>
    <t xml:space="preserve"> </t>
    <phoneticPr fontId="1"/>
  </si>
  <si>
    <t>担 当 者 名</t>
    <rPh sb="0" eb="1">
      <t>タン</t>
    </rPh>
    <rPh sb="2" eb="3">
      <t>トウ</t>
    </rPh>
    <rPh sb="4" eb="5">
      <t>モノ</t>
    </rPh>
    <rPh sb="6" eb="7">
      <t>メイ</t>
    </rPh>
    <phoneticPr fontId="1"/>
  </si>
  <si>
    <t>連
絡
先</t>
    <rPh sb="0" eb="1">
      <t>レン</t>
    </rPh>
    <rPh sb="2" eb="3">
      <t>ラク</t>
    </rPh>
    <rPh sb="4" eb="5">
      <t>サキ</t>
    </rPh>
    <phoneticPr fontId="1"/>
  </si>
  <si>
    <t>電話</t>
    <rPh sb="0" eb="2">
      <t>デンワ</t>
    </rPh>
    <phoneticPr fontId="1"/>
  </si>
  <si>
    <t>ＦＡＸ</t>
    <phoneticPr fontId="1"/>
  </si>
  <si>
    <t>メール</t>
    <phoneticPr fontId="1"/>
  </si>
  <si>
    <t>質　　問　　内　　容</t>
    <rPh sb="0" eb="1">
      <t>シツ</t>
    </rPh>
    <rPh sb="3" eb="4">
      <t>トイ</t>
    </rPh>
    <rPh sb="6" eb="7">
      <t>ナイ</t>
    </rPh>
    <rPh sb="9" eb="10">
      <t>カタチ</t>
    </rPh>
    <phoneticPr fontId="1"/>
  </si>
  <si>
    <t>★質問にあたっての注意事項</t>
    <rPh sb="1" eb="3">
      <t>シツモン</t>
    </rPh>
    <rPh sb="9" eb="11">
      <t>チュウイ</t>
    </rPh>
    <rPh sb="11" eb="13">
      <t>ジコウ</t>
    </rPh>
    <phoneticPr fontId="1"/>
  </si>
  <si>
    <t>１　応募書類提出予約日</t>
    <rPh sb="2" eb="4">
      <t>オウボ</t>
    </rPh>
    <rPh sb="4" eb="6">
      <t>ショルイ</t>
    </rPh>
    <rPh sb="6" eb="8">
      <t>テイシュツ</t>
    </rPh>
    <rPh sb="8" eb="10">
      <t>ヨヤク</t>
    </rPh>
    <rPh sb="10" eb="11">
      <t>ビ</t>
    </rPh>
    <phoneticPr fontId="1"/>
  </si>
  <si>
    <t>代表者氏名</t>
    <phoneticPr fontId="1"/>
  </si>
  <si>
    <t>×</t>
    <phoneticPr fontId="1"/>
  </si>
  <si>
    <t>２　提出時にお越しいただく方</t>
    <rPh sb="2" eb="4">
      <t>テイシュツ</t>
    </rPh>
    <rPh sb="4" eb="5">
      <t>ジ</t>
    </rPh>
    <rPh sb="7" eb="8">
      <t>コ</t>
    </rPh>
    <rPh sb="13" eb="14">
      <t>カタ</t>
    </rPh>
    <phoneticPr fontId="1"/>
  </si>
  <si>
    <t>３　連絡先</t>
    <rPh sb="2" eb="5">
      <t>レンラクサキ</t>
    </rPh>
    <phoneticPr fontId="1"/>
  </si>
  <si>
    <t>担当部署</t>
    <rPh sb="0" eb="2">
      <t>タントウ</t>
    </rPh>
    <rPh sb="2" eb="4">
      <t>ブショ</t>
    </rPh>
    <phoneticPr fontId="1"/>
  </si>
  <si>
    <t>担当者</t>
    <rPh sb="0" eb="3">
      <t>タントウシャ</t>
    </rPh>
    <phoneticPr fontId="1"/>
  </si>
  <si>
    <t>電話番号</t>
    <rPh sb="0" eb="2">
      <t>デンワ</t>
    </rPh>
    <rPh sb="2" eb="4">
      <t>バンゴウ</t>
    </rPh>
    <phoneticPr fontId="1"/>
  </si>
  <si>
    <t>メールアドレス</t>
    <phoneticPr fontId="1"/>
  </si>
  <si>
    <t>備　　　考</t>
    <rPh sb="0" eb="1">
      <t>ビ</t>
    </rPh>
    <rPh sb="4" eb="5">
      <t>コウ</t>
    </rPh>
    <phoneticPr fontId="1"/>
  </si>
  <si>
    <t>9：00
～</t>
    <phoneticPr fontId="1"/>
  </si>
  <si>
    <t>10：00
～</t>
    <phoneticPr fontId="1"/>
  </si>
  <si>
    <t>11：00
～</t>
    <phoneticPr fontId="1"/>
  </si>
  <si>
    <t>12：00
～</t>
    <phoneticPr fontId="1"/>
  </si>
  <si>
    <t>13：00
～</t>
    <phoneticPr fontId="1"/>
  </si>
  <si>
    <t>14：00
～</t>
    <phoneticPr fontId="1"/>
  </si>
  <si>
    <t>15：00
～</t>
    <phoneticPr fontId="1"/>
  </si>
  <si>
    <t>16：00
～</t>
    <phoneticPr fontId="1"/>
  </si>
  <si>
    <t>職　　　名</t>
    <rPh sb="0" eb="1">
      <t>ショク</t>
    </rPh>
    <rPh sb="4" eb="5">
      <t>メイ</t>
    </rPh>
    <phoneticPr fontId="1"/>
  </si>
  <si>
    <t>名　　　前</t>
    <rPh sb="0" eb="1">
      <t>ナ</t>
    </rPh>
    <rPh sb="4" eb="5">
      <t>マエ</t>
    </rPh>
    <phoneticPr fontId="1"/>
  </si>
  <si>
    <t>9：00～17：00（※12：00～13：00除く）</t>
    <rPh sb="23" eb="24">
      <t>ノゾ</t>
    </rPh>
    <phoneticPr fontId="1"/>
  </si>
  <si>
    <t>・施設平面図（A３カラー版で作成。各保育室の面積が記載されていること。採光可能な窓が記載されている</t>
    <rPh sb="1" eb="3">
      <t>シセツ</t>
    </rPh>
    <rPh sb="3" eb="6">
      <t>ヘイメンズ</t>
    </rPh>
    <rPh sb="12" eb="13">
      <t>バン</t>
    </rPh>
    <rPh sb="14" eb="16">
      <t>サクセイ</t>
    </rPh>
    <rPh sb="17" eb="18">
      <t>カク</t>
    </rPh>
    <rPh sb="18" eb="21">
      <t>ホイクシツ</t>
    </rPh>
    <rPh sb="22" eb="24">
      <t>メンセキ</t>
    </rPh>
    <rPh sb="25" eb="27">
      <t>キサイ</t>
    </rPh>
    <rPh sb="35" eb="37">
      <t>サイコウ</t>
    </rPh>
    <rPh sb="37" eb="39">
      <t>カノウ</t>
    </rPh>
    <rPh sb="40" eb="41">
      <t>マド</t>
    </rPh>
    <rPh sb="42" eb="44">
      <t>キサイ</t>
    </rPh>
    <phoneticPr fontId="1"/>
  </si>
  <si>
    <t>誓約書</t>
    <rPh sb="0" eb="3">
      <t>セイヤクショ</t>
    </rPh>
    <phoneticPr fontId="1"/>
  </si>
  <si>
    <t>以上</t>
    <rPh sb="0" eb="2">
      <t>イジョウ</t>
    </rPh>
    <phoneticPr fontId="1"/>
  </si>
  <si>
    <t>　こと。便器や手洗いなどの個数がわかるように記載されていること。）　　　　　　</t>
    <rPh sb="4" eb="6">
      <t>ベンキ</t>
    </rPh>
    <rPh sb="7" eb="9">
      <t>テアラ</t>
    </rPh>
    <rPh sb="13" eb="15">
      <t>コスウ</t>
    </rPh>
    <rPh sb="22" eb="24">
      <t>キサイ</t>
    </rPh>
    <phoneticPr fontId="1"/>
  </si>
  <si>
    <t>（次頁に続く）</t>
    <rPh sb="1" eb="2">
      <t>ツギ</t>
    </rPh>
    <rPh sb="2" eb="3">
      <t>ページ</t>
    </rPh>
    <rPh sb="4" eb="5">
      <t>ツヅ</t>
    </rPh>
    <phoneticPr fontId="1"/>
  </si>
  <si>
    <t>耐火建築物等</t>
    <rPh sb="0" eb="2">
      <t>タイカ</t>
    </rPh>
    <rPh sb="2" eb="4">
      <t>ケンチク</t>
    </rPh>
    <rPh sb="4" eb="5">
      <t>ブツ</t>
    </rPh>
    <rPh sb="5" eb="6">
      <t>ナド</t>
    </rPh>
    <phoneticPr fontId="1"/>
  </si>
  <si>
    <t>上記（ア）の金額と一致すること</t>
    <rPh sb="0" eb="2">
      <t>ジョウキ</t>
    </rPh>
    <rPh sb="6" eb="8">
      <t>キンガク</t>
    </rPh>
    <rPh sb="9" eb="11">
      <t>イッチ</t>
    </rPh>
    <phoneticPr fontId="11"/>
  </si>
  <si>
    <t>（イ）支出額小計</t>
    <rPh sb="3" eb="5">
      <t>シシュツ</t>
    </rPh>
    <rPh sb="5" eb="6">
      <t>ガク</t>
    </rPh>
    <rPh sb="6" eb="8">
      <t>ショウケイ</t>
    </rPh>
    <phoneticPr fontId="1"/>
  </si>
  <si>
    <t>その他の施設整備費</t>
    <rPh sb="2" eb="3">
      <t>タ</t>
    </rPh>
    <rPh sb="4" eb="6">
      <t>シセツ</t>
    </rPh>
    <rPh sb="6" eb="8">
      <t>セイビ</t>
    </rPh>
    <rPh sb="8" eb="9">
      <t>ヒ</t>
    </rPh>
    <phoneticPr fontId="1"/>
  </si>
  <si>
    <t>設計費</t>
    <rPh sb="0" eb="2">
      <t>セッケイ</t>
    </rPh>
    <rPh sb="2" eb="3">
      <t>ヒ</t>
    </rPh>
    <phoneticPr fontId="1"/>
  </si>
  <si>
    <t>施設整備費等</t>
    <rPh sb="0" eb="2">
      <t>シセツ</t>
    </rPh>
    <rPh sb="2" eb="5">
      <t>セイビヒ</t>
    </rPh>
    <rPh sb="5" eb="6">
      <t>トウ</t>
    </rPh>
    <phoneticPr fontId="1"/>
  </si>
  <si>
    <t>支出</t>
    <rPh sb="0" eb="2">
      <t>シシュツ</t>
    </rPh>
    <phoneticPr fontId="1"/>
  </si>
  <si>
    <t>下記（イ）の金額と一致すること</t>
    <rPh sb="0" eb="2">
      <t>カキ</t>
    </rPh>
    <rPh sb="6" eb="8">
      <t>キンガク</t>
    </rPh>
    <rPh sb="9" eb="11">
      <t>イッチ</t>
    </rPh>
    <phoneticPr fontId="11"/>
  </si>
  <si>
    <t>（ア）資金額小計</t>
    <rPh sb="3" eb="5">
      <t>シキン</t>
    </rPh>
    <rPh sb="5" eb="6">
      <t>ガク</t>
    </rPh>
    <rPh sb="6" eb="8">
      <t>ショウケイ</t>
    </rPh>
    <phoneticPr fontId="1"/>
  </si>
  <si>
    <t>自己資金</t>
    <rPh sb="0" eb="2">
      <t>ジコ</t>
    </rPh>
    <rPh sb="2" eb="4">
      <t>シキン</t>
    </rPh>
    <phoneticPr fontId="1"/>
  </si>
  <si>
    <t>借入金</t>
    <rPh sb="0" eb="2">
      <t>カリイレ</t>
    </rPh>
    <rPh sb="2" eb="3">
      <t>キン</t>
    </rPh>
    <phoneticPr fontId="1"/>
  </si>
  <si>
    <t>国・県・市等補助金</t>
    <rPh sb="0" eb="1">
      <t>クニ</t>
    </rPh>
    <rPh sb="2" eb="3">
      <t>ケン</t>
    </rPh>
    <rPh sb="4" eb="5">
      <t>シ</t>
    </rPh>
    <rPh sb="5" eb="6">
      <t>ナド</t>
    </rPh>
    <rPh sb="6" eb="9">
      <t>ホジョキン</t>
    </rPh>
    <phoneticPr fontId="1"/>
  </si>
  <si>
    <t>資金計画</t>
    <rPh sb="0" eb="2">
      <t>シキン</t>
    </rPh>
    <rPh sb="2" eb="4">
      <t>ケイカク</t>
    </rPh>
    <phoneticPr fontId="1"/>
  </si>
  <si>
    <t>添付資料等</t>
    <rPh sb="0" eb="2">
      <t>テンプ</t>
    </rPh>
    <rPh sb="2" eb="4">
      <t>シリョウ</t>
    </rPh>
    <rPh sb="4" eb="5">
      <t>ナド</t>
    </rPh>
    <phoneticPr fontId="11"/>
  </si>
  <si>
    <t>金額（円）</t>
    <rPh sb="0" eb="2">
      <t>キンガク</t>
    </rPh>
    <rPh sb="3" eb="4">
      <t>エン</t>
    </rPh>
    <phoneticPr fontId="11"/>
  </si>
  <si>
    <t>　（様式５－１）</t>
    <phoneticPr fontId="1"/>
  </si>
  <si>
    <t>・公定価格の試算に用いたデータ入力後の入力シート（出力したもの）</t>
    <rPh sb="1" eb="3">
      <t>コウテイ</t>
    </rPh>
    <rPh sb="3" eb="5">
      <t>カカク</t>
    </rPh>
    <rPh sb="6" eb="8">
      <t>シサン</t>
    </rPh>
    <rPh sb="9" eb="10">
      <t>モチ</t>
    </rPh>
    <rPh sb="15" eb="17">
      <t>ニュウリョク</t>
    </rPh>
    <rPh sb="17" eb="18">
      <t>ゴ</t>
    </rPh>
    <rPh sb="19" eb="21">
      <t>ニュウリョク</t>
    </rPh>
    <rPh sb="25" eb="27">
      <t>シュツリョク</t>
    </rPh>
    <phoneticPr fontId="1"/>
  </si>
  <si>
    <t>施設整備に
係るもの</t>
    <rPh sb="0" eb="1">
      <t>セ</t>
    </rPh>
    <rPh sb="1" eb="2">
      <t>セツ</t>
    </rPh>
    <rPh sb="2" eb="3">
      <t>セイ</t>
    </rPh>
    <rPh sb="3" eb="4">
      <t>ビ</t>
    </rPh>
    <rPh sb="6" eb="7">
      <t>カカ</t>
    </rPh>
    <phoneticPr fontId="1"/>
  </si>
  <si>
    <t>１　提出資料</t>
    <rPh sb="2" eb="4">
      <t>テイシュツ</t>
    </rPh>
    <rPh sb="4" eb="6">
      <t>シリョウ</t>
    </rPh>
    <phoneticPr fontId="1"/>
  </si>
  <si>
    <t>２　運転資金の確保</t>
    <rPh sb="2" eb="4">
      <t>ウンテン</t>
    </rPh>
    <rPh sb="4" eb="6">
      <t>シキン</t>
    </rPh>
    <rPh sb="7" eb="9">
      <t>カクホ</t>
    </rPh>
    <phoneticPr fontId="1"/>
  </si>
  <si>
    <t>添付資料等</t>
    <rPh sb="0" eb="2">
      <t>テンプ</t>
    </rPh>
    <rPh sb="2" eb="5">
      <t>シリョウナド</t>
    </rPh>
    <phoneticPr fontId="11"/>
  </si>
  <si>
    <t>事業活動による収入</t>
    <rPh sb="0" eb="2">
      <t>ジギョウ</t>
    </rPh>
    <rPh sb="2" eb="4">
      <t>カツドウ</t>
    </rPh>
    <rPh sb="7" eb="9">
      <t>シュウニュウ</t>
    </rPh>
    <phoneticPr fontId="1"/>
  </si>
  <si>
    <t>その他の活動による収入</t>
    <rPh sb="2" eb="3">
      <t>タ</t>
    </rPh>
    <rPh sb="4" eb="6">
      <t>カツドウ</t>
    </rPh>
    <rPh sb="9" eb="11">
      <t>シュウニュウ</t>
    </rPh>
    <phoneticPr fontId="1"/>
  </si>
  <si>
    <t>その他の収入</t>
    <rPh sb="2" eb="3">
      <t>タ</t>
    </rPh>
    <rPh sb="4" eb="6">
      <t>シュウニュウ</t>
    </rPh>
    <phoneticPr fontId="1"/>
  </si>
  <si>
    <t>地域型保育給付費収入</t>
    <rPh sb="0" eb="2">
      <t>チイキ</t>
    </rPh>
    <rPh sb="2" eb="3">
      <t>ガタ</t>
    </rPh>
    <rPh sb="3" eb="5">
      <t>ホイク</t>
    </rPh>
    <rPh sb="5" eb="7">
      <t>キュウフ</t>
    </rPh>
    <rPh sb="7" eb="8">
      <t>ヒ</t>
    </rPh>
    <rPh sb="8" eb="10">
      <t>シュウニュウ</t>
    </rPh>
    <phoneticPr fontId="1"/>
  </si>
  <si>
    <t>特例地域型保育給付費収入</t>
    <rPh sb="0" eb="2">
      <t>トクレイ</t>
    </rPh>
    <rPh sb="2" eb="4">
      <t>チイキ</t>
    </rPh>
    <rPh sb="4" eb="5">
      <t>ガタ</t>
    </rPh>
    <rPh sb="5" eb="7">
      <t>ホイク</t>
    </rPh>
    <rPh sb="7" eb="9">
      <t>キュウフ</t>
    </rPh>
    <rPh sb="9" eb="10">
      <t>ヒ</t>
    </rPh>
    <rPh sb="10" eb="12">
      <t>シュウニュウ</t>
    </rPh>
    <phoneticPr fontId="1"/>
  </si>
  <si>
    <t>委託費収入</t>
    <rPh sb="0" eb="2">
      <t>イタク</t>
    </rPh>
    <rPh sb="2" eb="3">
      <t>ヒ</t>
    </rPh>
    <rPh sb="3" eb="5">
      <t>シュウニュウ</t>
    </rPh>
    <phoneticPr fontId="1"/>
  </si>
  <si>
    <t>利用者等利用料収入</t>
    <rPh sb="0" eb="3">
      <t>リヨウシャ</t>
    </rPh>
    <rPh sb="3" eb="4">
      <t>ナド</t>
    </rPh>
    <rPh sb="4" eb="6">
      <t>リヨウ</t>
    </rPh>
    <rPh sb="6" eb="7">
      <t>リョウ</t>
    </rPh>
    <rPh sb="7" eb="9">
      <t>シュウニュウ</t>
    </rPh>
    <phoneticPr fontId="1"/>
  </si>
  <si>
    <t>私的契約利用料収入</t>
    <rPh sb="0" eb="2">
      <t>シテキ</t>
    </rPh>
    <rPh sb="2" eb="4">
      <t>ケイヤク</t>
    </rPh>
    <rPh sb="4" eb="6">
      <t>リヨウ</t>
    </rPh>
    <rPh sb="6" eb="7">
      <t>リョウ</t>
    </rPh>
    <rPh sb="7" eb="9">
      <t>シュウニュウ</t>
    </rPh>
    <phoneticPr fontId="1"/>
  </si>
  <si>
    <t>その他の事業収入</t>
    <rPh sb="2" eb="3">
      <t>タ</t>
    </rPh>
    <rPh sb="4" eb="6">
      <t>ジギョウ</t>
    </rPh>
    <rPh sb="6" eb="8">
      <t>シュウニュウ</t>
    </rPh>
    <phoneticPr fontId="1"/>
  </si>
  <si>
    <t>保育事業収入</t>
    <rPh sb="0" eb="2">
      <t>ホイク</t>
    </rPh>
    <rPh sb="2" eb="4">
      <t>ジギョウ</t>
    </rPh>
    <rPh sb="4" eb="6">
      <t>シュウニュウ</t>
    </rPh>
    <phoneticPr fontId="1"/>
  </si>
  <si>
    <t>収入</t>
    <rPh sb="0" eb="2">
      <t>シュウニュウ</t>
    </rPh>
    <phoneticPr fontId="1"/>
  </si>
  <si>
    <t>※事業計画上見込まない項目については０円で計上すること。</t>
    <rPh sb="1" eb="3">
      <t>ジギョウ</t>
    </rPh>
    <rPh sb="3" eb="5">
      <t>ケイカク</t>
    </rPh>
    <rPh sb="5" eb="6">
      <t>ジョウ</t>
    </rPh>
    <rPh sb="6" eb="8">
      <t>ミコ</t>
    </rPh>
    <rPh sb="11" eb="13">
      <t>コウモク</t>
    </rPh>
    <rPh sb="19" eb="20">
      <t>エン</t>
    </rPh>
    <rPh sb="21" eb="23">
      <t>ケイジョウ</t>
    </rPh>
    <phoneticPr fontId="1"/>
  </si>
  <si>
    <t>借入金利息補助金収入</t>
    <rPh sb="0" eb="2">
      <t>カリイレ</t>
    </rPh>
    <rPh sb="2" eb="3">
      <t>キン</t>
    </rPh>
    <rPh sb="3" eb="5">
      <t>リソク</t>
    </rPh>
    <rPh sb="5" eb="8">
      <t>ホジョキン</t>
    </rPh>
    <rPh sb="8" eb="10">
      <t>シュウニュウ</t>
    </rPh>
    <phoneticPr fontId="1"/>
  </si>
  <si>
    <t>経常経費寄附金収入</t>
    <rPh sb="0" eb="2">
      <t>ケイジョウ</t>
    </rPh>
    <rPh sb="2" eb="4">
      <t>ケイヒ</t>
    </rPh>
    <rPh sb="4" eb="7">
      <t>キフキン</t>
    </rPh>
    <rPh sb="7" eb="9">
      <t>シュウニュウ</t>
    </rPh>
    <phoneticPr fontId="1"/>
  </si>
  <si>
    <t>受取利息配当金収入</t>
    <rPh sb="0" eb="2">
      <t>ウケトリ</t>
    </rPh>
    <rPh sb="2" eb="4">
      <t>リソク</t>
    </rPh>
    <rPh sb="4" eb="7">
      <t>ハイトウキン</t>
    </rPh>
    <rPh sb="7" eb="9">
      <t>シュウニュウ</t>
    </rPh>
    <phoneticPr fontId="1"/>
  </si>
  <si>
    <t>流動資産評価益等による資金増加額</t>
    <rPh sb="0" eb="2">
      <t>リュウドウ</t>
    </rPh>
    <rPh sb="2" eb="4">
      <t>シサン</t>
    </rPh>
    <rPh sb="4" eb="6">
      <t>ヒョウカ</t>
    </rPh>
    <rPh sb="6" eb="7">
      <t>エキ</t>
    </rPh>
    <rPh sb="7" eb="8">
      <t>トウ</t>
    </rPh>
    <rPh sb="11" eb="13">
      <t>シキン</t>
    </rPh>
    <rPh sb="13" eb="15">
      <t>ゾウカ</t>
    </rPh>
    <rPh sb="15" eb="16">
      <t>ガク</t>
    </rPh>
    <phoneticPr fontId="1"/>
  </si>
  <si>
    <t>（イ）支出計</t>
    <rPh sb="3" eb="5">
      <t>シシュツ</t>
    </rPh>
    <rPh sb="5" eb="6">
      <t>ケイ</t>
    </rPh>
    <phoneticPr fontId="1"/>
  </si>
  <si>
    <t>収入ー支出（ア－イ）</t>
    <rPh sb="0" eb="2">
      <t>シュウニュウ</t>
    </rPh>
    <rPh sb="3" eb="5">
      <t>シシュツ</t>
    </rPh>
    <phoneticPr fontId="1"/>
  </si>
  <si>
    <t>その他の活動による支出</t>
    <rPh sb="2" eb="3">
      <t>タ</t>
    </rPh>
    <rPh sb="4" eb="6">
      <t>カツドウ</t>
    </rPh>
    <rPh sb="9" eb="11">
      <t>シシュツ</t>
    </rPh>
    <phoneticPr fontId="1"/>
  </si>
  <si>
    <t>流動資産評価損等による資金減少額</t>
    <rPh sb="0" eb="2">
      <t>リュウドウ</t>
    </rPh>
    <rPh sb="2" eb="4">
      <t>シサン</t>
    </rPh>
    <rPh sb="4" eb="6">
      <t>ヒョウカ</t>
    </rPh>
    <rPh sb="6" eb="7">
      <t>ソン</t>
    </rPh>
    <rPh sb="7" eb="8">
      <t>トウ</t>
    </rPh>
    <rPh sb="11" eb="13">
      <t>シキン</t>
    </rPh>
    <rPh sb="13" eb="16">
      <t>ゲンショウガク</t>
    </rPh>
    <phoneticPr fontId="1"/>
  </si>
  <si>
    <t>その他の支出</t>
    <rPh sb="2" eb="3">
      <t>タ</t>
    </rPh>
    <rPh sb="4" eb="6">
      <t>シシュツ</t>
    </rPh>
    <phoneticPr fontId="1"/>
  </si>
  <si>
    <t>支払利息支出</t>
    <phoneticPr fontId="1"/>
  </si>
  <si>
    <t>利用者負担軽減額</t>
    <rPh sb="0" eb="3">
      <t>リヨウシャ</t>
    </rPh>
    <rPh sb="3" eb="5">
      <t>フタン</t>
    </rPh>
    <rPh sb="5" eb="7">
      <t>ケイゲン</t>
    </rPh>
    <rPh sb="7" eb="8">
      <t>ガク</t>
    </rPh>
    <phoneticPr fontId="1"/>
  </si>
  <si>
    <t>人件費支出</t>
    <rPh sb="0" eb="3">
      <t>ジンケンヒ</t>
    </rPh>
    <rPh sb="3" eb="5">
      <t>シシュツ</t>
    </rPh>
    <phoneticPr fontId="1"/>
  </si>
  <si>
    <t>事業費支出</t>
    <rPh sb="0" eb="3">
      <t>ジギョウヒ</t>
    </rPh>
    <rPh sb="3" eb="5">
      <t>シシュツ</t>
    </rPh>
    <phoneticPr fontId="1"/>
  </si>
  <si>
    <t>事務費支出</t>
    <rPh sb="0" eb="2">
      <t>ジム</t>
    </rPh>
    <rPh sb="2" eb="3">
      <t>ヒ</t>
    </rPh>
    <rPh sb="3" eb="5">
      <t>シシュツ</t>
    </rPh>
    <phoneticPr fontId="1"/>
  </si>
  <si>
    <t>職員給料支出</t>
    <rPh sb="0" eb="2">
      <t>ショクイン</t>
    </rPh>
    <rPh sb="2" eb="4">
      <t>キュウリョウ</t>
    </rPh>
    <rPh sb="4" eb="6">
      <t>シシュツ</t>
    </rPh>
    <phoneticPr fontId="1"/>
  </si>
  <si>
    <t>職員賞与支出</t>
    <rPh sb="0" eb="2">
      <t>ショクイン</t>
    </rPh>
    <rPh sb="2" eb="4">
      <t>ショウヨ</t>
    </rPh>
    <rPh sb="4" eb="6">
      <t>シシュツ</t>
    </rPh>
    <phoneticPr fontId="1"/>
  </si>
  <si>
    <t>非常勤職員給与支出</t>
    <rPh sb="0" eb="3">
      <t>ヒジョウキン</t>
    </rPh>
    <rPh sb="3" eb="5">
      <t>ショクイン</t>
    </rPh>
    <rPh sb="5" eb="7">
      <t>キュウヨ</t>
    </rPh>
    <rPh sb="7" eb="9">
      <t>シシュツ</t>
    </rPh>
    <phoneticPr fontId="1"/>
  </si>
  <si>
    <t>法定福利費支出</t>
    <rPh sb="0" eb="2">
      <t>ホウテイ</t>
    </rPh>
    <rPh sb="2" eb="4">
      <t>フクリ</t>
    </rPh>
    <rPh sb="4" eb="5">
      <t>ヒ</t>
    </rPh>
    <rPh sb="5" eb="7">
      <t>シシュツ</t>
    </rPh>
    <phoneticPr fontId="1"/>
  </si>
  <si>
    <t>事業活動による支出</t>
    <rPh sb="0" eb="2">
      <t>ジギョウ</t>
    </rPh>
    <rPh sb="2" eb="4">
      <t>カツドウ</t>
    </rPh>
    <rPh sb="7" eb="9">
      <t>シシュツ</t>
    </rPh>
    <phoneticPr fontId="1"/>
  </si>
  <si>
    <t>給食費支出</t>
    <rPh sb="0" eb="3">
      <t>キュウショクヒ</t>
    </rPh>
    <rPh sb="3" eb="5">
      <t>シシュツ</t>
    </rPh>
    <phoneticPr fontId="1"/>
  </si>
  <si>
    <t>保育材料費支出</t>
    <rPh sb="0" eb="2">
      <t>ホイク</t>
    </rPh>
    <rPh sb="2" eb="5">
      <t>ザイリョウヒ</t>
    </rPh>
    <rPh sb="5" eb="7">
      <t>シシュツ</t>
    </rPh>
    <phoneticPr fontId="1"/>
  </si>
  <si>
    <t>保険料支出</t>
    <rPh sb="0" eb="3">
      <t>ホケンリョウ</t>
    </rPh>
    <rPh sb="3" eb="5">
      <t>シシュツ</t>
    </rPh>
    <phoneticPr fontId="1"/>
  </si>
  <si>
    <t>上記以外の支出</t>
    <rPh sb="0" eb="2">
      <t>ジョウキ</t>
    </rPh>
    <rPh sb="2" eb="4">
      <t>イガイ</t>
    </rPh>
    <rPh sb="5" eb="7">
      <t>シシュツ</t>
    </rPh>
    <phoneticPr fontId="1"/>
  </si>
  <si>
    <t>福利厚生費支出</t>
    <rPh sb="0" eb="2">
      <t>フクリ</t>
    </rPh>
    <rPh sb="2" eb="5">
      <t>コウセイヒ</t>
    </rPh>
    <rPh sb="5" eb="7">
      <t>シシュツ</t>
    </rPh>
    <phoneticPr fontId="1"/>
  </si>
  <si>
    <t>業務委託料支出</t>
    <rPh sb="0" eb="2">
      <t>ギョウム</t>
    </rPh>
    <rPh sb="2" eb="5">
      <t>イタクリョウ</t>
    </rPh>
    <rPh sb="5" eb="7">
      <t>シシュツ</t>
    </rPh>
    <phoneticPr fontId="1"/>
  </si>
  <si>
    <t>研修研究費支出</t>
    <rPh sb="0" eb="2">
      <t>ケンシュウ</t>
    </rPh>
    <rPh sb="2" eb="5">
      <t>ケンキュウヒ</t>
    </rPh>
    <rPh sb="5" eb="7">
      <t>シシュツ</t>
    </rPh>
    <phoneticPr fontId="1"/>
  </si>
  <si>
    <t>支出</t>
    <rPh sb="0" eb="2">
      <t>シシュツ</t>
    </rPh>
    <phoneticPr fontId="1"/>
  </si>
  <si>
    <t>～</t>
    <phoneticPr fontId="1"/>
  </si>
  <si>
    <t>期間</t>
    <rPh sb="0" eb="2">
      <t>キカン</t>
    </rPh>
    <phoneticPr fontId="1"/>
  </si>
  <si>
    <t>勤務先等</t>
    <rPh sb="0" eb="3">
      <t>キンムサキ</t>
    </rPh>
    <rPh sb="3" eb="4">
      <t>ナド</t>
    </rPh>
    <phoneticPr fontId="1"/>
  </si>
  <si>
    <t>勤務内容</t>
    <rPh sb="0" eb="2">
      <t>キンム</t>
    </rPh>
    <rPh sb="2" eb="4">
      <t>ナイヨウ</t>
    </rPh>
    <phoneticPr fontId="1"/>
  </si>
  <si>
    <t>（様式２－３）</t>
    <phoneticPr fontId="1"/>
  </si>
  <si>
    <t>資格の種類</t>
    <rPh sb="0" eb="2">
      <t>シカク</t>
    </rPh>
    <rPh sb="3" eb="5">
      <t>シュルイ</t>
    </rPh>
    <phoneticPr fontId="1"/>
  </si>
  <si>
    <t>資格取得年月日</t>
    <rPh sb="0" eb="2">
      <t>シカク</t>
    </rPh>
    <rPh sb="2" eb="4">
      <t>シュトク</t>
    </rPh>
    <rPh sb="4" eb="7">
      <t>ネンガッピ</t>
    </rPh>
    <phoneticPr fontId="1"/>
  </si>
  <si>
    <t>資格番号等</t>
    <rPh sb="0" eb="2">
      <t>シカク</t>
    </rPh>
    <rPh sb="2" eb="4">
      <t>バンゴウ</t>
    </rPh>
    <rPh sb="4" eb="5">
      <t>ナド</t>
    </rPh>
    <phoneticPr fontId="1"/>
  </si>
  <si>
    <t>　年　　か月</t>
    <rPh sb="1" eb="2">
      <t>ネン</t>
    </rPh>
    <rPh sb="5" eb="6">
      <t>ゲツ</t>
    </rPh>
    <phoneticPr fontId="1"/>
  </si>
  <si>
    <t>勤務経験年数の
一覧</t>
    <rPh sb="0" eb="2">
      <t>キンム</t>
    </rPh>
    <rPh sb="2" eb="4">
      <t>ケイケン</t>
    </rPh>
    <rPh sb="4" eb="6">
      <t>ネンスウ</t>
    </rPh>
    <rPh sb="8" eb="10">
      <t>イチラン</t>
    </rPh>
    <phoneticPr fontId="1"/>
  </si>
  <si>
    <t>保育所</t>
    <rPh sb="0" eb="2">
      <t>ホイク</t>
    </rPh>
    <rPh sb="2" eb="3">
      <t>ショ</t>
    </rPh>
    <phoneticPr fontId="1"/>
  </si>
  <si>
    <t>認定こども園</t>
    <rPh sb="0" eb="2">
      <t>ニンテイ</t>
    </rPh>
    <rPh sb="5" eb="6">
      <t>エン</t>
    </rPh>
    <phoneticPr fontId="1"/>
  </si>
  <si>
    <t>施設長等経験</t>
    <rPh sb="0" eb="2">
      <t>シセツ</t>
    </rPh>
    <rPh sb="2" eb="3">
      <t>チョウ</t>
    </rPh>
    <rPh sb="3" eb="4">
      <t>ナド</t>
    </rPh>
    <rPh sb="4" eb="6">
      <t>ケイケン</t>
    </rPh>
    <phoneticPr fontId="1"/>
  </si>
  <si>
    <t>経験年数</t>
    <rPh sb="0" eb="2">
      <t>ケイケン</t>
    </rPh>
    <rPh sb="2" eb="4">
      <t>ネンスウ</t>
    </rPh>
    <phoneticPr fontId="1"/>
  </si>
  <si>
    <t>□対応する（□除去食（代替食含む）　　□部分除去食）　□対応しない</t>
    <rPh sb="1" eb="3">
      <t>タイオウ</t>
    </rPh>
    <rPh sb="28" eb="30">
      <t>タイオウ</t>
    </rPh>
    <phoneticPr fontId="1"/>
  </si>
  <si>
    <t>（様式２－８）</t>
    <rPh sb="1" eb="3">
      <t>ヨウシキ</t>
    </rPh>
    <phoneticPr fontId="1"/>
  </si>
  <si>
    <t>連番</t>
    <rPh sb="0" eb="2">
      <t>レンバン</t>
    </rPh>
    <phoneticPr fontId="1"/>
  </si>
  <si>
    <t>○</t>
    <phoneticPr fontId="1"/>
  </si>
  <si>
    <t>人数</t>
    <rPh sb="0" eb="2">
      <t>ニンズウ</t>
    </rPh>
    <phoneticPr fontId="1"/>
  </si>
  <si>
    <t>（様式２－５）</t>
    <phoneticPr fontId="1"/>
  </si>
  <si>
    <t>（様式２－７）</t>
    <rPh sb="1" eb="3">
      <t>ヨウシキ</t>
    </rPh>
    <phoneticPr fontId="1"/>
  </si>
  <si>
    <t>法人設立登記年月日</t>
    <rPh sb="0" eb="2">
      <t>ホウジン</t>
    </rPh>
    <rPh sb="2" eb="4">
      <t>セツリツ</t>
    </rPh>
    <rPh sb="4" eb="6">
      <t>トウキ</t>
    </rPh>
    <rPh sb="6" eb="9">
      <t>ネンガッピ</t>
    </rPh>
    <phoneticPr fontId="1"/>
  </si>
  <si>
    <t>親族等の特殊の関係*</t>
    <rPh sb="0" eb="3">
      <t>シンゾクナド</t>
    </rPh>
    <rPh sb="4" eb="6">
      <t>トクシュ</t>
    </rPh>
    <rPh sb="7" eb="9">
      <t>カンケイ</t>
    </rPh>
    <phoneticPr fontId="1"/>
  </si>
  <si>
    <t>０歳児</t>
    <rPh sb="1" eb="3">
      <t>サイジ</t>
    </rPh>
    <phoneticPr fontId="1"/>
  </si>
  <si>
    <t>３歳児</t>
    <rPh sb="1" eb="2">
      <t>サイ</t>
    </rPh>
    <rPh sb="2" eb="3">
      <t>ジ</t>
    </rPh>
    <phoneticPr fontId="1"/>
  </si>
  <si>
    <t>調理員</t>
    <rPh sb="0" eb="2">
      <t>チョウリ</t>
    </rPh>
    <rPh sb="2" eb="3">
      <t>イン</t>
    </rPh>
    <phoneticPr fontId="1"/>
  </si>
  <si>
    <t>事務職員</t>
    <rPh sb="0" eb="2">
      <t>ジム</t>
    </rPh>
    <rPh sb="2" eb="4">
      <t>ショクイン</t>
    </rPh>
    <phoneticPr fontId="1"/>
  </si>
  <si>
    <t>嘱託医</t>
    <rPh sb="0" eb="2">
      <t>ショクタク</t>
    </rPh>
    <phoneticPr fontId="1"/>
  </si>
  <si>
    <t>人</t>
    <rPh sb="0" eb="1">
      <t>ニン</t>
    </rPh>
    <phoneticPr fontId="1"/>
  </si>
  <si>
    <t>20:1</t>
    <phoneticPr fontId="1"/>
  </si>
  <si>
    <t>3:1</t>
    <phoneticPr fontId="1"/>
  </si>
  <si>
    <r>
      <t xml:space="preserve">定員
</t>
    </r>
    <r>
      <rPr>
        <sz val="9"/>
        <rFont val="Meiryo UI"/>
        <family val="3"/>
        <charset val="128"/>
      </rPr>
      <t>（様式4-2より）</t>
    </r>
    <rPh sb="0" eb="2">
      <t>テイイン</t>
    </rPh>
    <rPh sb="4" eb="6">
      <t>ヨウシキ</t>
    </rPh>
    <phoneticPr fontId="1"/>
  </si>
  <si>
    <t>(1)財産債務状況</t>
    <rPh sb="3" eb="5">
      <t>ザイサン</t>
    </rPh>
    <rPh sb="5" eb="7">
      <t>サイム</t>
    </rPh>
    <rPh sb="7" eb="9">
      <t>ジョウキョウ</t>
    </rPh>
    <phoneticPr fontId="1"/>
  </si>
  <si>
    <t>資産合計</t>
    <rPh sb="0" eb="2">
      <t>シサン</t>
    </rPh>
    <rPh sb="2" eb="4">
      <t>ゴウケイ</t>
    </rPh>
    <phoneticPr fontId="1"/>
  </si>
  <si>
    <t>負債合計</t>
    <rPh sb="0" eb="2">
      <t>フサイ</t>
    </rPh>
    <rPh sb="2" eb="4">
      <t>ゴウケイ</t>
    </rPh>
    <phoneticPr fontId="1"/>
  </si>
  <si>
    <t>純資産</t>
    <rPh sb="0" eb="3">
      <t>ジュンシサン</t>
    </rPh>
    <phoneticPr fontId="1"/>
  </si>
  <si>
    <t>現預金</t>
    <rPh sb="0" eb="3">
      <t>ゲンヨキン</t>
    </rPh>
    <phoneticPr fontId="1"/>
  </si>
  <si>
    <t>土地</t>
    <rPh sb="0" eb="2">
      <t>トチ</t>
    </rPh>
    <phoneticPr fontId="1"/>
  </si>
  <si>
    <t>建物</t>
    <rPh sb="0" eb="2">
      <t>タテモノ</t>
    </rPh>
    <phoneticPr fontId="1"/>
  </si>
  <si>
    <t>借入金</t>
    <rPh sb="0" eb="2">
      <t>カリイレ</t>
    </rPh>
    <rPh sb="2" eb="3">
      <t>キン</t>
    </rPh>
    <phoneticPr fontId="1"/>
  </si>
  <si>
    <t>（次頁へ続く）</t>
    <rPh sb="1" eb="2">
      <t>ツギ</t>
    </rPh>
    <rPh sb="2" eb="3">
      <t>ページ</t>
    </rPh>
    <rPh sb="4" eb="5">
      <t>ツヅ</t>
    </rPh>
    <phoneticPr fontId="1"/>
  </si>
  <si>
    <t>収益（①＋②）</t>
    <rPh sb="0" eb="2">
      <t>シュウエキ</t>
    </rPh>
    <phoneticPr fontId="1"/>
  </si>
  <si>
    <t>人件費</t>
    <rPh sb="0" eb="3">
      <t>ジンケンヒ</t>
    </rPh>
    <phoneticPr fontId="1"/>
  </si>
  <si>
    <t>決算期・決算額</t>
    <rPh sb="0" eb="3">
      <t>ケッサンキ</t>
    </rPh>
    <rPh sb="4" eb="6">
      <t>ケッサン</t>
    </rPh>
    <rPh sb="6" eb="7">
      <t>ガク</t>
    </rPh>
    <phoneticPr fontId="1"/>
  </si>
  <si>
    <t>障がい種別</t>
    <rPh sb="0" eb="1">
      <t>ショウ</t>
    </rPh>
    <rPh sb="3" eb="5">
      <t>シュベツ</t>
    </rPh>
    <phoneticPr fontId="1"/>
  </si>
  <si>
    <t>配置計画</t>
    <rPh sb="0" eb="2">
      <t>ハイチ</t>
    </rPh>
    <rPh sb="2" eb="4">
      <t>ケイカク</t>
    </rPh>
    <phoneticPr fontId="1"/>
  </si>
  <si>
    <t>その他※</t>
    <rPh sb="2" eb="3">
      <t>タ</t>
    </rPh>
    <phoneticPr fontId="1"/>
  </si>
  <si>
    <t>※その他職員の内訳</t>
    <rPh sb="3" eb="4">
      <t>タ</t>
    </rPh>
    <rPh sb="4" eb="6">
      <t>ショクイン</t>
    </rPh>
    <rPh sb="7" eb="9">
      <t>ウチワケ</t>
    </rPh>
    <phoneticPr fontId="1"/>
  </si>
  <si>
    <t>３　職員の確保の計画</t>
    <rPh sb="2" eb="4">
      <t>ショクイン</t>
    </rPh>
    <rPh sb="5" eb="7">
      <t>カクホ</t>
    </rPh>
    <rPh sb="8" eb="10">
      <t>ケイカク</t>
    </rPh>
    <phoneticPr fontId="1"/>
  </si>
  <si>
    <t>（次頁へ続く）</t>
    <rPh sb="1" eb="2">
      <t>ツギ</t>
    </rPh>
    <rPh sb="2" eb="3">
      <t>ページ</t>
    </rPh>
    <rPh sb="4" eb="5">
      <t>ツヅ</t>
    </rPh>
    <phoneticPr fontId="1"/>
  </si>
  <si>
    <t>アレルギー症状のある子ども（保護者への対応を含む）</t>
    <rPh sb="5" eb="7">
      <t>ショウジョウ</t>
    </rPh>
    <rPh sb="10" eb="11">
      <t>コ</t>
    </rPh>
    <phoneticPr fontId="1"/>
  </si>
  <si>
    <t>虐待等により支援の必要な子ども（保護者への対応を含む）</t>
    <rPh sb="0" eb="2">
      <t>ギャクタイ</t>
    </rPh>
    <rPh sb="2" eb="3">
      <t>トウ</t>
    </rPh>
    <rPh sb="6" eb="8">
      <t>シエン</t>
    </rPh>
    <rPh sb="9" eb="11">
      <t>ヒツヨウ</t>
    </rPh>
    <rPh sb="12" eb="13">
      <t>コ</t>
    </rPh>
    <phoneticPr fontId="1"/>
  </si>
  <si>
    <t>外国籍等文化の異なる子ども（保護者への対応を含む）</t>
    <rPh sb="0" eb="3">
      <t>ガイコクセキ</t>
    </rPh>
    <rPh sb="3" eb="4">
      <t>トウ</t>
    </rPh>
    <rPh sb="4" eb="6">
      <t>ブンカ</t>
    </rPh>
    <rPh sb="7" eb="8">
      <t>コト</t>
    </rPh>
    <rPh sb="10" eb="11">
      <t>コ</t>
    </rPh>
    <phoneticPr fontId="1"/>
  </si>
  <si>
    <t>（１）開園準備や開園後の取組等</t>
    <rPh sb="3" eb="5">
      <t>カイエン</t>
    </rPh>
    <rPh sb="5" eb="7">
      <t>ジュンビ</t>
    </rPh>
    <rPh sb="8" eb="10">
      <t>カイエン</t>
    </rPh>
    <rPh sb="10" eb="11">
      <t>ゴ</t>
    </rPh>
    <rPh sb="12" eb="14">
      <t>トリク</t>
    </rPh>
    <rPh sb="14" eb="15">
      <t>トウ</t>
    </rPh>
    <phoneticPr fontId="1"/>
  </si>
  <si>
    <t>（２）その他安全教育等の取組</t>
    <rPh sb="5" eb="6">
      <t>タ</t>
    </rPh>
    <rPh sb="6" eb="8">
      <t>アンゼン</t>
    </rPh>
    <rPh sb="8" eb="10">
      <t>キョウイク</t>
    </rPh>
    <rPh sb="10" eb="11">
      <t>ナド</t>
    </rPh>
    <rPh sb="12" eb="14">
      <t>トリク</t>
    </rPh>
    <phoneticPr fontId="1"/>
  </si>
  <si>
    <t>（２）地域の住環境に配慮した取組</t>
    <rPh sb="3" eb="5">
      <t>チイキ</t>
    </rPh>
    <rPh sb="6" eb="9">
      <t>ジュウカンキョウ</t>
    </rPh>
    <rPh sb="10" eb="12">
      <t>ハイリョ</t>
    </rPh>
    <rPh sb="14" eb="16">
      <t>トリクミ</t>
    </rPh>
    <phoneticPr fontId="1"/>
  </si>
  <si>
    <t>（前頁の続き）</t>
    <rPh sb="1" eb="2">
      <t>マエ</t>
    </rPh>
    <rPh sb="2" eb="3">
      <t>ページ</t>
    </rPh>
    <rPh sb="4" eb="5">
      <t>ツヅ</t>
    </rPh>
    <phoneticPr fontId="1"/>
  </si>
  <si>
    <t>（前頁の続き）</t>
    <rPh sb="1" eb="2">
      <t>ゼン</t>
    </rPh>
    <rPh sb="2" eb="3">
      <t>ページ</t>
    </rPh>
    <rPh sb="4" eb="5">
      <t>ツヅ</t>
    </rPh>
    <phoneticPr fontId="1"/>
  </si>
  <si>
    <t>（前頁の続き）</t>
    <phoneticPr fontId="1"/>
  </si>
  <si>
    <t>（前頁の続き）</t>
    <phoneticPr fontId="1"/>
  </si>
  <si>
    <t>（前頁の続き）</t>
    <phoneticPr fontId="1"/>
  </si>
  <si>
    <t>（前頁の続き）</t>
    <phoneticPr fontId="1"/>
  </si>
  <si>
    <t>（前頁の続き）</t>
    <phoneticPr fontId="1"/>
  </si>
  <si>
    <t>（２）ＯＪＴについて</t>
    <phoneticPr fontId="1"/>
  </si>
  <si>
    <t>（３）保育士等の自己評価及び人事評価について</t>
    <rPh sb="3" eb="5">
      <t>ホイク</t>
    </rPh>
    <rPh sb="5" eb="6">
      <t>シ</t>
    </rPh>
    <rPh sb="6" eb="7">
      <t>ナド</t>
    </rPh>
    <rPh sb="8" eb="10">
      <t>ジコ</t>
    </rPh>
    <rPh sb="10" eb="12">
      <t>ヒョウカ</t>
    </rPh>
    <rPh sb="12" eb="13">
      <t>オヨ</t>
    </rPh>
    <rPh sb="14" eb="16">
      <t>ジンジ</t>
    </rPh>
    <rPh sb="16" eb="18">
      <t>ヒョウカ</t>
    </rPh>
    <phoneticPr fontId="1"/>
  </si>
  <si>
    <t>（４）法令等の遵守に関する取組について</t>
    <rPh sb="3" eb="5">
      <t>ホウレイ</t>
    </rPh>
    <rPh sb="5" eb="6">
      <t>ナド</t>
    </rPh>
    <rPh sb="7" eb="9">
      <t>ジュンシュ</t>
    </rPh>
    <rPh sb="10" eb="11">
      <t>カン</t>
    </rPh>
    <rPh sb="13" eb="14">
      <t>ト</t>
    </rPh>
    <rPh sb="14" eb="15">
      <t>ク</t>
    </rPh>
    <phoneticPr fontId="1"/>
  </si>
  <si>
    <t>（１）人材育成の概要について</t>
    <rPh sb="3" eb="5">
      <t>ジンザイ</t>
    </rPh>
    <rPh sb="5" eb="7">
      <t>イクセイ</t>
    </rPh>
    <rPh sb="8" eb="10">
      <t>ガイヨウ</t>
    </rPh>
    <phoneticPr fontId="1"/>
  </si>
  <si>
    <t>献立作成者の子どもたちとのかかわり：</t>
    <rPh sb="0" eb="2">
      <t>コンダテ</t>
    </rPh>
    <rPh sb="2" eb="5">
      <t>サクセイシャ</t>
    </rPh>
    <rPh sb="6" eb="7">
      <t>コ</t>
    </rPh>
    <phoneticPr fontId="1"/>
  </si>
  <si>
    <t>献立作成者とその他の職員との打合せの内容と頻度の予定：</t>
    <rPh sb="0" eb="2">
      <t>コンダテ</t>
    </rPh>
    <rPh sb="2" eb="5">
      <t>サクセイシャ</t>
    </rPh>
    <rPh sb="8" eb="9">
      <t>タ</t>
    </rPh>
    <rPh sb="10" eb="12">
      <t>ショクイン</t>
    </rPh>
    <rPh sb="14" eb="16">
      <t>ウチアワ</t>
    </rPh>
    <rPh sb="18" eb="20">
      <t>ナイヨウ</t>
    </rPh>
    <rPh sb="21" eb="23">
      <t>ヒンド</t>
    </rPh>
    <rPh sb="24" eb="26">
      <t>ヨテイ</t>
    </rPh>
    <phoneticPr fontId="1"/>
  </si>
  <si>
    <t>（様式６－３）</t>
    <phoneticPr fontId="1"/>
  </si>
  <si>
    <t>（１）全体計画</t>
    <rPh sb="3" eb="5">
      <t>ゼンタイ</t>
    </rPh>
    <rPh sb="5" eb="7">
      <t>ケイカク</t>
    </rPh>
    <phoneticPr fontId="1"/>
  </si>
  <si>
    <t>（６）その他の提案</t>
    <rPh sb="5" eb="6">
      <t>タ</t>
    </rPh>
    <rPh sb="7" eb="9">
      <t>テイアン</t>
    </rPh>
    <phoneticPr fontId="1"/>
  </si>
  <si>
    <t>総計（①+②）</t>
    <rPh sb="0" eb="2">
      <t>ソウケイ</t>
    </rPh>
    <phoneticPr fontId="1"/>
  </si>
  <si>
    <t>子育て支援事業
【様式11】</t>
    <rPh sb="0" eb="2">
      <t>コソダ</t>
    </rPh>
    <rPh sb="3" eb="5">
      <t>シエン</t>
    </rPh>
    <rPh sb="5" eb="7">
      <t>ジギョウ</t>
    </rPh>
    <rPh sb="9" eb="11">
      <t>ヨウシキ</t>
    </rPh>
    <phoneticPr fontId="1"/>
  </si>
  <si>
    <t>地域との連携・交流
【様式11】</t>
    <rPh sb="0" eb="2">
      <t>チイキ</t>
    </rPh>
    <rPh sb="4" eb="6">
      <t>レンケイ</t>
    </rPh>
    <rPh sb="7" eb="9">
      <t>コウリュウ</t>
    </rPh>
    <phoneticPr fontId="1"/>
  </si>
  <si>
    <t>保護者との連携
【様式12】</t>
    <rPh sb="9" eb="11">
      <t>ヨウシキ</t>
    </rPh>
    <phoneticPr fontId="1"/>
  </si>
  <si>
    <t>苦情解決処理
【様式12】</t>
    <rPh sb="0" eb="2">
      <t>クジョウ</t>
    </rPh>
    <rPh sb="2" eb="4">
      <t>カイケツ</t>
    </rPh>
    <rPh sb="4" eb="6">
      <t>ショリ</t>
    </rPh>
    <phoneticPr fontId="1"/>
  </si>
  <si>
    <t>職員の確保の計画
【様式6-２】</t>
    <rPh sb="0" eb="2">
      <t>ショクイン</t>
    </rPh>
    <rPh sb="3" eb="5">
      <t>カクホ</t>
    </rPh>
    <rPh sb="6" eb="8">
      <t>ケイカク</t>
    </rPh>
    <rPh sb="10" eb="12">
      <t>ヨウシキ</t>
    </rPh>
    <phoneticPr fontId="1"/>
  </si>
  <si>
    <t>職員配置【様式６－２】</t>
    <rPh sb="0" eb="2">
      <t>ショクイン</t>
    </rPh>
    <rPh sb="2" eb="4">
      <t>ハイチ</t>
    </rPh>
    <rPh sb="5" eb="7">
      <t>ヨウシキ</t>
    </rPh>
    <phoneticPr fontId="1"/>
  </si>
  <si>
    <t>駐車場台数</t>
    <rPh sb="0" eb="3">
      <t>チュウシャジョウ</t>
    </rPh>
    <rPh sb="3" eb="5">
      <t>ダイスウ</t>
    </rPh>
    <phoneticPr fontId="1"/>
  </si>
  <si>
    <t>過去３年間の決算状況【様式３】</t>
    <rPh sb="0" eb="2">
      <t>カコ</t>
    </rPh>
    <rPh sb="3" eb="5">
      <t>ネンカン</t>
    </rPh>
    <rPh sb="6" eb="8">
      <t>ケッサン</t>
    </rPh>
    <rPh sb="8" eb="10">
      <t>ジョウキョウ</t>
    </rPh>
    <rPh sb="11" eb="13">
      <t>ヨウシキ</t>
    </rPh>
    <phoneticPr fontId="1"/>
  </si>
  <si>
    <t>内容</t>
  </si>
  <si>
    <t>事　　業　　者　　名</t>
    <rPh sb="0" eb="1">
      <t>コト</t>
    </rPh>
    <rPh sb="3" eb="4">
      <t>ギョウ</t>
    </rPh>
    <rPh sb="6" eb="7">
      <t>シャ</t>
    </rPh>
    <rPh sb="9" eb="10">
      <t>メイ</t>
    </rPh>
    <phoneticPr fontId="1"/>
  </si>
  <si>
    <t>決算期</t>
    <rPh sb="0" eb="3">
      <t>ケッサンキ</t>
    </rPh>
    <phoneticPr fontId="1"/>
  </si>
  <si>
    <t>純資産</t>
    <rPh sb="0" eb="1">
      <t>ジュン</t>
    </rPh>
    <rPh sb="1" eb="3">
      <t>シサン</t>
    </rPh>
    <phoneticPr fontId="1"/>
  </si>
  <si>
    <t>現預金</t>
    <rPh sb="0" eb="1">
      <t>ゲン</t>
    </rPh>
    <rPh sb="1" eb="3">
      <t>ヨキン</t>
    </rPh>
    <phoneticPr fontId="1"/>
  </si>
  <si>
    <t>サービス活動
収益計</t>
    <rPh sb="4" eb="6">
      <t>カツドウ</t>
    </rPh>
    <rPh sb="7" eb="9">
      <t>シュウエキ</t>
    </rPh>
    <rPh sb="9" eb="10">
      <t>ケイ</t>
    </rPh>
    <phoneticPr fontId="1"/>
  </si>
  <si>
    <t>（ア）</t>
    <phoneticPr fontId="1"/>
  </si>
  <si>
    <t>サービス活動外
収益計</t>
    <rPh sb="4" eb="6">
      <t>カツドウ</t>
    </rPh>
    <rPh sb="6" eb="7">
      <t>ガイ</t>
    </rPh>
    <rPh sb="8" eb="10">
      <t>シュウエキ</t>
    </rPh>
    <rPh sb="10" eb="11">
      <t>ケイ</t>
    </rPh>
    <phoneticPr fontId="1"/>
  </si>
  <si>
    <t>（イ）</t>
    <phoneticPr fontId="1"/>
  </si>
  <si>
    <t>（ア）＋（イ）</t>
    <phoneticPr fontId="1"/>
  </si>
  <si>
    <t>（ウ）</t>
    <phoneticPr fontId="1"/>
  </si>
  <si>
    <t>（エ）</t>
    <phoneticPr fontId="1"/>
  </si>
  <si>
    <t>（オ）</t>
    <phoneticPr fontId="1"/>
  </si>
  <si>
    <t>収益合計（ア）＋（イ）に対する
当期活動増減差額（ウ）の割合</t>
    <rPh sb="0" eb="2">
      <t>シュウエキ</t>
    </rPh>
    <rPh sb="2" eb="4">
      <t>ゴウケイ</t>
    </rPh>
    <rPh sb="12" eb="13">
      <t>タイ</t>
    </rPh>
    <rPh sb="16" eb="18">
      <t>トウキ</t>
    </rPh>
    <rPh sb="18" eb="20">
      <t>カツドウ</t>
    </rPh>
    <rPh sb="20" eb="22">
      <t>ゾウゲン</t>
    </rPh>
    <rPh sb="22" eb="24">
      <t>サガク</t>
    </rPh>
    <rPh sb="28" eb="30">
      <t>ワリアイ</t>
    </rPh>
    <phoneticPr fontId="1"/>
  </si>
  <si>
    <t>収支予算計画書【様式5-1】</t>
    <rPh sb="0" eb="2">
      <t>シュウシ</t>
    </rPh>
    <rPh sb="2" eb="4">
      <t>ヨサン</t>
    </rPh>
    <rPh sb="4" eb="7">
      <t>ケイカクショ</t>
    </rPh>
    <rPh sb="8" eb="10">
      <t>ヨウシキ</t>
    </rPh>
    <phoneticPr fontId="1"/>
  </si>
  <si>
    <t>資金額小計</t>
    <rPh sb="0" eb="2">
      <t>シキン</t>
    </rPh>
    <rPh sb="2" eb="3">
      <t>ガク</t>
    </rPh>
    <rPh sb="3" eb="5">
      <t>ショウケイ</t>
    </rPh>
    <phoneticPr fontId="1"/>
  </si>
  <si>
    <t>施設整備費等</t>
    <rPh sb="0" eb="2">
      <t>シセツ</t>
    </rPh>
    <rPh sb="2" eb="4">
      <t>セイビ</t>
    </rPh>
    <rPh sb="4" eb="5">
      <t>ヒ</t>
    </rPh>
    <rPh sb="5" eb="6">
      <t>ナド</t>
    </rPh>
    <phoneticPr fontId="1"/>
  </si>
  <si>
    <t>その他施設整備費</t>
    <rPh sb="2" eb="3">
      <t>タ</t>
    </rPh>
    <rPh sb="3" eb="5">
      <t>シセツ</t>
    </rPh>
    <rPh sb="5" eb="7">
      <t>セイビ</t>
    </rPh>
    <rPh sb="7" eb="8">
      <t>ヒ</t>
    </rPh>
    <phoneticPr fontId="1"/>
  </si>
  <si>
    <t>支出額小計</t>
    <rPh sb="0" eb="2">
      <t>シシュツ</t>
    </rPh>
    <rPh sb="2" eb="3">
      <t>ガク</t>
    </rPh>
    <rPh sb="3" eb="5">
      <t>ショウケイ</t>
    </rPh>
    <phoneticPr fontId="1"/>
  </si>
  <si>
    <t>収入</t>
    <phoneticPr fontId="1"/>
  </si>
  <si>
    <t>年度</t>
    <rPh sb="0" eb="2">
      <t>ネンド</t>
    </rPh>
    <phoneticPr fontId="1"/>
  </si>
  <si>
    <t>利用者等利用料収入</t>
    <rPh sb="0" eb="4">
      <t>リヨウシャナド</t>
    </rPh>
    <rPh sb="4" eb="7">
      <t>リヨウリョウ</t>
    </rPh>
    <rPh sb="7" eb="9">
      <t>シュウニュウ</t>
    </rPh>
    <phoneticPr fontId="1"/>
  </si>
  <si>
    <t>私的契約利用料収入</t>
    <rPh sb="0" eb="2">
      <t>シテキ</t>
    </rPh>
    <rPh sb="2" eb="4">
      <t>ケイヤク</t>
    </rPh>
    <rPh sb="4" eb="7">
      <t>リヨウリョウ</t>
    </rPh>
    <rPh sb="7" eb="9">
      <t>シュウニュウ</t>
    </rPh>
    <phoneticPr fontId="1"/>
  </si>
  <si>
    <t>流動資産評価益等による資金増加額</t>
    <rPh sb="0" eb="2">
      <t>リュウドウ</t>
    </rPh>
    <rPh sb="2" eb="4">
      <t>シサン</t>
    </rPh>
    <rPh sb="4" eb="6">
      <t>ヒョウカ</t>
    </rPh>
    <rPh sb="6" eb="7">
      <t>エキ</t>
    </rPh>
    <rPh sb="7" eb="8">
      <t>ナド</t>
    </rPh>
    <rPh sb="11" eb="13">
      <t>シキン</t>
    </rPh>
    <rPh sb="13" eb="15">
      <t>ゾウカ</t>
    </rPh>
    <rPh sb="15" eb="16">
      <t>ガク</t>
    </rPh>
    <phoneticPr fontId="1"/>
  </si>
  <si>
    <t>支払利息支出</t>
    <rPh sb="0" eb="2">
      <t>シハライ</t>
    </rPh>
    <rPh sb="2" eb="4">
      <t>リソク</t>
    </rPh>
    <rPh sb="4" eb="6">
      <t>シシュツ</t>
    </rPh>
    <phoneticPr fontId="1"/>
  </si>
  <si>
    <t>流動資産評価損等による資金減少額</t>
    <rPh sb="0" eb="2">
      <t>リュウドウ</t>
    </rPh>
    <rPh sb="2" eb="4">
      <t>シサン</t>
    </rPh>
    <rPh sb="4" eb="6">
      <t>ヒョウカ</t>
    </rPh>
    <rPh sb="6" eb="7">
      <t>ソン</t>
    </rPh>
    <rPh sb="7" eb="8">
      <t>ナド</t>
    </rPh>
    <rPh sb="11" eb="13">
      <t>シキン</t>
    </rPh>
    <rPh sb="13" eb="15">
      <t>ゲンショウ</t>
    </rPh>
    <rPh sb="15" eb="16">
      <t>ガク</t>
    </rPh>
    <phoneticPr fontId="1"/>
  </si>
  <si>
    <t>印刷製本費</t>
  </si>
  <si>
    <t>会議費</t>
  </si>
  <si>
    <t>支払利息</t>
  </si>
  <si>
    <t>収入－支出（ア－イ）</t>
    <rPh sb="0" eb="2">
      <t>シュウニュウ</t>
    </rPh>
    <rPh sb="3" eb="5">
      <t>シシュツ</t>
    </rPh>
    <phoneticPr fontId="1"/>
  </si>
  <si>
    <t>予備費（事務費）</t>
  </si>
  <si>
    <t>サービス活動収益計（ア）に対する人件費（オ）の割合</t>
    <rPh sb="13" eb="14">
      <t>タイ</t>
    </rPh>
    <rPh sb="16" eb="19">
      <t>ジンケンヒ</t>
    </rPh>
    <rPh sb="23" eb="25">
      <t>ワリアイ</t>
    </rPh>
    <phoneticPr fontId="1"/>
  </si>
  <si>
    <t>法人設立
年月日</t>
    <rPh sb="0" eb="2">
      <t>ホウジン</t>
    </rPh>
    <rPh sb="2" eb="4">
      <t>セツリツ</t>
    </rPh>
    <rPh sb="5" eb="8">
      <t>ネンガッピ</t>
    </rPh>
    <phoneticPr fontId="1"/>
  </si>
  <si>
    <t>現在実施している事業の内容
※定款・登記上の記載を再掲</t>
    <rPh sb="0" eb="2">
      <t>ゲンザイ</t>
    </rPh>
    <rPh sb="2" eb="4">
      <t>ジッシ</t>
    </rPh>
    <rPh sb="8" eb="10">
      <t>ジギョウ</t>
    </rPh>
    <rPh sb="11" eb="13">
      <t>ナイヨウ</t>
    </rPh>
    <rPh sb="15" eb="17">
      <t>テイカン</t>
    </rPh>
    <rPh sb="18" eb="21">
      <t>トウキジョウ</t>
    </rPh>
    <rPh sb="22" eb="24">
      <t>キサイ</t>
    </rPh>
    <rPh sb="25" eb="26">
      <t>サイ</t>
    </rPh>
    <phoneticPr fontId="1"/>
  </si>
  <si>
    <t>*　親族等の特殊の関係欄：関係の具体的な内容を記入すること。</t>
    <rPh sb="2" eb="5">
      <t>シンゾクナド</t>
    </rPh>
    <rPh sb="6" eb="8">
      <t>トクシュ</t>
    </rPh>
    <rPh sb="9" eb="11">
      <t>カンケイ</t>
    </rPh>
    <rPh sb="11" eb="12">
      <t>ラン</t>
    </rPh>
    <rPh sb="13" eb="15">
      <t>カンケイ</t>
    </rPh>
    <rPh sb="16" eb="19">
      <t>グタイテキ</t>
    </rPh>
    <rPh sb="20" eb="22">
      <t>ナイヨウ</t>
    </rPh>
    <rPh sb="23" eb="25">
      <t>キニュウ</t>
    </rPh>
    <phoneticPr fontId="1"/>
  </si>
  <si>
    <t>履歴書（理事長）</t>
    <rPh sb="0" eb="3">
      <t>リレキショ</t>
    </rPh>
    <rPh sb="4" eb="7">
      <t>リジチョウ</t>
    </rPh>
    <phoneticPr fontId="1"/>
  </si>
  <si>
    <t>履歴書（理事・監事・評議員）</t>
    <rPh sb="0" eb="3">
      <t>リレキショ</t>
    </rPh>
    <rPh sb="4" eb="6">
      <t>リジ</t>
    </rPh>
    <rPh sb="7" eb="9">
      <t>カンジ</t>
    </rPh>
    <rPh sb="10" eb="13">
      <t>ヒョウギイン</t>
    </rPh>
    <phoneticPr fontId="1"/>
  </si>
  <si>
    <t>　事業活動収支計算書の値を転記すること。</t>
    <rPh sb="1" eb="3">
      <t>ジギョウ</t>
    </rPh>
    <rPh sb="3" eb="5">
      <t>カツドウ</t>
    </rPh>
    <rPh sb="5" eb="7">
      <t>シュウシ</t>
    </rPh>
    <rPh sb="7" eb="10">
      <t>ケイサンショ</t>
    </rPh>
    <rPh sb="11" eb="12">
      <t>アタイ</t>
    </rPh>
    <rPh sb="13" eb="15">
      <t>テンキ</t>
    </rPh>
    <phoneticPr fontId="11"/>
  </si>
  <si>
    <t>　貸借対照表の値を転記すること。</t>
    <rPh sb="1" eb="6">
      <t>タイシャクタイショウヒョウ</t>
    </rPh>
    <rPh sb="7" eb="8">
      <t>アタイ</t>
    </rPh>
    <rPh sb="9" eb="11">
      <t>テンキ</t>
    </rPh>
    <phoneticPr fontId="11"/>
  </si>
  <si>
    <t>（１）税に未納のないことの証明（国税（その３の３）及び地方税）</t>
    <rPh sb="3" eb="4">
      <t>ゼイ</t>
    </rPh>
    <rPh sb="5" eb="7">
      <t>ミノウ</t>
    </rPh>
    <rPh sb="13" eb="15">
      <t>ショウメイ</t>
    </rPh>
    <rPh sb="16" eb="18">
      <t>コクゼイ</t>
    </rPh>
    <rPh sb="25" eb="26">
      <t>オヨ</t>
    </rPh>
    <rPh sb="27" eb="30">
      <t>チホウゼイ</t>
    </rPh>
    <phoneticPr fontId="1"/>
  </si>
  <si>
    <t>（２）事業報告書</t>
    <rPh sb="3" eb="5">
      <t>ジギョウ</t>
    </rPh>
    <rPh sb="5" eb="8">
      <t>ホウコクショ</t>
    </rPh>
    <phoneticPr fontId="1"/>
  </si>
  <si>
    <t>（３）収支計算書等</t>
    <rPh sb="3" eb="5">
      <t>シュウシ</t>
    </rPh>
    <rPh sb="5" eb="8">
      <t>ケイサンショ</t>
    </rPh>
    <rPh sb="8" eb="9">
      <t>ナド</t>
    </rPh>
    <phoneticPr fontId="1"/>
  </si>
  <si>
    <t>（４）借入金返済計画書</t>
    <rPh sb="3" eb="5">
      <t>カリイレ</t>
    </rPh>
    <rPh sb="5" eb="6">
      <t>キン</t>
    </rPh>
    <rPh sb="6" eb="8">
      <t>ヘンサイ</t>
    </rPh>
    <rPh sb="8" eb="11">
      <t>ケイカクショ</t>
    </rPh>
    <phoneticPr fontId="1"/>
  </si>
  <si>
    <t>※資金収支計算書における記載に即して計上すること。</t>
    <rPh sb="1" eb="3">
      <t>シキン</t>
    </rPh>
    <phoneticPr fontId="1"/>
  </si>
  <si>
    <t xml:space="preserve">ア．事業活動収支計算書
イ．貸借対照表
ウ．資金収支計算書
</t>
    <rPh sb="2" eb="4">
      <t>ジギョウ</t>
    </rPh>
    <rPh sb="4" eb="6">
      <t>カツドウ</t>
    </rPh>
    <rPh sb="6" eb="8">
      <t>シュウシ</t>
    </rPh>
    <rPh sb="8" eb="11">
      <t>ケイサンショ</t>
    </rPh>
    <rPh sb="14" eb="16">
      <t>タイシャク</t>
    </rPh>
    <rPh sb="16" eb="19">
      <t>タイショウヒョウ</t>
    </rPh>
    <rPh sb="22" eb="24">
      <t>シキン</t>
    </rPh>
    <rPh sb="24" eb="26">
      <t>シュウシ</t>
    </rPh>
    <rPh sb="26" eb="29">
      <t>ケイサンショ</t>
    </rPh>
    <phoneticPr fontId="1"/>
  </si>
  <si>
    <t>１．児童福祉施設</t>
    <rPh sb="2" eb="4">
      <t>ジドウ</t>
    </rPh>
    <rPh sb="4" eb="6">
      <t>フクシ</t>
    </rPh>
    <rPh sb="6" eb="8">
      <t>シセツ</t>
    </rPh>
    <phoneticPr fontId="1"/>
  </si>
  <si>
    <t>内容
（単位：円）</t>
    <rPh sb="0" eb="2">
      <t>ナイヨウ</t>
    </rPh>
    <rPh sb="4" eb="6">
      <t>タンイ</t>
    </rPh>
    <rPh sb="7" eb="8">
      <t>エン</t>
    </rPh>
    <phoneticPr fontId="1"/>
  </si>
  <si>
    <t>常勤職員</t>
    <rPh sb="0" eb="2">
      <t>ジョウキン</t>
    </rPh>
    <rPh sb="2" eb="4">
      <t>ショクイン</t>
    </rPh>
    <phoneticPr fontId="1"/>
  </si>
  <si>
    <t>非常勤職員</t>
    <rPh sb="0" eb="3">
      <t>ヒジョウキン</t>
    </rPh>
    <rPh sb="3" eb="5">
      <t>ショクイン</t>
    </rPh>
    <phoneticPr fontId="1"/>
  </si>
  <si>
    <t>サービス活動収益計
…①</t>
    <rPh sb="4" eb="6">
      <t>カツドウ</t>
    </rPh>
    <rPh sb="6" eb="8">
      <t>シュウエキ</t>
    </rPh>
    <rPh sb="8" eb="9">
      <t>ケイ</t>
    </rPh>
    <phoneticPr fontId="1"/>
  </si>
  <si>
    <t>サービス活動外収益計
…②</t>
    <rPh sb="4" eb="6">
      <t>カツドウ</t>
    </rPh>
    <rPh sb="6" eb="7">
      <t>ガイ</t>
    </rPh>
    <rPh sb="7" eb="9">
      <t>シュウエキ</t>
    </rPh>
    <rPh sb="9" eb="10">
      <t>ケイ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</si>
  <si>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</si>
  <si>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t>
    </rPh>
    <rPh sb="4" eb="6">
      <t>カツドウ</t>
    </rPh>
    <rPh sb="6" eb="8">
      <t>ゾウゲン</t>
    </rPh>
    <rPh sb="8" eb="10">
      <t>サガク</t>
    </rPh>
    <phoneticPr fontId="1"/>
  </si>
  <si>
    <t>事業者所在地</t>
  </si>
  <si>
    <t>事業者所在地</t>
    <rPh sb="3" eb="6">
      <t>ショザイチ</t>
    </rPh>
    <phoneticPr fontId="1"/>
  </si>
  <si>
    <t>事業者名称</t>
  </si>
  <si>
    <t>事業者名称</t>
    <rPh sb="3" eb="5">
      <t>メイショウ</t>
    </rPh>
    <phoneticPr fontId="1"/>
  </si>
  <si>
    <t>事業者代表者</t>
    <rPh sb="3" eb="6">
      <t>ダイヒョウシャ</t>
    </rPh>
    <phoneticPr fontId="1"/>
  </si>
  <si>
    <t>事 業 者 名</t>
    <rPh sb="0" eb="1">
      <t>コト</t>
    </rPh>
    <rPh sb="2" eb="3">
      <t>ギョウ</t>
    </rPh>
    <rPh sb="4" eb="5">
      <t>モノ</t>
    </rPh>
    <rPh sb="6" eb="7">
      <t>メイ</t>
    </rPh>
    <phoneticPr fontId="1"/>
  </si>
  <si>
    <t>フリガナ</t>
    <phoneticPr fontId="1"/>
  </si>
  <si>
    <t>事業者名：</t>
    <rPh sb="3" eb="4">
      <t>メイ</t>
    </rPh>
    <phoneticPr fontId="1"/>
  </si>
  <si>
    <t>１　事業者の状況</t>
  </si>
  <si>
    <t>(１)事業者概要等</t>
    <rPh sb="6" eb="8">
      <t>ガイヨウ</t>
    </rPh>
    <phoneticPr fontId="1"/>
  </si>
  <si>
    <t>事　業　者　名</t>
    <rPh sb="0" eb="1">
      <t>コト</t>
    </rPh>
    <rPh sb="2" eb="3">
      <t>ギョウ</t>
    </rPh>
    <rPh sb="4" eb="5">
      <t>モノ</t>
    </rPh>
    <rPh sb="6" eb="7">
      <t>メイ</t>
    </rPh>
    <phoneticPr fontId="1"/>
  </si>
  <si>
    <t>事業者の状況</t>
    <rPh sb="4" eb="6">
      <t>ジョウキョウ</t>
    </rPh>
    <phoneticPr fontId="1"/>
  </si>
  <si>
    <t>事業者の所在地・連絡先</t>
    <rPh sb="4" eb="7">
      <t>ショザイチ</t>
    </rPh>
    <rPh sb="8" eb="11">
      <t>レンラクサキ</t>
    </rPh>
    <phoneticPr fontId="1"/>
  </si>
  <si>
    <t>事業者のホームページＵＲＬ</t>
  </si>
  <si>
    <t>事業者役員等名簿</t>
    <rPh sb="3" eb="5">
      <t>ヤクイン</t>
    </rPh>
    <rPh sb="5" eb="6">
      <t>トウ</t>
    </rPh>
    <rPh sb="6" eb="8">
      <t>メイボ</t>
    </rPh>
    <phoneticPr fontId="1"/>
  </si>
  <si>
    <t>事業者の自己評価・第三者評価等の取組</t>
    <rPh sb="4" eb="6">
      <t>ジコ</t>
    </rPh>
    <rPh sb="6" eb="8">
      <t>ヒョウカ</t>
    </rPh>
    <rPh sb="9" eb="10">
      <t>ダイ</t>
    </rPh>
    <rPh sb="10" eb="12">
      <t>サンシャ</t>
    </rPh>
    <rPh sb="12" eb="14">
      <t>ヒョウカ</t>
    </rPh>
    <rPh sb="14" eb="15">
      <t>トウ</t>
    </rPh>
    <rPh sb="16" eb="18">
      <t>トリク</t>
    </rPh>
    <phoneticPr fontId="1"/>
  </si>
  <si>
    <t>所轄庁による事業者への監査状況</t>
    <rPh sb="0" eb="2">
      <t>ショカツ</t>
    </rPh>
    <rPh sb="2" eb="3">
      <t>チョウ</t>
    </rPh>
    <rPh sb="11" eb="13">
      <t>カンサ</t>
    </rPh>
    <rPh sb="13" eb="15">
      <t>ジョウキョウ</t>
    </rPh>
    <phoneticPr fontId="1"/>
  </si>
  <si>
    <t xml:space="preserve">1　事業者の状況 　（２）事業者の経営状況 </t>
    <rPh sb="6" eb="8">
      <t>ジョウキョウ</t>
    </rPh>
    <rPh sb="17" eb="19">
      <t>ケイエイ</t>
    </rPh>
    <rPh sb="19" eb="21">
      <t>ジョウキョウ</t>
    </rPh>
    <phoneticPr fontId="1"/>
  </si>
  <si>
    <t>事業者の財務状況</t>
    <rPh sb="4" eb="6">
      <t>ザイム</t>
    </rPh>
    <rPh sb="6" eb="8">
      <t>ジョウキョウ</t>
    </rPh>
    <phoneticPr fontId="1"/>
  </si>
  <si>
    <t>（単位：円）</t>
    <rPh sb="1" eb="3">
      <t>タンイ</t>
    </rPh>
    <rPh sb="4" eb="5">
      <t>エン</t>
    </rPh>
    <phoneticPr fontId="1"/>
  </si>
  <si>
    <t>金額（円）</t>
    <rPh sb="0" eb="2">
      <t>キンガク</t>
    </rPh>
    <rPh sb="3" eb="4">
      <t>エン</t>
    </rPh>
    <phoneticPr fontId="1"/>
  </si>
  <si>
    <t>応募事業者における施設長等の経験年数</t>
    <rPh sb="0" eb="2">
      <t>オウボ</t>
    </rPh>
    <rPh sb="9" eb="11">
      <t>シセツ</t>
    </rPh>
    <rPh sb="11" eb="12">
      <t>チョウ</t>
    </rPh>
    <rPh sb="12" eb="13">
      <t>ナド</t>
    </rPh>
    <rPh sb="14" eb="16">
      <t>ケイケン</t>
    </rPh>
    <rPh sb="16" eb="18">
      <t>ネンスウ</t>
    </rPh>
    <phoneticPr fontId="1"/>
  </si>
  <si>
    <t>事業者
との関係</t>
    <rPh sb="6" eb="8">
      <t>カンケイ</t>
    </rPh>
    <phoneticPr fontId="1"/>
  </si>
  <si>
    <t>・食育計画</t>
    <rPh sb="1" eb="3">
      <t>ショクイク</t>
    </rPh>
    <rPh sb="3" eb="5">
      <t>ケイカク</t>
    </rPh>
    <phoneticPr fontId="1"/>
  </si>
  <si>
    <t>面積（㎡）</t>
    <rPh sb="0" eb="2">
      <t>メンセキ</t>
    </rPh>
    <phoneticPr fontId="1"/>
  </si>
  <si>
    <t>各階面積（㎡）</t>
    <rPh sb="0" eb="2">
      <t>カクカイ</t>
    </rPh>
    <rPh sb="2" eb="4">
      <t>メンセキ</t>
    </rPh>
    <phoneticPr fontId="1"/>
  </si>
  <si>
    <t>（配置計画の内訳）</t>
    <phoneticPr fontId="1"/>
  </si>
  <si>
    <t>２　園の組織・体制</t>
    <rPh sb="2" eb="3">
      <t>エン</t>
    </rPh>
    <phoneticPr fontId="1"/>
  </si>
  <si>
    <t>３　園の運営</t>
    <rPh sb="2" eb="3">
      <t>エン</t>
    </rPh>
    <phoneticPr fontId="1"/>
  </si>
  <si>
    <t>２　園の組織・体制</t>
    <rPh sb="2" eb="3">
      <t>エン</t>
    </rPh>
    <rPh sb="4" eb="6">
      <t>ソシキ</t>
    </rPh>
    <rPh sb="7" eb="9">
      <t>タイセイ</t>
    </rPh>
    <phoneticPr fontId="1"/>
  </si>
  <si>
    <t>開園日・開園時間・定員区分【様式４－２】</t>
    <rPh sb="14" eb="16">
      <t>ヨウシキ</t>
    </rPh>
    <phoneticPr fontId="1"/>
  </si>
  <si>
    <t>開園時間</t>
  </si>
  <si>
    <t xml:space="preserve">２　園の組織・体制 　（１）全体計画 </t>
    <rPh sb="2" eb="3">
      <t>エン</t>
    </rPh>
    <rPh sb="14" eb="16">
      <t>ゼンタイ</t>
    </rPh>
    <rPh sb="16" eb="18">
      <t>ケイカク</t>
    </rPh>
    <phoneticPr fontId="1"/>
  </si>
  <si>
    <t>開園日・開園時間</t>
    <rPh sb="1" eb="2">
      <t>エン</t>
    </rPh>
    <rPh sb="5" eb="6">
      <t>エン</t>
    </rPh>
    <rPh sb="6" eb="8">
      <t>ジカン</t>
    </rPh>
    <phoneticPr fontId="1"/>
  </si>
  <si>
    <t>備品費（開園の際の器具及び備品費，保育材料費等）</t>
    <rPh sb="0" eb="2">
      <t>ビヒン</t>
    </rPh>
    <rPh sb="2" eb="3">
      <t>ヒ</t>
    </rPh>
    <rPh sb="4" eb="6">
      <t>カイエン</t>
    </rPh>
    <rPh sb="7" eb="8">
      <t>サイ</t>
    </rPh>
    <rPh sb="9" eb="11">
      <t>キグ</t>
    </rPh>
    <rPh sb="11" eb="12">
      <t>オヨ</t>
    </rPh>
    <rPh sb="13" eb="15">
      <t>ビヒン</t>
    </rPh>
    <rPh sb="15" eb="16">
      <t>ヒ</t>
    </rPh>
    <rPh sb="17" eb="19">
      <t>ホイク</t>
    </rPh>
    <rPh sb="19" eb="23">
      <t>ザイリョウヒナド</t>
    </rPh>
    <phoneticPr fontId="1"/>
  </si>
  <si>
    <t xml:space="preserve">２　園の組織・体制 　（２）収支計画 </t>
    <rPh sb="14" eb="16">
      <t>シュウシ</t>
    </rPh>
    <rPh sb="16" eb="18">
      <t>ケイカク</t>
    </rPh>
    <phoneticPr fontId="1"/>
  </si>
  <si>
    <t xml:space="preserve">２　園の組織・体制 　（２）収支計画 </t>
    <rPh sb="14" eb="16">
      <t>シュウシ</t>
    </rPh>
    <rPh sb="16" eb="18">
      <t>ケイカクゼンケイカク</t>
    </rPh>
    <phoneticPr fontId="1"/>
  </si>
  <si>
    <t xml:space="preserve">２　園の組織・体制 　（3）職員の育成・配置 </t>
    <rPh sb="14" eb="16">
      <t>ショクイン</t>
    </rPh>
    <rPh sb="17" eb="19">
      <t>イクセイ</t>
    </rPh>
    <rPh sb="20" eb="22">
      <t>ハイチ</t>
    </rPh>
    <phoneticPr fontId="1"/>
  </si>
  <si>
    <t xml:space="preserve">２　園の組織・体制 　（４）安全対策・危機管理体制 </t>
    <rPh sb="14" eb="16">
      <t>アンゼン</t>
    </rPh>
    <rPh sb="16" eb="18">
      <t>タイサク</t>
    </rPh>
    <rPh sb="19" eb="21">
      <t>キキ</t>
    </rPh>
    <rPh sb="21" eb="23">
      <t>カンリ</t>
    </rPh>
    <rPh sb="23" eb="25">
      <t>タイセイゼンケイカク</t>
    </rPh>
    <phoneticPr fontId="1"/>
  </si>
  <si>
    <t>３　園の運営 　（３）食育及び給食提供の考え方</t>
    <rPh sb="11" eb="13">
      <t>ショクイク</t>
    </rPh>
    <rPh sb="13" eb="14">
      <t>オヨ</t>
    </rPh>
    <rPh sb="15" eb="17">
      <t>キュウショク</t>
    </rPh>
    <rPh sb="17" eb="19">
      <t>テイキョウ</t>
    </rPh>
    <rPh sb="20" eb="21">
      <t>カンガ</t>
    </rPh>
    <rPh sb="22" eb="23">
      <t>カタ</t>
    </rPh>
    <phoneticPr fontId="1"/>
  </si>
  <si>
    <t>３　園の運営 　（３）食育及び給食提供の考え方</t>
    <rPh sb="2" eb="3">
      <t>エン</t>
    </rPh>
    <rPh sb="11" eb="13">
      <t>ショクイク</t>
    </rPh>
    <rPh sb="13" eb="14">
      <t>オヨ</t>
    </rPh>
    <rPh sb="15" eb="17">
      <t>キュウショク</t>
    </rPh>
    <rPh sb="17" eb="19">
      <t>テイキョウ</t>
    </rPh>
    <rPh sb="20" eb="21">
      <t>カンガ</t>
    </rPh>
    <rPh sb="22" eb="23">
      <t>カタ</t>
    </rPh>
    <phoneticPr fontId="1"/>
  </si>
  <si>
    <t>３　園の運営 　（４）地域との連携等</t>
    <rPh sb="11" eb="13">
      <t>チイキ</t>
    </rPh>
    <rPh sb="15" eb="17">
      <t>レンケイ</t>
    </rPh>
    <rPh sb="17" eb="18">
      <t>トウ</t>
    </rPh>
    <phoneticPr fontId="1"/>
  </si>
  <si>
    <t>３　園の運営 　（５）保護者に対する支援・連携及び苦情解決処理</t>
    <rPh sb="2" eb="3">
      <t>エン</t>
    </rPh>
    <rPh sb="11" eb="14">
      <t>ホゴシャ</t>
    </rPh>
    <rPh sb="15" eb="16">
      <t>タイ</t>
    </rPh>
    <rPh sb="18" eb="20">
      <t>シエン</t>
    </rPh>
    <rPh sb="21" eb="23">
      <t>レンケイ</t>
    </rPh>
    <rPh sb="23" eb="24">
      <t>オヨ</t>
    </rPh>
    <rPh sb="25" eb="27">
      <t>クジョウ</t>
    </rPh>
    <rPh sb="27" eb="29">
      <t>カイケツ</t>
    </rPh>
    <rPh sb="29" eb="31">
      <t>ショリ</t>
    </rPh>
    <phoneticPr fontId="1"/>
  </si>
  <si>
    <t>３　園の運営 　（６）その他の提案</t>
    <rPh sb="2" eb="3">
      <t>エン</t>
    </rPh>
    <rPh sb="13" eb="14">
      <t>タ</t>
    </rPh>
    <rPh sb="15" eb="17">
      <t>テイアン</t>
    </rPh>
    <phoneticPr fontId="1"/>
  </si>
  <si>
    <t>事業者の自己評価・第三者評価等の取組
【様式2-7】</t>
    <rPh sb="4" eb="6">
      <t>ジコ</t>
    </rPh>
    <rPh sb="6" eb="8">
      <t>ヒョウカ</t>
    </rPh>
    <rPh sb="9" eb="10">
      <t>ダイ</t>
    </rPh>
    <rPh sb="10" eb="12">
      <t>サンシャ</t>
    </rPh>
    <rPh sb="12" eb="14">
      <t>ヒョウカ</t>
    </rPh>
    <rPh sb="14" eb="15">
      <t>トウ</t>
    </rPh>
    <rPh sb="16" eb="18">
      <t>トリクミ</t>
    </rPh>
    <rPh sb="20" eb="22">
      <t>ヨウシキ</t>
    </rPh>
    <phoneticPr fontId="1"/>
  </si>
  <si>
    <t>応募の動機
【様式2-5】</t>
    <rPh sb="0" eb="2">
      <t>オウボ</t>
    </rPh>
    <rPh sb="3" eb="5">
      <t>ドウキ</t>
    </rPh>
    <rPh sb="7" eb="9">
      <t>ヨウシキ</t>
    </rPh>
    <phoneticPr fontId="1"/>
  </si>
  <si>
    <t xml:space="preserve">１　事業者の状況 　（１）事業者概要等 </t>
    <rPh sb="6" eb="8">
      <t>ジョウキョウ</t>
    </rPh>
    <phoneticPr fontId="1"/>
  </si>
  <si>
    <t>3　園の運営</t>
    <rPh sb="2" eb="3">
      <t>エン</t>
    </rPh>
    <rPh sb="4" eb="6">
      <t>ウンエイ</t>
    </rPh>
    <phoneticPr fontId="1"/>
  </si>
  <si>
    <t>園庭面積（㎡）</t>
    <rPh sb="0" eb="2">
      <t>エンテイ</t>
    </rPh>
    <rPh sb="2" eb="4">
      <t>メンセキ</t>
    </rPh>
    <phoneticPr fontId="1"/>
  </si>
  <si>
    <t xml:space="preserve">２　園の組織・体制 　（3）職員の育成・配置 </t>
    <rPh sb="2" eb="3">
      <t>エン</t>
    </rPh>
    <rPh sb="14" eb="16">
      <t>ショクイン</t>
    </rPh>
    <rPh sb="17" eb="19">
      <t>イクセイ</t>
    </rPh>
    <rPh sb="20" eb="22">
      <t>ハイチ</t>
    </rPh>
    <phoneticPr fontId="1"/>
  </si>
  <si>
    <t>施設型給付費収入</t>
    <rPh sb="0" eb="3">
      <t>シセツガタ</t>
    </rPh>
    <rPh sb="3" eb="5">
      <t>キュウフ</t>
    </rPh>
    <rPh sb="5" eb="6">
      <t>ヒ</t>
    </rPh>
    <rPh sb="6" eb="8">
      <t>シュウニュウ</t>
    </rPh>
    <phoneticPr fontId="1"/>
  </si>
  <si>
    <t>特例施設型給付費収入</t>
    <rPh sb="0" eb="2">
      <t>トクレイ</t>
    </rPh>
    <rPh sb="2" eb="4">
      <t>シセツ</t>
    </rPh>
    <rPh sb="4" eb="5">
      <t>ガタ</t>
    </rPh>
    <rPh sb="5" eb="7">
      <t>キュウフ</t>
    </rPh>
    <rPh sb="7" eb="8">
      <t>ヒ</t>
    </rPh>
    <rPh sb="8" eb="10">
      <t>シュウニュウ</t>
    </rPh>
    <phoneticPr fontId="1"/>
  </si>
  <si>
    <t>利用者負担金収入</t>
    <rPh sb="0" eb="3">
      <t>リヨウシャ</t>
    </rPh>
    <rPh sb="3" eb="6">
      <t>フタンキン</t>
    </rPh>
    <rPh sb="6" eb="8">
      <t>シュウニュウ</t>
    </rPh>
    <phoneticPr fontId="1"/>
  </si>
  <si>
    <t>特例施設型給付費収入</t>
    <rPh sb="0" eb="2">
      <t>トクレイ</t>
    </rPh>
    <rPh sb="2" eb="5">
      <t>シセツガタ</t>
    </rPh>
    <rPh sb="5" eb="7">
      <t>キュウフ</t>
    </rPh>
    <rPh sb="7" eb="8">
      <t>ヒ</t>
    </rPh>
    <rPh sb="8" eb="10">
      <t>シュウニュウ</t>
    </rPh>
    <phoneticPr fontId="1"/>
  </si>
  <si>
    <t>利用者等利用料収入（公費）</t>
    <rPh sb="0" eb="3">
      <t>リヨウシャ</t>
    </rPh>
    <rPh sb="3" eb="4">
      <t>ナド</t>
    </rPh>
    <rPh sb="4" eb="6">
      <t>リヨウ</t>
    </rPh>
    <rPh sb="6" eb="7">
      <t>リョウ</t>
    </rPh>
    <rPh sb="7" eb="9">
      <t>シュウニュウ</t>
    </rPh>
    <rPh sb="10" eb="12">
      <t>コウヒ</t>
    </rPh>
    <phoneticPr fontId="1"/>
  </si>
  <si>
    <t>利用者等利用料収入（一般）</t>
    <rPh sb="0" eb="3">
      <t>リヨウシャ</t>
    </rPh>
    <rPh sb="3" eb="4">
      <t>ナド</t>
    </rPh>
    <rPh sb="4" eb="6">
      <t>リヨウ</t>
    </rPh>
    <rPh sb="6" eb="7">
      <t>リョウ</t>
    </rPh>
    <rPh sb="7" eb="9">
      <t>シュウニュウ</t>
    </rPh>
    <rPh sb="10" eb="12">
      <t>イッパン</t>
    </rPh>
    <phoneticPr fontId="1"/>
  </si>
  <si>
    <t>補助金事業収入（公費）</t>
    <rPh sb="0" eb="3">
      <t>ホジョキン</t>
    </rPh>
    <rPh sb="3" eb="5">
      <t>ジギョウ</t>
    </rPh>
    <rPh sb="5" eb="7">
      <t>シュウニュウ</t>
    </rPh>
    <rPh sb="8" eb="10">
      <t>コウヒ</t>
    </rPh>
    <phoneticPr fontId="1"/>
  </si>
  <si>
    <t>補助金事業収入（一般）</t>
    <rPh sb="0" eb="3">
      <t>ホジョキン</t>
    </rPh>
    <rPh sb="3" eb="5">
      <t>ジギョウ</t>
    </rPh>
    <rPh sb="5" eb="7">
      <t>シュウニュウ</t>
    </rPh>
    <rPh sb="8" eb="10">
      <t>イッパン</t>
    </rPh>
    <phoneticPr fontId="1"/>
  </si>
  <si>
    <t>受託事業収入（公費）</t>
    <rPh sb="0" eb="2">
      <t>ジュタク</t>
    </rPh>
    <rPh sb="2" eb="4">
      <t>ジギョウ</t>
    </rPh>
    <rPh sb="4" eb="6">
      <t>シュウニュウ</t>
    </rPh>
    <rPh sb="7" eb="9">
      <t>コウヒ</t>
    </rPh>
    <phoneticPr fontId="1"/>
  </si>
  <si>
    <t>受託事業収入（一般）</t>
    <rPh sb="0" eb="2">
      <t>ジュタク</t>
    </rPh>
    <rPh sb="2" eb="4">
      <t>ジギョウ</t>
    </rPh>
    <rPh sb="4" eb="6">
      <t>シュウニュウ</t>
    </rPh>
    <rPh sb="7" eb="9">
      <t>イッパン</t>
    </rPh>
    <phoneticPr fontId="1"/>
  </si>
  <si>
    <t>受入研修費収入</t>
    <rPh sb="0" eb="2">
      <t>ウケイ</t>
    </rPh>
    <rPh sb="2" eb="5">
      <t>ケンシュウヒ</t>
    </rPh>
    <rPh sb="5" eb="7">
      <t>シュウニュウ</t>
    </rPh>
    <phoneticPr fontId="1"/>
  </si>
  <si>
    <t>利用者等外給食費収入</t>
    <rPh sb="0" eb="3">
      <t>リヨウシャ</t>
    </rPh>
    <rPh sb="3" eb="4">
      <t>トウ</t>
    </rPh>
    <rPh sb="4" eb="5">
      <t>ソト</t>
    </rPh>
    <rPh sb="5" eb="8">
      <t>キュウショクヒ</t>
    </rPh>
    <rPh sb="8" eb="10">
      <t>シュウニュウ</t>
    </rPh>
    <phoneticPr fontId="1"/>
  </si>
  <si>
    <t>有価証券売却益</t>
    <rPh sb="0" eb="2">
      <t>ユウカ</t>
    </rPh>
    <rPh sb="2" eb="4">
      <t>ショウケン</t>
    </rPh>
    <rPh sb="4" eb="6">
      <t>バイキャク</t>
    </rPh>
    <rPh sb="6" eb="7">
      <t>エキ</t>
    </rPh>
    <phoneticPr fontId="1"/>
  </si>
  <si>
    <t>有価証券評価益</t>
    <rPh sb="0" eb="2">
      <t>ユウカ</t>
    </rPh>
    <rPh sb="2" eb="4">
      <t>ショウケン</t>
    </rPh>
    <rPh sb="4" eb="6">
      <t>ヒョウカ</t>
    </rPh>
    <rPh sb="6" eb="7">
      <t>エキ</t>
    </rPh>
    <phoneticPr fontId="1"/>
  </si>
  <si>
    <t>為替差益</t>
    <rPh sb="0" eb="2">
      <t>カワセ</t>
    </rPh>
    <rPh sb="2" eb="3">
      <t>サ</t>
    </rPh>
    <rPh sb="3" eb="4">
      <t>エキ</t>
    </rPh>
    <phoneticPr fontId="1"/>
  </si>
  <si>
    <t>施設整備等補助金収入</t>
    <rPh sb="0" eb="2">
      <t>シセツ</t>
    </rPh>
    <rPh sb="2" eb="4">
      <t>セイビ</t>
    </rPh>
    <rPh sb="4" eb="5">
      <t>ナド</t>
    </rPh>
    <rPh sb="5" eb="8">
      <t>ホジョキン</t>
    </rPh>
    <rPh sb="8" eb="10">
      <t>シュウニュウ</t>
    </rPh>
    <phoneticPr fontId="1"/>
  </si>
  <si>
    <t>設備資金借入金元金償還補助金収入</t>
    <rPh sb="0" eb="2">
      <t>セツビ</t>
    </rPh>
    <rPh sb="2" eb="4">
      <t>シキン</t>
    </rPh>
    <rPh sb="4" eb="6">
      <t>カリイレ</t>
    </rPh>
    <rPh sb="6" eb="7">
      <t>キン</t>
    </rPh>
    <rPh sb="7" eb="9">
      <t>ガンキン</t>
    </rPh>
    <rPh sb="9" eb="11">
      <t>ショウカン</t>
    </rPh>
    <rPh sb="11" eb="14">
      <t>ホジョキン</t>
    </rPh>
    <rPh sb="14" eb="16">
      <t>シュウニュウ</t>
    </rPh>
    <phoneticPr fontId="1"/>
  </si>
  <si>
    <t>施設整備等寄附金収入</t>
    <rPh sb="0" eb="2">
      <t>シセツ</t>
    </rPh>
    <rPh sb="2" eb="4">
      <t>セイビ</t>
    </rPh>
    <rPh sb="4" eb="5">
      <t>ナド</t>
    </rPh>
    <rPh sb="5" eb="8">
      <t>キフキン</t>
    </rPh>
    <rPh sb="8" eb="10">
      <t>シュウニュウ</t>
    </rPh>
    <phoneticPr fontId="1"/>
  </si>
  <si>
    <t>設備資金借入金元金償還寄附金収入</t>
    <rPh sb="0" eb="2">
      <t>セツビ</t>
    </rPh>
    <rPh sb="2" eb="4">
      <t>シキン</t>
    </rPh>
    <rPh sb="4" eb="6">
      <t>カリイレ</t>
    </rPh>
    <rPh sb="6" eb="7">
      <t>キン</t>
    </rPh>
    <rPh sb="7" eb="9">
      <t>ガンキン</t>
    </rPh>
    <rPh sb="9" eb="11">
      <t>ショウカン</t>
    </rPh>
    <rPh sb="11" eb="14">
      <t>キフキン</t>
    </rPh>
    <rPh sb="14" eb="16">
      <t>シュウニュウ</t>
    </rPh>
    <phoneticPr fontId="1"/>
  </si>
  <si>
    <t>設備資金借入金収入</t>
    <rPh sb="0" eb="2">
      <t>セツビ</t>
    </rPh>
    <rPh sb="2" eb="4">
      <t>シキン</t>
    </rPh>
    <rPh sb="4" eb="6">
      <t>カリイレ</t>
    </rPh>
    <rPh sb="6" eb="7">
      <t>キン</t>
    </rPh>
    <rPh sb="7" eb="9">
      <t>シュウニュウ</t>
    </rPh>
    <phoneticPr fontId="1"/>
  </si>
  <si>
    <t>固定資産売却収入</t>
    <rPh sb="0" eb="2">
      <t>コテイ</t>
    </rPh>
    <rPh sb="2" eb="4">
      <t>シサン</t>
    </rPh>
    <rPh sb="4" eb="6">
      <t>バイキャク</t>
    </rPh>
    <rPh sb="6" eb="8">
      <t>シュウニュウ</t>
    </rPh>
    <phoneticPr fontId="1"/>
  </si>
  <si>
    <t>車輌運搬具売却収入</t>
    <rPh sb="0" eb="2">
      <t>シャリョウ</t>
    </rPh>
    <rPh sb="2" eb="4">
      <t>ウンパン</t>
    </rPh>
    <rPh sb="4" eb="5">
      <t>グ</t>
    </rPh>
    <rPh sb="5" eb="7">
      <t>バイキャク</t>
    </rPh>
    <rPh sb="7" eb="9">
      <t>シュウニュウ</t>
    </rPh>
    <phoneticPr fontId="1"/>
  </si>
  <si>
    <t>器具及び備品売却収入</t>
    <rPh sb="0" eb="2">
      <t>キグ</t>
    </rPh>
    <rPh sb="2" eb="3">
      <t>オヨ</t>
    </rPh>
    <rPh sb="4" eb="6">
      <t>ビヒン</t>
    </rPh>
    <rPh sb="6" eb="8">
      <t>バイキャク</t>
    </rPh>
    <rPh sb="8" eb="10">
      <t>シュウニュウ</t>
    </rPh>
    <phoneticPr fontId="1"/>
  </si>
  <si>
    <t>長期運営資金借入金元金償還寄附金収入</t>
    <rPh sb="0" eb="2">
      <t>チョウキ</t>
    </rPh>
    <rPh sb="2" eb="4">
      <t>ウンエイ</t>
    </rPh>
    <rPh sb="4" eb="6">
      <t>シキン</t>
    </rPh>
    <rPh sb="6" eb="8">
      <t>カリイレ</t>
    </rPh>
    <rPh sb="8" eb="9">
      <t>キン</t>
    </rPh>
    <rPh sb="9" eb="11">
      <t>ガンキン</t>
    </rPh>
    <rPh sb="11" eb="13">
      <t>ショウカン</t>
    </rPh>
    <rPh sb="13" eb="16">
      <t>キフキン</t>
    </rPh>
    <rPh sb="16" eb="18">
      <t>シュウニュウ</t>
    </rPh>
    <phoneticPr fontId="1"/>
  </si>
  <si>
    <t>長期運営資金借入金収入</t>
    <rPh sb="0" eb="2">
      <t>チョウキ</t>
    </rPh>
    <rPh sb="2" eb="4">
      <t>ウンエイ</t>
    </rPh>
    <rPh sb="4" eb="6">
      <t>シキン</t>
    </rPh>
    <rPh sb="6" eb="8">
      <t>カリイレ</t>
    </rPh>
    <rPh sb="8" eb="9">
      <t>キン</t>
    </rPh>
    <rPh sb="9" eb="11">
      <t>シュウニュウ</t>
    </rPh>
    <phoneticPr fontId="1"/>
  </si>
  <si>
    <t>長期貸付金回収収入</t>
    <rPh sb="0" eb="2">
      <t>チョウキ</t>
    </rPh>
    <rPh sb="2" eb="4">
      <t>カシツ</t>
    </rPh>
    <rPh sb="4" eb="5">
      <t>キン</t>
    </rPh>
    <rPh sb="5" eb="7">
      <t>カイシュウ</t>
    </rPh>
    <rPh sb="7" eb="9">
      <t>シュウニュウ</t>
    </rPh>
    <phoneticPr fontId="1"/>
  </si>
  <si>
    <t>投資有価証券売却収入</t>
    <rPh sb="0" eb="2">
      <t>トウシ</t>
    </rPh>
    <rPh sb="2" eb="4">
      <t>ユウカ</t>
    </rPh>
    <rPh sb="4" eb="6">
      <t>ショウケン</t>
    </rPh>
    <rPh sb="6" eb="8">
      <t>バイキャク</t>
    </rPh>
    <rPh sb="8" eb="10">
      <t>シュウニュウ</t>
    </rPh>
    <phoneticPr fontId="1"/>
  </si>
  <si>
    <t>積立資産取崩収入</t>
    <rPh sb="0" eb="2">
      <t>ツミタ</t>
    </rPh>
    <rPh sb="2" eb="4">
      <t>シサン</t>
    </rPh>
    <rPh sb="4" eb="5">
      <t>ト</t>
    </rPh>
    <rPh sb="5" eb="6">
      <t>クズ</t>
    </rPh>
    <rPh sb="6" eb="8">
      <t>シュウニュウ</t>
    </rPh>
    <phoneticPr fontId="1"/>
  </si>
  <si>
    <t>退職給付引当資産取崩収入</t>
    <rPh sb="0" eb="2">
      <t>タイショク</t>
    </rPh>
    <rPh sb="2" eb="4">
      <t>キュウフ</t>
    </rPh>
    <rPh sb="4" eb="6">
      <t>ヒキアテ</t>
    </rPh>
    <rPh sb="6" eb="8">
      <t>シサン</t>
    </rPh>
    <rPh sb="8" eb="10">
      <t>トリクズシ</t>
    </rPh>
    <rPh sb="10" eb="12">
      <t>シュウニュウ</t>
    </rPh>
    <phoneticPr fontId="1"/>
  </si>
  <si>
    <t>長期預り金積立資産取崩収入</t>
    <rPh sb="0" eb="2">
      <t>チョウキ</t>
    </rPh>
    <rPh sb="2" eb="3">
      <t>アズカ</t>
    </rPh>
    <rPh sb="4" eb="5">
      <t>キン</t>
    </rPh>
    <rPh sb="5" eb="7">
      <t>ツミタ</t>
    </rPh>
    <rPh sb="7" eb="9">
      <t>シサン</t>
    </rPh>
    <rPh sb="9" eb="11">
      <t>トリクズシ</t>
    </rPh>
    <rPh sb="11" eb="13">
      <t>シュウニュウ</t>
    </rPh>
    <phoneticPr fontId="1"/>
  </si>
  <si>
    <t>事業区分間長期借入金収入</t>
    <rPh sb="0" eb="2">
      <t>ジギョウ</t>
    </rPh>
    <rPh sb="2" eb="4">
      <t>クブン</t>
    </rPh>
    <rPh sb="4" eb="5">
      <t>カン</t>
    </rPh>
    <rPh sb="5" eb="7">
      <t>チョウキ</t>
    </rPh>
    <rPh sb="7" eb="9">
      <t>カリイレ</t>
    </rPh>
    <rPh sb="9" eb="10">
      <t>キン</t>
    </rPh>
    <rPh sb="10" eb="12">
      <t>シュウニュウ</t>
    </rPh>
    <phoneticPr fontId="1"/>
  </si>
  <si>
    <t>拠点区分間長期借入金収入</t>
    <rPh sb="0" eb="2">
      <t>キョテン</t>
    </rPh>
    <rPh sb="2" eb="4">
      <t>クブン</t>
    </rPh>
    <rPh sb="4" eb="5">
      <t>カン</t>
    </rPh>
    <rPh sb="5" eb="7">
      <t>チョウキ</t>
    </rPh>
    <rPh sb="7" eb="9">
      <t>カリイレ</t>
    </rPh>
    <rPh sb="9" eb="10">
      <t>キン</t>
    </rPh>
    <rPh sb="10" eb="12">
      <t>シュウニュウ</t>
    </rPh>
    <phoneticPr fontId="1"/>
  </si>
  <si>
    <t>事業区分間長期貸付金回収収入</t>
    <rPh sb="0" eb="2">
      <t>ジギョウ</t>
    </rPh>
    <rPh sb="2" eb="4">
      <t>クブン</t>
    </rPh>
    <rPh sb="4" eb="5">
      <t>カン</t>
    </rPh>
    <rPh sb="5" eb="7">
      <t>チョウキ</t>
    </rPh>
    <rPh sb="7" eb="9">
      <t>カシツケ</t>
    </rPh>
    <rPh sb="9" eb="10">
      <t>キン</t>
    </rPh>
    <rPh sb="10" eb="12">
      <t>カイシュウ</t>
    </rPh>
    <rPh sb="12" eb="14">
      <t>シュウニュウ</t>
    </rPh>
    <phoneticPr fontId="1"/>
  </si>
  <si>
    <t>拠点区分間長期貸付金回収収入</t>
    <rPh sb="0" eb="2">
      <t>キョテン</t>
    </rPh>
    <rPh sb="2" eb="4">
      <t>クブン</t>
    </rPh>
    <rPh sb="4" eb="5">
      <t>カン</t>
    </rPh>
    <rPh sb="5" eb="7">
      <t>チョウキ</t>
    </rPh>
    <rPh sb="7" eb="9">
      <t>カシツケ</t>
    </rPh>
    <rPh sb="9" eb="10">
      <t>キン</t>
    </rPh>
    <rPh sb="10" eb="12">
      <t>カイシュウ</t>
    </rPh>
    <rPh sb="12" eb="14">
      <t>シュウニュウ</t>
    </rPh>
    <phoneticPr fontId="1"/>
  </si>
  <si>
    <t>事業区分間繰入金収入</t>
    <rPh sb="0" eb="2">
      <t>ジギョウ</t>
    </rPh>
    <rPh sb="2" eb="4">
      <t>クブン</t>
    </rPh>
    <rPh sb="4" eb="5">
      <t>カン</t>
    </rPh>
    <rPh sb="5" eb="7">
      <t>クリイ</t>
    </rPh>
    <rPh sb="7" eb="8">
      <t>キン</t>
    </rPh>
    <rPh sb="8" eb="10">
      <t>シュウニュウ</t>
    </rPh>
    <phoneticPr fontId="1"/>
  </si>
  <si>
    <t>拠点区分間繰入金収入</t>
    <rPh sb="0" eb="2">
      <t>キョテン</t>
    </rPh>
    <rPh sb="2" eb="4">
      <t>クブン</t>
    </rPh>
    <rPh sb="4" eb="5">
      <t>カン</t>
    </rPh>
    <rPh sb="5" eb="7">
      <t>クリイ</t>
    </rPh>
    <rPh sb="7" eb="8">
      <t>キン</t>
    </rPh>
    <rPh sb="8" eb="10">
      <t>シュウニュウ</t>
    </rPh>
    <phoneticPr fontId="1"/>
  </si>
  <si>
    <t>サービス区分間繰入金収入</t>
    <rPh sb="4" eb="6">
      <t>クブン</t>
    </rPh>
    <rPh sb="6" eb="7">
      <t>カン</t>
    </rPh>
    <rPh sb="7" eb="9">
      <t>クリイ</t>
    </rPh>
    <rPh sb="9" eb="10">
      <t>キン</t>
    </rPh>
    <rPh sb="10" eb="12">
      <t>シュウニュウ</t>
    </rPh>
    <phoneticPr fontId="1"/>
  </si>
  <si>
    <t>役員報酬支出</t>
    <rPh sb="0" eb="2">
      <t>ヤクイン</t>
    </rPh>
    <rPh sb="2" eb="4">
      <t>ホウシュウ</t>
    </rPh>
    <rPh sb="4" eb="6">
      <t>シシュツ</t>
    </rPh>
    <phoneticPr fontId="1"/>
  </si>
  <si>
    <t>派遣職員費支出</t>
    <rPh sb="0" eb="2">
      <t>ハケン</t>
    </rPh>
    <rPh sb="2" eb="4">
      <t>ショクイン</t>
    </rPh>
    <rPh sb="4" eb="5">
      <t>ヒ</t>
    </rPh>
    <rPh sb="5" eb="7">
      <t>シシュツ</t>
    </rPh>
    <phoneticPr fontId="1"/>
  </si>
  <si>
    <t>退職給付支出</t>
    <rPh sb="0" eb="2">
      <t>タイショク</t>
    </rPh>
    <rPh sb="2" eb="4">
      <t>キュウフ</t>
    </rPh>
    <rPh sb="4" eb="6">
      <t>シシュツ</t>
    </rPh>
    <phoneticPr fontId="1"/>
  </si>
  <si>
    <t>介護用品費支出</t>
    <rPh sb="0" eb="2">
      <t>カイゴ</t>
    </rPh>
    <rPh sb="2" eb="4">
      <t>ヨウヒン</t>
    </rPh>
    <rPh sb="4" eb="5">
      <t>ヒ</t>
    </rPh>
    <rPh sb="5" eb="7">
      <t>シシュツ</t>
    </rPh>
    <phoneticPr fontId="1"/>
  </si>
  <si>
    <t>医薬品費支出</t>
    <rPh sb="0" eb="3">
      <t>イヤクヒン</t>
    </rPh>
    <rPh sb="3" eb="4">
      <t>ヒ</t>
    </rPh>
    <rPh sb="4" eb="6">
      <t>シシュツ</t>
    </rPh>
    <phoneticPr fontId="1"/>
  </si>
  <si>
    <t>診療・療養等材料費支出</t>
    <rPh sb="0" eb="2">
      <t>シンリョウ</t>
    </rPh>
    <rPh sb="3" eb="5">
      <t>リョウヨウ</t>
    </rPh>
    <rPh sb="5" eb="6">
      <t>トウ</t>
    </rPh>
    <rPh sb="6" eb="8">
      <t>ザイリョウ</t>
    </rPh>
    <rPh sb="8" eb="9">
      <t>ヒ</t>
    </rPh>
    <rPh sb="9" eb="11">
      <t>シシュツ</t>
    </rPh>
    <phoneticPr fontId="1"/>
  </si>
  <si>
    <t>保健衛生費支出</t>
    <rPh sb="0" eb="2">
      <t>ホケン</t>
    </rPh>
    <rPh sb="2" eb="4">
      <t>エイセイ</t>
    </rPh>
    <rPh sb="4" eb="5">
      <t>ヒ</t>
    </rPh>
    <rPh sb="5" eb="7">
      <t>シシュツ</t>
    </rPh>
    <phoneticPr fontId="1"/>
  </si>
  <si>
    <t>医療費支出</t>
    <rPh sb="0" eb="2">
      <t>イリョウ</t>
    </rPh>
    <rPh sb="2" eb="3">
      <t>ヒ</t>
    </rPh>
    <rPh sb="3" eb="5">
      <t>シシュツ</t>
    </rPh>
    <phoneticPr fontId="1"/>
  </si>
  <si>
    <t>被服費支出</t>
    <rPh sb="0" eb="3">
      <t>ヒフクヒ</t>
    </rPh>
    <rPh sb="3" eb="5">
      <t>シシュツ</t>
    </rPh>
    <phoneticPr fontId="1"/>
  </si>
  <si>
    <t>教養娯楽費支出</t>
    <rPh sb="0" eb="2">
      <t>キョウヨウ</t>
    </rPh>
    <rPh sb="2" eb="4">
      <t>ゴラク</t>
    </rPh>
    <rPh sb="4" eb="5">
      <t>ヒ</t>
    </rPh>
    <rPh sb="5" eb="7">
      <t>シシュツ</t>
    </rPh>
    <phoneticPr fontId="1"/>
  </si>
  <si>
    <t>日用品費支出</t>
    <rPh sb="0" eb="3">
      <t>ニチヨウヒン</t>
    </rPh>
    <rPh sb="3" eb="4">
      <t>ヒ</t>
    </rPh>
    <rPh sb="4" eb="6">
      <t>シシュツ</t>
    </rPh>
    <phoneticPr fontId="1"/>
  </si>
  <si>
    <t>本人支給金支出</t>
    <rPh sb="0" eb="2">
      <t>ホンニン</t>
    </rPh>
    <rPh sb="2" eb="5">
      <t>シキュウキン</t>
    </rPh>
    <rPh sb="5" eb="7">
      <t>シシュツ</t>
    </rPh>
    <phoneticPr fontId="1"/>
  </si>
  <si>
    <t>水道光熱費支出</t>
    <rPh sb="0" eb="2">
      <t>スイドウ</t>
    </rPh>
    <rPh sb="2" eb="5">
      <t>コウネツヒ</t>
    </rPh>
    <rPh sb="5" eb="7">
      <t>シシュツ</t>
    </rPh>
    <phoneticPr fontId="1"/>
  </si>
  <si>
    <t>燃料費支出</t>
    <rPh sb="0" eb="3">
      <t>ネンリョウヒ</t>
    </rPh>
    <rPh sb="3" eb="5">
      <t>シシュツ</t>
    </rPh>
    <phoneticPr fontId="1"/>
  </si>
  <si>
    <t>消耗器具備品費支出</t>
    <rPh sb="0" eb="2">
      <t>ショウモウ</t>
    </rPh>
    <rPh sb="2" eb="4">
      <t>キグ</t>
    </rPh>
    <rPh sb="4" eb="6">
      <t>ビヒン</t>
    </rPh>
    <rPh sb="6" eb="7">
      <t>ヒ</t>
    </rPh>
    <rPh sb="7" eb="9">
      <t>シシュツ</t>
    </rPh>
    <phoneticPr fontId="1"/>
  </si>
  <si>
    <t>賃借料支出</t>
    <rPh sb="0" eb="3">
      <t>チンシャクリョウ</t>
    </rPh>
    <rPh sb="3" eb="5">
      <t>シシュツ</t>
    </rPh>
    <phoneticPr fontId="1"/>
  </si>
  <si>
    <t>教育指導費支出</t>
    <rPh sb="0" eb="2">
      <t>キョウイク</t>
    </rPh>
    <rPh sb="2" eb="4">
      <t>シドウ</t>
    </rPh>
    <rPh sb="4" eb="5">
      <t>ヒ</t>
    </rPh>
    <rPh sb="5" eb="7">
      <t>シシュツ</t>
    </rPh>
    <phoneticPr fontId="1"/>
  </si>
  <si>
    <t>就職支度費支出</t>
    <rPh sb="0" eb="2">
      <t>シュウショク</t>
    </rPh>
    <rPh sb="2" eb="4">
      <t>シタク</t>
    </rPh>
    <rPh sb="4" eb="5">
      <t>ヒ</t>
    </rPh>
    <rPh sb="5" eb="7">
      <t>シシュツ</t>
    </rPh>
    <phoneticPr fontId="1"/>
  </si>
  <si>
    <t>葬祭費支出</t>
    <rPh sb="0" eb="2">
      <t>ソウサイ</t>
    </rPh>
    <rPh sb="2" eb="3">
      <t>ヒ</t>
    </rPh>
    <rPh sb="3" eb="5">
      <t>シシュツ</t>
    </rPh>
    <phoneticPr fontId="1"/>
  </si>
  <si>
    <t>車輌費支出</t>
    <rPh sb="0" eb="2">
      <t>シャリョウ</t>
    </rPh>
    <rPh sb="2" eb="3">
      <t>ヒ</t>
    </rPh>
    <rPh sb="3" eb="5">
      <t>シシュツ</t>
    </rPh>
    <phoneticPr fontId="1"/>
  </si>
  <si>
    <t>管理費返還支出</t>
    <rPh sb="0" eb="3">
      <t>カンリヒ</t>
    </rPh>
    <rPh sb="3" eb="5">
      <t>ヘンカン</t>
    </rPh>
    <rPh sb="5" eb="7">
      <t>シシュツ</t>
    </rPh>
    <phoneticPr fontId="1"/>
  </si>
  <si>
    <t>職員被服費支出</t>
    <rPh sb="0" eb="2">
      <t>ショクイン</t>
    </rPh>
    <rPh sb="2" eb="5">
      <t>ヒフクヒ</t>
    </rPh>
    <rPh sb="5" eb="7">
      <t>シシュツ</t>
    </rPh>
    <phoneticPr fontId="1"/>
  </si>
  <si>
    <t>旅費交通費支出</t>
    <rPh sb="0" eb="2">
      <t>リョヒ</t>
    </rPh>
    <rPh sb="2" eb="5">
      <t>コウツウヒ</t>
    </rPh>
    <rPh sb="5" eb="7">
      <t>シシュツ</t>
    </rPh>
    <phoneticPr fontId="1"/>
  </si>
  <si>
    <t>事務消耗品費支出</t>
    <rPh sb="0" eb="2">
      <t>ジム</t>
    </rPh>
    <rPh sb="2" eb="4">
      <t>ショウモウ</t>
    </rPh>
    <rPh sb="4" eb="5">
      <t>ヒン</t>
    </rPh>
    <rPh sb="5" eb="6">
      <t>ヒ</t>
    </rPh>
    <rPh sb="6" eb="8">
      <t>シシュツ</t>
    </rPh>
    <phoneticPr fontId="1"/>
  </si>
  <si>
    <t>印刷製本費支出</t>
    <rPh sb="0" eb="2">
      <t>インサツ</t>
    </rPh>
    <rPh sb="2" eb="4">
      <t>セイホン</t>
    </rPh>
    <rPh sb="4" eb="5">
      <t>ヒ</t>
    </rPh>
    <rPh sb="5" eb="7">
      <t>シシュツ</t>
    </rPh>
    <phoneticPr fontId="1"/>
  </si>
  <si>
    <t>修繕費支出</t>
    <rPh sb="0" eb="3">
      <t>シュウゼンヒ</t>
    </rPh>
    <rPh sb="3" eb="5">
      <t>シシュツ</t>
    </rPh>
    <phoneticPr fontId="1"/>
  </si>
  <si>
    <t>通信運搬費支出</t>
    <rPh sb="0" eb="2">
      <t>ツウシン</t>
    </rPh>
    <rPh sb="2" eb="4">
      <t>ウンパン</t>
    </rPh>
    <rPh sb="4" eb="5">
      <t>ヒ</t>
    </rPh>
    <rPh sb="5" eb="7">
      <t>シシュツ</t>
    </rPh>
    <phoneticPr fontId="1"/>
  </si>
  <si>
    <t>会議費支出</t>
    <rPh sb="0" eb="3">
      <t>カイギヒ</t>
    </rPh>
    <rPh sb="3" eb="5">
      <t>シシュツ</t>
    </rPh>
    <phoneticPr fontId="1"/>
  </si>
  <si>
    <t>広報費支出</t>
    <rPh sb="0" eb="2">
      <t>コウホウ</t>
    </rPh>
    <rPh sb="2" eb="3">
      <t>ヒ</t>
    </rPh>
    <rPh sb="3" eb="5">
      <t>シシュツ</t>
    </rPh>
    <phoneticPr fontId="1"/>
  </si>
  <si>
    <t>手数料支出</t>
    <rPh sb="0" eb="3">
      <t>テスウリョウ</t>
    </rPh>
    <rPh sb="3" eb="5">
      <t>シシュツ</t>
    </rPh>
    <phoneticPr fontId="1"/>
  </si>
  <si>
    <t>土地・建物賃借料支出</t>
    <rPh sb="0" eb="2">
      <t>トチ</t>
    </rPh>
    <rPh sb="3" eb="5">
      <t>タテモノ</t>
    </rPh>
    <rPh sb="5" eb="7">
      <t>チンシャク</t>
    </rPh>
    <rPh sb="7" eb="8">
      <t>リョウ</t>
    </rPh>
    <rPh sb="8" eb="10">
      <t>シシュツ</t>
    </rPh>
    <phoneticPr fontId="1"/>
  </si>
  <si>
    <t>租税公課支出</t>
    <rPh sb="0" eb="2">
      <t>ソゼイ</t>
    </rPh>
    <rPh sb="2" eb="3">
      <t>コウ</t>
    </rPh>
    <rPh sb="3" eb="4">
      <t>カ</t>
    </rPh>
    <rPh sb="4" eb="6">
      <t>シシュツ</t>
    </rPh>
    <phoneticPr fontId="1"/>
  </si>
  <si>
    <t>保守料支出</t>
    <rPh sb="0" eb="2">
      <t>ホシュ</t>
    </rPh>
    <rPh sb="2" eb="3">
      <t>リョウ</t>
    </rPh>
    <rPh sb="3" eb="5">
      <t>シシュツ</t>
    </rPh>
    <phoneticPr fontId="1"/>
  </si>
  <si>
    <t>渉外費支出</t>
    <rPh sb="0" eb="1">
      <t>ワタル</t>
    </rPh>
    <rPh sb="1" eb="2">
      <t>ガイ</t>
    </rPh>
    <rPh sb="2" eb="3">
      <t>ヒ</t>
    </rPh>
    <rPh sb="3" eb="5">
      <t>シシュツ</t>
    </rPh>
    <phoneticPr fontId="1"/>
  </si>
  <si>
    <t>諸会費支出</t>
    <rPh sb="0" eb="1">
      <t>ショ</t>
    </rPh>
    <rPh sb="1" eb="3">
      <t>カイヒ</t>
    </rPh>
    <rPh sb="3" eb="5">
      <t>シシュツ</t>
    </rPh>
    <phoneticPr fontId="1"/>
  </si>
  <si>
    <t>利用者等外給食費支出</t>
    <rPh sb="0" eb="3">
      <t>リヨウシャ</t>
    </rPh>
    <rPh sb="3" eb="4">
      <t>ナド</t>
    </rPh>
    <rPh sb="4" eb="5">
      <t>ソト</t>
    </rPh>
    <rPh sb="5" eb="8">
      <t>キュウショクヒ</t>
    </rPh>
    <rPh sb="8" eb="10">
      <t>シシュツ</t>
    </rPh>
    <phoneticPr fontId="1"/>
  </si>
  <si>
    <t>有価証券売却損</t>
    <rPh sb="0" eb="1">
      <t>ユウ</t>
    </rPh>
    <rPh sb="1" eb="2">
      <t>カ</t>
    </rPh>
    <rPh sb="2" eb="4">
      <t>ショウケン</t>
    </rPh>
    <rPh sb="4" eb="7">
      <t>バイキャクソン</t>
    </rPh>
    <phoneticPr fontId="1"/>
  </si>
  <si>
    <t>資産評価損</t>
    <rPh sb="0" eb="2">
      <t>シサン</t>
    </rPh>
    <rPh sb="2" eb="4">
      <t>ヒョウカ</t>
    </rPh>
    <rPh sb="4" eb="5">
      <t>ソン</t>
    </rPh>
    <phoneticPr fontId="1"/>
  </si>
  <si>
    <t>有価証券評価損</t>
    <rPh sb="0" eb="1">
      <t>ユウ</t>
    </rPh>
    <rPh sb="1" eb="2">
      <t>カ</t>
    </rPh>
    <rPh sb="2" eb="4">
      <t>ショウケン</t>
    </rPh>
    <rPh sb="4" eb="6">
      <t>ヒョウカ</t>
    </rPh>
    <rPh sb="6" eb="7">
      <t>ソン</t>
    </rPh>
    <phoneticPr fontId="1"/>
  </si>
  <si>
    <t>為替差損</t>
    <rPh sb="0" eb="2">
      <t>カワセ</t>
    </rPh>
    <rPh sb="2" eb="3">
      <t>サ</t>
    </rPh>
    <rPh sb="3" eb="4">
      <t>ソン</t>
    </rPh>
    <phoneticPr fontId="1"/>
  </si>
  <si>
    <t>徴収不能額</t>
    <rPh sb="0" eb="2">
      <t>チョウシュウ</t>
    </rPh>
    <rPh sb="2" eb="4">
      <t>フノウ</t>
    </rPh>
    <rPh sb="4" eb="5">
      <t>ガク</t>
    </rPh>
    <phoneticPr fontId="1"/>
  </si>
  <si>
    <t>雑支出
（概要：　　　　　　　　　　　）</t>
    <rPh sb="0" eb="1">
      <t>ザツ</t>
    </rPh>
    <rPh sb="1" eb="3">
      <t>シシュツ</t>
    </rPh>
    <phoneticPr fontId="1"/>
  </si>
  <si>
    <t>その他評価損
（概要：　　　　　　　　　　　）</t>
    <rPh sb="2" eb="3">
      <t>ホカ</t>
    </rPh>
    <rPh sb="3" eb="5">
      <t>ヒョウカ</t>
    </rPh>
    <rPh sb="5" eb="6">
      <t>ソン</t>
    </rPh>
    <phoneticPr fontId="1"/>
  </si>
  <si>
    <t>その他の活動による収入
（概要：　　　　　　　　　　　）</t>
    <rPh sb="2" eb="3">
      <t>タ</t>
    </rPh>
    <rPh sb="4" eb="6">
      <t>カツドウ</t>
    </rPh>
    <rPh sb="9" eb="11">
      <t>シュウニュウ</t>
    </rPh>
    <phoneticPr fontId="1"/>
  </si>
  <si>
    <t>その他積立資産取崩収入
（概要：　　　　　　　　　　　）</t>
    <rPh sb="2" eb="3">
      <t>タ</t>
    </rPh>
    <rPh sb="3" eb="5">
      <t>ツミタテ</t>
    </rPh>
    <rPh sb="5" eb="7">
      <t>シサン</t>
    </rPh>
    <rPh sb="7" eb="9">
      <t>トリクズシ</t>
    </rPh>
    <rPh sb="9" eb="11">
      <t>シュウニュウ</t>
    </rPh>
    <phoneticPr fontId="1"/>
  </si>
  <si>
    <t>その他の施設整備等による収入
（概要：　　　　　　　　　　　）</t>
    <rPh sb="2" eb="3">
      <t>タ</t>
    </rPh>
    <rPh sb="4" eb="6">
      <t>シセツ</t>
    </rPh>
    <rPh sb="6" eb="8">
      <t>セイビ</t>
    </rPh>
    <rPh sb="8" eb="9">
      <t>ナド</t>
    </rPh>
    <rPh sb="12" eb="14">
      <t>シュウニュウ</t>
    </rPh>
    <phoneticPr fontId="1"/>
  </si>
  <si>
    <t>その他売却収入
（概要：　　　　　　　　　　　）</t>
    <rPh sb="2" eb="3">
      <t>タ</t>
    </rPh>
    <rPh sb="3" eb="5">
      <t>バイキャク</t>
    </rPh>
    <rPh sb="5" eb="7">
      <t>シュウニュウ</t>
    </rPh>
    <phoneticPr fontId="1"/>
  </si>
  <si>
    <t>雑収入
（概要：　　　　　　　　　　　）</t>
    <rPh sb="0" eb="3">
      <t>ザツシュウニュウ</t>
    </rPh>
    <phoneticPr fontId="1"/>
  </si>
  <si>
    <t>その他の事業収入
（概要：　　　　　　　　　　　）</t>
    <rPh sb="2" eb="3">
      <t>タ</t>
    </rPh>
    <rPh sb="4" eb="6">
      <t>ジギョウ</t>
    </rPh>
    <rPh sb="6" eb="8">
      <t>シュウニュウ</t>
    </rPh>
    <phoneticPr fontId="1"/>
  </si>
  <si>
    <t>その他の利用料収入
（概要：　　　　　　　　　　　）</t>
    <rPh sb="2" eb="3">
      <t>タ</t>
    </rPh>
    <rPh sb="4" eb="6">
      <t>リヨウ</t>
    </rPh>
    <rPh sb="6" eb="7">
      <t>リョウ</t>
    </rPh>
    <rPh sb="7" eb="9">
      <t>シュウニュウ</t>
    </rPh>
    <rPh sb="11" eb="13">
      <t>ガイヨウ</t>
    </rPh>
    <phoneticPr fontId="1"/>
  </si>
  <si>
    <t>設備資金借入金元金償還支出</t>
    <rPh sb="0" eb="2">
      <t>セツビ</t>
    </rPh>
    <rPh sb="2" eb="4">
      <t>シキン</t>
    </rPh>
    <rPh sb="4" eb="6">
      <t>カリイレ</t>
    </rPh>
    <rPh sb="6" eb="7">
      <t>キン</t>
    </rPh>
    <rPh sb="7" eb="9">
      <t>ガンキン</t>
    </rPh>
    <rPh sb="9" eb="11">
      <t>ショウカン</t>
    </rPh>
    <rPh sb="11" eb="13">
      <t>シシュツ</t>
    </rPh>
    <phoneticPr fontId="1"/>
  </si>
  <si>
    <t>固定資産取得支出</t>
    <rPh sb="0" eb="2">
      <t>コテイ</t>
    </rPh>
    <rPh sb="2" eb="4">
      <t>シサン</t>
    </rPh>
    <rPh sb="4" eb="6">
      <t>シュトク</t>
    </rPh>
    <rPh sb="6" eb="8">
      <t>シシュツ</t>
    </rPh>
    <phoneticPr fontId="1"/>
  </si>
  <si>
    <t>土地取得支出</t>
    <rPh sb="0" eb="2">
      <t>トチ</t>
    </rPh>
    <rPh sb="2" eb="4">
      <t>シュトク</t>
    </rPh>
    <rPh sb="4" eb="6">
      <t>シシュツ</t>
    </rPh>
    <phoneticPr fontId="1"/>
  </si>
  <si>
    <t>建物取得支出</t>
    <rPh sb="0" eb="2">
      <t>タテモノ</t>
    </rPh>
    <rPh sb="2" eb="4">
      <t>シュトク</t>
    </rPh>
    <rPh sb="4" eb="6">
      <t>シシュツ</t>
    </rPh>
    <phoneticPr fontId="1"/>
  </si>
  <si>
    <t>車輌運搬具取得支出</t>
    <rPh sb="0" eb="2">
      <t>シャリョウ</t>
    </rPh>
    <rPh sb="2" eb="4">
      <t>ウンパン</t>
    </rPh>
    <rPh sb="4" eb="5">
      <t>グ</t>
    </rPh>
    <rPh sb="5" eb="7">
      <t>シュトク</t>
    </rPh>
    <rPh sb="7" eb="9">
      <t>シシュツ</t>
    </rPh>
    <phoneticPr fontId="1"/>
  </si>
  <si>
    <t>器具及び備品取得支出</t>
    <rPh sb="0" eb="2">
      <t>キグ</t>
    </rPh>
    <rPh sb="2" eb="3">
      <t>オヨ</t>
    </rPh>
    <rPh sb="4" eb="6">
      <t>ビヒン</t>
    </rPh>
    <rPh sb="6" eb="8">
      <t>シュトク</t>
    </rPh>
    <rPh sb="8" eb="10">
      <t>シシュツ</t>
    </rPh>
    <phoneticPr fontId="1"/>
  </si>
  <si>
    <t>固定資産除却・廃棄支出</t>
    <rPh sb="0" eb="2">
      <t>コテイ</t>
    </rPh>
    <rPh sb="2" eb="4">
      <t>シサン</t>
    </rPh>
    <rPh sb="4" eb="6">
      <t>ジョキャク</t>
    </rPh>
    <rPh sb="7" eb="9">
      <t>ハイキ</t>
    </rPh>
    <rPh sb="9" eb="11">
      <t>シシュツ</t>
    </rPh>
    <phoneticPr fontId="1"/>
  </si>
  <si>
    <t>ファイナンス・リース債務の返済支出</t>
    <rPh sb="10" eb="12">
      <t>サイム</t>
    </rPh>
    <rPh sb="13" eb="15">
      <t>ヘンサイ</t>
    </rPh>
    <rPh sb="15" eb="17">
      <t>シシュツ</t>
    </rPh>
    <phoneticPr fontId="1"/>
  </si>
  <si>
    <t>その他取得支出
（概要：　　　　　　　　　　　）</t>
    <rPh sb="2" eb="3">
      <t>タ</t>
    </rPh>
    <rPh sb="3" eb="5">
      <t>シュトク</t>
    </rPh>
    <rPh sb="5" eb="7">
      <t>シシュツ</t>
    </rPh>
    <phoneticPr fontId="1"/>
  </si>
  <si>
    <t>その他の施設整備等による支出
（概要：　　　　　　　　　　　）</t>
    <rPh sb="2" eb="3">
      <t>タ</t>
    </rPh>
    <rPh sb="4" eb="6">
      <t>シセツ</t>
    </rPh>
    <rPh sb="6" eb="8">
      <t>セイビ</t>
    </rPh>
    <rPh sb="8" eb="9">
      <t>ナド</t>
    </rPh>
    <rPh sb="12" eb="14">
      <t>シシュツ</t>
    </rPh>
    <phoneticPr fontId="1"/>
  </si>
  <si>
    <t>長期運営資金借入金元金償還支出</t>
    <rPh sb="0" eb="2">
      <t>チョウキ</t>
    </rPh>
    <rPh sb="2" eb="4">
      <t>ウンエイ</t>
    </rPh>
    <rPh sb="4" eb="6">
      <t>シキン</t>
    </rPh>
    <rPh sb="6" eb="8">
      <t>カリイレ</t>
    </rPh>
    <rPh sb="8" eb="9">
      <t>キン</t>
    </rPh>
    <rPh sb="9" eb="11">
      <t>ガンキン</t>
    </rPh>
    <rPh sb="11" eb="13">
      <t>ショウカン</t>
    </rPh>
    <rPh sb="13" eb="15">
      <t>シシュツ</t>
    </rPh>
    <phoneticPr fontId="1"/>
  </si>
  <si>
    <t>長期貸付金支出</t>
    <rPh sb="0" eb="2">
      <t>チョウキ</t>
    </rPh>
    <rPh sb="2" eb="4">
      <t>カシツ</t>
    </rPh>
    <rPh sb="4" eb="5">
      <t>キン</t>
    </rPh>
    <rPh sb="5" eb="7">
      <t>シシュツ</t>
    </rPh>
    <phoneticPr fontId="1"/>
  </si>
  <si>
    <t>投資有価証券取得支出</t>
    <rPh sb="0" eb="2">
      <t>トウシ</t>
    </rPh>
    <rPh sb="2" eb="4">
      <t>ユウカ</t>
    </rPh>
    <rPh sb="4" eb="6">
      <t>ショウケン</t>
    </rPh>
    <rPh sb="6" eb="8">
      <t>シュトク</t>
    </rPh>
    <rPh sb="8" eb="10">
      <t>シシュツ</t>
    </rPh>
    <phoneticPr fontId="1"/>
  </si>
  <si>
    <t>積立資産支出</t>
    <rPh sb="0" eb="2">
      <t>ツミタ</t>
    </rPh>
    <rPh sb="2" eb="4">
      <t>シサン</t>
    </rPh>
    <rPh sb="4" eb="6">
      <t>シシュツ</t>
    </rPh>
    <phoneticPr fontId="1"/>
  </si>
  <si>
    <t>退職給付引当資産支出</t>
    <rPh sb="0" eb="2">
      <t>タイショク</t>
    </rPh>
    <rPh sb="2" eb="4">
      <t>キュウフ</t>
    </rPh>
    <rPh sb="4" eb="6">
      <t>ヒキアテ</t>
    </rPh>
    <rPh sb="6" eb="8">
      <t>シサン</t>
    </rPh>
    <rPh sb="8" eb="10">
      <t>シシュツ</t>
    </rPh>
    <phoneticPr fontId="1"/>
  </si>
  <si>
    <t>長期預り金積立資産支出</t>
    <rPh sb="0" eb="2">
      <t>チョウキ</t>
    </rPh>
    <rPh sb="2" eb="3">
      <t>アズ</t>
    </rPh>
    <rPh sb="4" eb="5">
      <t>キン</t>
    </rPh>
    <rPh sb="5" eb="7">
      <t>ツミタ</t>
    </rPh>
    <rPh sb="7" eb="9">
      <t>シサン</t>
    </rPh>
    <rPh sb="9" eb="11">
      <t>シシュツ</t>
    </rPh>
    <phoneticPr fontId="1"/>
  </si>
  <si>
    <t>事業区分間長期貸付金支出</t>
    <rPh sb="0" eb="2">
      <t>ジギョウ</t>
    </rPh>
    <rPh sb="2" eb="4">
      <t>クブン</t>
    </rPh>
    <rPh sb="4" eb="5">
      <t>カン</t>
    </rPh>
    <rPh sb="5" eb="7">
      <t>チョウキ</t>
    </rPh>
    <rPh sb="7" eb="9">
      <t>カシツ</t>
    </rPh>
    <rPh sb="9" eb="10">
      <t>キン</t>
    </rPh>
    <rPh sb="10" eb="12">
      <t>シシュツ</t>
    </rPh>
    <phoneticPr fontId="1"/>
  </si>
  <si>
    <t>拠点区分間長期貸付金支出</t>
    <rPh sb="0" eb="2">
      <t>キョテン</t>
    </rPh>
    <rPh sb="2" eb="4">
      <t>クブン</t>
    </rPh>
    <rPh sb="4" eb="5">
      <t>カン</t>
    </rPh>
    <rPh sb="5" eb="7">
      <t>チョウキ</t>
    </rPh>
    <rPh sb="7" eb="9">
      <t>カシツ</t>
    </rPh>
    <rPh sb="9" eb="10">
      <t>キン</t>
    </rPh>
    <rPh sb="10" eb="12">
      <t>シシュツ</t>
    </rPh>
    <phoneticPr fontId="1"/>
  </si>
  <si>
    <t>事業区分間長期借入金返済支出</t>
    <rPh sb="0" eb="2">
      <t>ジギョウ</t>
    </rPh>
    <rPh sb="2" eb="4">
      <t>クブン</t>
    </rPh>
    <rPh sb="4" eb="5">
      <t>カン</t>
    </rPh>
    <rPh sb="5" eb="7">
      <t>チョウキ</t>
    </rPh>
    <rPh sb="7" eb="9">
      <t>カリイレ</t>
    </rPh>
    <rPh sb="9" eb="10">
      <t>キン</t>
    </rPh>
    <rPh sb="10" eb="12">
      <t>ヘンサイ</t>
    </rPh>
    <rPh sb="12" eb="14">
      <t>シシュツ</t>
    </rPh>
    <phoneticPr fontId="1"/>
  </si>
  <si>
    <t>拠点区分間長期借入金返済支出</t>
    <rPh sb="0" eb="2">
      <t>キョテン</t>
    </rPh>
    <rPh sb="2" eb="4">
      <t>クブン</t>
    </rPh>
    <rPh sb="4" eb="5">
      <t>カン</t>
    </rPh>
    <rPh sb="5" eb="7">
      <t>チョウキ</t>
    </rPh>
    <rPh sb="7" eb="9">
      <t>カリイレ</t>
    </rPh>
    <rPh sb="9" eb="10">
      <t>キン</t>
    </rPh>
    <rPh sb="10" eb="12">
      <t>ヘンサイ</t>
    </rPh>
    <rPh sb="12" eb="14">
      <t>シシュツ</t>
    </rPh>
    <phoneticPr fontId="1"/>
  </si>
  <si>
    <t>事業区分間繰入金支出</t>
    <rPh sb="0" eb="2">
      <t>ジギョウ</t>
    </rPh>
    <rPh sb="2" eb="4">
      <t>クブン</t>
    </rPh>
    <rPh sb="4" eb="5">
      <t>カン</t>
    </rPh>
    <rPh sb="5" eb="7">
      <t>クリイ</t>
    </rPh>
    <rPh sb="7" eb="8">
      <t>キン</t>
    </rPh>
    <rPh sb="8" eb="10">
      <t>シシュツ</t>
    </rPh>
    <phoneticPr fontId="1"/>
  </si>
  <si>
    <t>拠点区分間繰入金支出</t>
    <rPh sb="0" eb="2">
      <t>キョテン</t>
    </rPh>
    <rPh sb="2" eb="4">
      <t>クブン</t>
    </rPh>
    <rPh sb="4" eb="5">
      <t>カン</t>
    </rPh>
    <rPh sb="5" eb="7">
      <t>クリイ</t>
    </rPh>
    <rPh sb="7" eb="8">
      <t>キン</t>
    </rPh>
    <rPh sb="8" eb="10">
      <t>シシュツ</t>
    </rPh>
    <phoneticPr fontId="1"/>
  </si>
  <si>
    <t>サービス区分間繰入金支出</t>
    <rPh sb="4" eb="6">
      <t>クブン</t>
    </rPh>
    <rPh sb="6" eb="7">
      <t>カン</t>
    </rPh>
    <rPh sb="7" eb="9">
      <t>クリイレ</t>
    </rPh>
    <rPh sb="9" eb="10">
      <t>キン</t>
    </rPh>
    <rPh sb="10" eb="12">
      <t>シシュツ</t>
    </rPh>
    <phoneticPr fontId="1"/>
  </si>
  <si>
    <t>その他積立資産支出
（概要：　　　　　　　　　　　）</t>
    <rPh sb="2" eb="3">
      <t>タ</t>
    </rPh>
    <rPh sb="3" eb="5">
      <t>ツミタ</t>
    </rPh>
    <rPh sb="5" eb="7">
      <t>シサン</t>
    </rPh>
    <rPh sb="7" eb="9">
      <t>シシュツ</t>
    </rPh>
    <phoneticPr fontId="1"/>
  </si>
  <si>
    <t>その他の活動による支出
（概要：　　　　　　　　　　　）</t>
    <rPh sb="2" eb="3">
      <t>タ</t>
    </rPh>
    <rPh sb="4" eb="6">
      <t>カツドウ</t>
    </rPh>
    <rPh sb="9" eb="11">
      <t>シシュツ</t>
    </rPh>
    <phoneticPr fontId="1"/>
  </si>
  <si>
    <t>↓食物アレルギー対応状況プルダウン↓</t>
    <rPh sb="1" eb="3">
      <t>ショクモツ</t>
    </rPh>
    <rPh sb="8" eb="10">
      <t>タイオウ</t>
    </rPh>
    <rPh sb="10" eb="12">
      <t>ジョウキョウ</t>
    </rPh>
    <phoneticPr fontId="1"/>
  </si>
  <si>
    <t>保育時間</t>
    <rPh sb="0" eb="2">
      <t>ホイク</t>
    </rPh>
    <rPh sb="2" eb="4">
      <t>ジカン</t>
    </rPh>
    <phoneticPr fontId="1"/>
  </si>
  <si>
    <t>担当</t>
    <rPh sb="0" eb="2">
      <t>タントウ</t>
    </rPh>
    <phoneticPr fontId="1"/>
  </si>
  <si>
    <t>常勤/非常勤</t>
    <rPh sb="0" eb="2">
      <t>ジョウキン</t>
    </rPh>
    <rPh sb="3" eb="6">
      <t>ヒジョウキン</t>
    </rPh>
    <phoneticPr fontId="1"/>
  </si>
  <si>
    <t>　</t>
  </si>
  <si>
    <t>必要人数</t>
    <rPh sb="0" eb="2">
      <t>ヒツヨウ</t>
    </rPh>
    <rPh sb="2" eb="4">
      <t>ニンズウ</t>
    </rPh>
    <phoneticPr fontId="1"/>
  </si>
  <si>
    <t>0歳児人数</t>
    <rPh sb="1" eb="3">
      <t>サイジ</t>
    </rPh>
    <rPh sb="3" eb="5">
      <t>ニンズウ</t>
    </rPh>
    <phoneticPr fontId="1"/>
  </si>
  <si>
    <t>1歳児人数</t>
    <rPh sb="1" eb="3">
      <t>サイジ</t>
    </rPh>
    <rPh sb="3" eb="5">
      <t>ニンズウ</t>
    </rPh>
    <phoneticPr fontId="1"/>
  </si>
  <si>
    <t>2歳児人数</t>
    <rPh sb="1" eb="3">
      <t>サイジ</t>
    </rPh>
    <rPh sb="3" eb="5">
      <t>ニンズウ</t>
    </rPh>
    <phoneticPr fontId="1"/>
  </si>
  <si>
    <t>3歳児人数</t>
    <rPh sb="1" eb="3">
      <t>サイジ</t>
    </rPh>
    <rPh sb="3" eb="5">
      <t>ニンズウ</t>
    </rPh>
    <phoneticPr fontId="1"/>
  </si>
  <si>
    <t>4歳児人数</t>
    <rPh sb="1" eb="3">
      <t>サイジ</t>
    </rPh>
    <rPh sb="3" eb="5">
      <t>ニンズウ</t>
    </rPh>
    <phoneticPr fontId="1"/>
  </si>
  <si>
    <t>5歳児人数</t>
    <rPh sb="1" eb="3">
      <t>サイジ</t>
    </rPh>
    <rPh sb="3" eb="5">
      <t>ニンズウ</t>
    </rPh>
    <phoneticPr fontId="1"/>
  </si>
  <si>
    <t>配置人数</t>
    <rPh sb="0" eb="2">
      <t>ハイチ</t>
    </rPh>
    <rPh sb="2" eb="4">
      <t>ニンズウ</t>
    </rPh>
    <phoneticPr fontId="1"/>
  </si>
  <si>
    <t>判定</t>
    <rPh sb="0" eb="2">
      <t>ハンテイ</t>
    </rPh>
    <phoneticPr fontId="1"/>
  </si>
  <si>
    <r>
      <t>その他</t>
    </r>
    <r>
      <rPr>
        <i/>
        <sz val="9"/>
        <rFont val="ＭＳ Ｐゴシック"/>
        <family val="3"/>
        <charset val="128"/>
        <scheme val="minor"/>
      </rPr>
      <t>（具体的に入力）</t>
    </r>
    <rPh sb="4" eb="7">
      <t>グタイテキ</t>
    </rPh>
    <rPh sb="8" eb="10">
      <t>ニュウリョク</t>
    </rPh>
    <phoneticPr fontId="1"/>
  </si>
  <si>
    <t>１歳児</t>
    <rPh sb="1" eb="2">
      <t>サイ</t>
    </rPh>
    <rPh sb="2" eb="3">
      <t>ジ</t>
    </rPh>
    <phoneticPr fontId="1"/>
  </si>
  <si>
    <t>２歳児</t>
    <rPh sb="1" eb="2">
      <t>サイ</t>
    </rPh>
    <rPh sb="2" eb="3">
      <t>ジ</t>
    </rPh>
    <phoneticPr fontId="1"/>
  </si>
  <si>
    <t>４歳児</t>
    <rPh sb="1" eb="3">
      <t>サイジ</t>
    </rPh>
    <phoneticPr fontId="1"/>
  </si>
  <si>
    <t>５歳児</t>
    <rPh sb="1" eb="3">
      <t>サイジ</t>
    </rPh>
    <phoneticPr fontId="1"/>
  </si>
  <si>
    <r>
      <t xml:space="preserve">常勤換算後
</t>
    </r>
    <r>
      <rPr>
        <sz val="9"/>
        <rFont val="Meiryo UI"/>
        <family val="3"/>
        <charset val="128"/>
      </rPr>
      <t>（小数第３位まで）</t>
    </r>
    <rPh sb="0" eb="2">
      <t>ジョウキン</t>
    </rPh>
    <rPh sb="2" eb="4">
      <t>カンサン</t>
    </rPh>
    <rPh sb="4" eb="5">
      <t>ゴ</t>
    </rPh>
    <rPh sb="7" eb="9">
      <t>ショウスウ</t>
    </rPh>
    <rPh sb="9" eb="10">
      <t>ダイ</t>
    </rPh>
    <rPh sb="11" eb="12">
      <t>イ</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</si>
  <si>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</si>
  <si>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</si>
  <si>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</si>
  <si>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</si>
  <si>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</si>
  <si>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０歳児</t>
  </si>
  <si>
    <t>○</t>
  </si>
  <si>
    <t>看護師</t>
    <rPh sb="0" eb="3">
      <t>カンゴシ</t>
    </rPh>
    <phoneticPr fontId="1"/>
  </si>
  <si>
    <t>事業者名</t>
    <rPh sb="0" eb="3">
      <t>ジギョウシャ</t>
    </rPh>
    <rPh sb="3" eb="4">
      <t>メイ</t>
    </rPh>
    <phoneticPr fontId="1"/>
  </si>
  <si>
    <t>役職</t>
    <rPh sb="0" eb="2">
      <t>ヤクショク</t>
    </rPh>
    <phoneticPr fontId="1"/>
  </si>
  <si>
    <t>理事・監事・評議員</t>
    <rPh sb="0" eb="2">
      <t>リジ</t>
    </rPh>
    <rPh sb="3" eb="5">
      <t>カンジ</t>
    </rPh>
    <rPh sb="6" eb="9">
      <t>ヒョウギイン</t>
    </rPh>
    <phoneticPr fontId="1"/>
  </si>
  <si>
    <t>特例施設型給付費収入</t>
    <rPh sb="0" eb="2">
      <t>トクレイ</t>
    </rPh>
    <rPh sb="2" eb="4">
      <t>シセツ</t>
    </rPh>
    <rPh sb="4" eb="5">
      <t>カタ</t>
    </rPh>
    <rPh sb="5" eb="7">
      <t>キュウフ</t>
    </rPh>
    <rPh sb="7" eb="8">
      <t>ヒ</t>
    </rPh>
    <rPh sb="8" eb="10">
      <t>シュウニュウ</t>
    </rPh>
    <phoneticPr fontId="1"/>
  </si>
  <si>
    <t>□委託業者</t>
    <rPh sb="1" eb="3">
      <t>イタク</t>
    </rPh>
    <rPh sb="3" eb="5">
      <t>ギョウシャ</t>
    </rPh>
    <phoneticPr fontId="1"/>
  </si>
  <si>
    <t>□事業実施者→ (□栄養士 □調理師 □左記以外（　　　　　　　　））</t>
    <rPh sb="1" eb="3">
      <t>ジギョウ</t>
    </rPh>
    <rPh sb="3" eb="5">
      <t>ジッシ</t>
    </rPh>
    <rPh sb="5" eb="6">
      <t>シャ</t>
    </rPh>
    <rPh sb="10" eb="13">
      <t>エイヨウシ</t>
    </rPh>
    <rPh sb="15" eb="18">
      <t>チョウリシ</t>
    </rPh>
    <rPh sb="20" eb="21">
      <t>ヒダリ</t>
    </rPh>
    <rPh sb="21" eb="22">
      <t>キ</t>
    </rPh>
    <rPh sb="22" eb="24">
      <t>イガイ</t>
    </rPh>
    <phoneticPr fontId="1"/>
  </si>
  <si>
    <t>（３）職員の育成・配置</t>
    <rPh sb="3" eb="5">
      <t>ショクイン</t>
    </rPh>
    <rPh sb="6" eb="8">
      <t>イクセイ</t>
    </rPh>
    <rPh sb="9" eb="11">
      <t>ハイチ</t>
    </rPh>
    <phoneticPr fontId="1"/>
  </si>
  <si>
    <t>備　　　考</t>
    <rPh sb="0" eb="1">
      <t>ビ</t>
    </rPh>
    <rPh sb="4" eb="5">
      <t>コウ</t>
    </rPh>
    <phoneticPr fontId="1" alignment="distributed"/>
  </si>
  <si>
    <t>開園日・開園時間・定員区分</t>
    <rPh sb="1" eb="2">
      <t>エン</t>
    </rPh>
    <rPh sb="5" eb="6">
      <t>エン</t>
    </rPh>
    <rPh sb="6" eb="8">
      <t>ジカン</t>
    </rPh>
    <rPh sb="9" eb="11">
      <t>テイイン</t>
    </rPh>
    <rPh sb="11" eb="13">
      <t>クブン</t>
    </rPh>
    <phoneticPr fontId="1"/>
  </si>
  <si>
    <t>障がいのある子ども又は個別的配慮を要する子どもの受入れ</t>
    <rPh sb="6" eb="7">
      <t>コ</t>
    </rPh>
    <rPh sb="9" eb="10">
      <t>マタ</t>
    </rPh>
    <rPh sb="11" eb="14">
      <t>コベツテキ</t>
    </rPh>
    <rPh sb="14" eb="16">
      <t>ハイリョ</t>
    </rPh>
    <rPh sb="17" eb="18">
      <t>ヨウ</t>
    </rPh>
    <rPh sb="20" eb="21">
      <t>コ</t>
    </rPh>
    <phoneticPr fontId="1"/>
  </si>
  <si>
    <t>障がいのある子ども又は個別的配慮を要する子ども（保護者への対応を含む）</t>
    <rPh sb="0" eb="1">
      <t>ショウ</t>
    </rPh>
    <rPh sb="6" eb="7">
      <t>コ</t>
    </rPh>
    <rPh sb="9" eb="10">
      <t>マタ</t>
    </rPh>
    <rPh sb="11" eb="14">
      <t>コベツテキ</t>
    </rPh>
    <rPh sb="14" eb="16">
      <t>ハイリョ</t>
    </rPh>
    <rPh sb="17" eb="18">
      <t>ヨウ</t>
    </rPh>
    <rPh sb="20" eb="21">
      <t>コ</t>
    </rPh>
    <rPh sb="24" eb="27">
      <t>ホゴシャ</t>
    </rPh>
    <rPh sb="29" eb="31">
      <t>タイオウ</t>
    </rPh>
    <rPh sb="32" eb="33">
      <t>フク</t>
    </rPh>
    <phoneticPr fontId="1"/>
  </si>
  <si>
    <t>※加算率入力シートも添付すること。</t>
    <rPh sb="1" eb="3">
      <t>カサン</t>
    </rPh>
    <rPh sb="3" eb="4">
      <t>リツ</t>
    </rPh>
    <rPh sb="4" eb="6">
      <t>ニュウリョク</t>
    </rPh>
    <rPh sb="10" eb="12">
      <t>テンプ</t>
    </rPh>
    <phoneticPr fontId="1"/>
  </si>
  <si>
    <t>人材育成・職員定着化への取組</t>
    <rPh sb="0" eb="2">
      <t>ジンザイ</t>
    </rPh>
    <rPh sb="2" eb="4">
      <t>イクセイ</t>
    </rPh>
    <rPh sb="5" eb="7">
      <t>ショクイン</t>
    </rPh>
    <rPh sb="7" eb="10">
      <t>テイチャクカ</t>
    </rPh>
    <rPh sb="12" eb="14">
      <t>トリク</t>
    </rPh>
    <phoneticPr fontId="1"/>
  </si>
  <si>
    <t>(2)収益等の状況</t>
    <rPh sb="3" eb="5">
      <t>シュウエキ</t>
    </rPh>
    <rPh sb="5" eb="6">
      <t>ナド</t>
    </rPh>
    <rPh sb="7" eb="9">
      <t>ジョウキョウ</t>
    </rPh>
    <phoneticPr fontId="1"/>
  </si>
  <si>
    <t>※入力は別シート（入力表）にて行ってください。本表へは入力表から自動転記されます。</t>
    <rPh sb="1" eb="3">
      <t>ニュウリョク</t>
    </rPh>
    <rPh sb="4" eb="5">
      <t>ベツ</t>
    </rPh>
    <rPh sb="9" eb="11">
      <t>ニュウリョク</t>
    </rPh>
    <rPh sb="11" eb="12">
      <t>ヒョウ</t>
    </rPh>
    <rPh sb="15" eb="16">
      <t>オコナ</t>
    </rPh>
    <rPh sb="23" eb="24">
      <t>ホン</t>
    </rPh>
    <rPh sb="24" eb="25">
      <t>ヒョウ</t>
    </rPh>
    <rPh sb="27" eb="29">
      <t>ニュウリョク</t>
    </rPh>
    <rPh sb="29" eb="30">
      <t>ヒョウ</t>
    </rPh>
    <rPh sb="32" eb="34">
      <t>ジドウ</t>
    </rPh>
    <rPh sb="34" eb="36">
      <t>テンキ</t>
    </rPh>
    <phoneticPr fontId="1"/>
  </si>
  <si>
    <t>業務委託費支出</t>
    <rPh sb="0" eb="2">
      <t>ギョウム</t>
    </rPh>
    <rPh sb="2" eb="4">
      <t>イタク</t>
    </rPh>
    <rPh sb="4" eb="5">
      <t>ヒ</t>
    </rPh>
    <rPh sb="5" eb="7">
      <t>シシュツ</t>
    </rPh>
    <phoneticPr fontId="1"/>
  </si>
  <si>
    <t>概要・
添付資料等</t>
    <rPh sb="0" eb="2">
      <t>ガイヨウ</t>
    </rPh>
    <rPh sb="4" eb="6">
      <t>テンプ</t>
    </rPh>
    <rPh sb="6" eb="9">
      <t>シリョウナド</t>
    </rPh>
    <phoneticPr fontId="11"/>
  </si>
  <si>
    <t>確認内容</t>
    <rPh sb="0" eb="2">
      <t>カクニン</t>
    </rPh>
    <rPh sb="2" eb="4">
      <t>ナイヨウ</t>
    </rPh>
    <phoneticPr fontId="1"/>
  </si>
  <si>
    <t>確認状況</t>
    <rPh sb="0" eb="2">
      <t>カクニン</t>
    </rPh>
    <rPh sb="2" eb="4">
      <t>ジョウキョウ</t>
    </rPh>
    <phoneticPr fontId="1"/>
  </si>
  <si>
    <t>提出書類</t>
    <rPh sb="0" eb="2">
      <t>テイシュツ</t>
    </rPh>
    <rPh sb="2" eb="4">
      <t>ショルイ</t>
    </rPh>
    <phoneticPr fontId="1"/>
  </si>
  <si>
    <t>～</t>
    <phoneticPr fontId="1"/>
  </si>
  <si>
    <t>様式１</t>
    <rPh sb="0" eb="2">
      <t>ヨウシキ</t>
    </rPh>
    <phoneticPr fontId="1"/>
  </si>
  <si>
    <t>様式１－２</t>
    <rPh sb="0" eb="2">
      <t>ヨウシキ</t>
    </rPh>
    <phoneticPr fontId="1"/>
  </si>
  <si>
    <t>改善報告書を求められていない口頭指導事項への対応状況</t>
    <rPh sb="0" eb="2">
      <t>カイゼン</t>
    </rPh>
    <rPh sb="2" eb="5">
      <t>ホウコクショ</t>
    </rPh>
    <rPh sb="6" eb="7">
      <t>モト</t>
    </rPh>
    <rPh sb="14" eb="16">
      <t>コウトウ</t>
    </rPh>
    <rPh sb="16" eb="18">
      <t>シドウ</t>
    </rPh>
    <rPh sb="18" eb="20">
      <t>ジコウ</t>
    </rPh>
    <rPh sb="22" eb="24">
      <t>タイオウ</t>
    </rPh>
    <rPh sb="24" eb="26">
      <t>ジョウキョウ</t>
    </rPh>
    <phoneticPr fontId="1"/>
  </si>
  <si>
    <t>２・３号
認定子ども</t>
    <rPh sb="3" eb="4">
      <t>ゴウ</t>
    </rPh>
    <rPh sb="5" eb="7">
      <t>ニンテイ</t>
    </rPh>
    <rPh sb="7" eb="8">
      <t>コ</t>
    </rPh>
    <phoneticPr fontId="1"/>
  </si>
  <si>
    <t>収支予算計画書の入力表①</t>
    <rPh sb="0" eb="2">
      <t>シュウシ</t>
    </rPh>
    <rPh sb="2" eb="4">
      <t>ヨサン</t>
    </rPh>
    <rPh sb="4" eb="7">
      <t>ケイカクショ</t>
    </rPh>
    <rPh sb="8" eb="10">
      <t>ニュウリョク</t>
    </rPh>
    <rPh sb="10" eb="11">
      <t>ヒョウ</t>
    </rPh>
    <phoneticPr fontId="1"/>
  </si>
  <si>
    <t>　（様式５－１の入力表①）</t>
    <rPh sb="8" eb="10">
      <t>ニュウリョク</t>
    </rPh>
    <rPh sb="10" eb="11">
      <t>ヒョウ</t>
    </rPh>
    <phoneticPr fontId="1"/>
  </si>
  <si>
    <t>様式５－１</t>
    <rPh sb="0" eb="2">
      <t>ヨウシキ</t>
    </rPh>
    <phoneticPr fontId="1"/>
  </si>
  <si>
    <t>「充当予定分が確保されていることが確認できる資料」の
該当部分※</t>
    <rPh sb="1" eb="3">
      <t>ジュウトウ</t>
    </rPh>
    <rPh sb="3" eb="5">
      <t>ヨテイ</t>
    </rPh>
    <rPh sb="5" eb="6">
      <t>ブン</t>
    </rPh>
    <rPh sb="7" eb="9">
      <t>カクホ</t>
    </rPh>
    <rPh sb="17" eb="19">
      <t>カクニン</t>
    </rPh>
    <rPh sb="22" eb="24">
      <t>シリョウ</t>
    </rPh>
    <rPh sb="27" eb="29">
      <t>ガイトウ</t>
    </rPh>
    <rPh sb="29" eb="31">
      <t>ブブン</t>
    </rPh>
    <phoneticPr fontId="1"/>
  </si>
  <si>
    <t>その他備考等</t>
    <rPh sb="2" eb="3">
      <t>タ</t>
    </rPh>
    <rPh sb="3" eb="6">
      <t>ビコウナド</t>
    </rPh>
    <phoneticPr fontId="1"/>
  </si>
  <si>
    <t>左欄が０円となるよう記載すること。</t>
    <rPh sb="0" eb="1">
      <t>ヒダリ</t>
    </rPh>
    <rPh sb="1" eb="2">
      <t>ラン</t>
    </rPh>
    <rPh sb="4" eb="5">
      <t>エン</t>
    </rPh>
    <rPh sb="10" eb="12">
      <t>キサイ</t>
    </rPh>
    <phoneticPr fontId="1"/>
  </si>
  <si>
    <t>※「提出資料における該当ページ数」と「資料名」を記載すること。</t>
    <rPh sb="2" eb="4">
      <t>テイシュツ</t>
    </rPh>
    <rPh sb="4" eb="6">
      <t>シリョウ</t>
    </rPh>
    <rPh sb="10" eb="12">
      <t>ガイトウ</t>
    </rPh>
    <rPh sb="15" eb="16">
      <t>スウ</t>
    </rPh>
    <rPh sb="19" eb="21">
      <t>シリョウ</t>
    </rPh>
    <rPh sb="21" eb="22">
      <t>メイ</t>
    </rPh>
    <rPh sb="24" eb="26">
      <t>キサイ</t>
    </rPh>
    <phoneticPr fontId="1"/>
  </si>
  <si>
    <t>記載例：P○○○　残高証明書（○○銀行○○支店）</t>
    <rPh sb="0" eb="2">
      <t>キサイ</t>
    </rPh>
    <rPh sb="2" eb="3">
      <t>レイ</t>
    </rPh>
    <rPh sb="9" eb="11">
      <t>ザンダカ</t>
    </rPh>
    <rPh sb="11" eb="14">
      <t>ショウメイショ</t>
    </rPh>
    <rPh sb="17" eb="19">
      <t>ギンコウ</t>
    </rPh>
    <rPh sb="21" eb="23">
      <t>シテン</t>
    </rPh>
    <phoneticPr fontId="1"/>
  </si>
  <si>
    <t>積算内訳書等</t>
    <phoneticPr fontId="11"/>
  </si>
  <si>
    <t>返済のための借入金返済計画（任意様式）</t>
    <phoneticPr fontId="11"/>
  </si>
  <si>
    <t>様式5-1の入力表③</t>
    <rPh sb="0" eb="2">
      <t>ヨウシキ</t>
    </rPh>
    <rPh sb="6" eb="8">
      <t>ニュウリョク</t>
    </rPh>
    <rPh sb="8" eb="9">
      <t>ヒョウ</t>
    </rPh>
    <phoneticPr fontId="1"/>
  </si>
  <si>
    <t>　（様式５－１の入力表③）</t>
    <rPh sb="8" eb="10">
      <t>ニュウリョク</t>
    </rPh>
    <rPh sb="10" eb="11">
      <t>ヒョウ</t>
    </rPh>
    <phoneticPr fontId="1"/>
  </si>
  <si>
    <t>収支予算計画書の入力表③</t>
    <rPh sb="0" eb="2">
      <t>シュウシ</t>
    </rPh>
    <rPh sb="2" eb="4">
      <t>ヨサン</t>
    </rPh>
    <rPh sb="4" eb="7">
      <t>ケイカクショ</t>
    </rPh>
    <rPh sb="8" eb="10">
      <t>ニュウリョク</t>
    </rPh>
    <rPh sb="10" eb="11">
      <t>ヒョウ</t>
    </rPh>
    <phoneticPr fontId="1"/>
  </si>
  <si>
    <t>○職員給料支出</t>
    <phoneticPr fontId="11"/>
  </si>
  <si>
    <t>積算額</t>
    <rPh sb="0" eb="2">
      <t>セキサン</t>
    </rPh>
    <rPh sb="2" eb="3">
      <t>ガク</t>
    </rPh>
    <phoneticPr fontId="1"/>
  </si>
  <si>
    <t>その他職員</t>
    <rPh sb="2" eb="3">
      <t>タ</t>
    </rPh>
    <rPh sb="3" eb="5">
      <t>ショクイン</t>
    </rPh>
    <phoneticPr fontId="1"/>
  </si>
  <si>
    <t>計算式</t>
    <rPh sb="0" eb="2">
      <t>ケイサン</t>
    </rPh>
    <rPh sb="2" eb="3">
      <t>シキ</t>
    </rPh>
    <phoneticPr fontId="1"/>
  </si>
  <si>
    <t>計算式・根拠</t>
    <rPh sb="0" eb="2">
      <t>ケイサン</t>
    </rPh>
    <rPh sb="2" eb="3">
      <t>シキ</t>
    </rPh>
    <rPh sb="4" eb="6">
      <t>コンキョ</t>
    </rPh>
    <phoneticPr fontId="1"/>
  </si>
  <si>
    <t>小計</t>
    <rPh sb="0" eb="2">
      <t>ショウケイ</t>
    </rPh>
    <phoneticPr fontId="1"/>
  </si>
  <si>
    <t>常勤</t>
    <rPh sb="0" eb="2">
      <t>ジョウキン</t>
    </rPh>
    <phoneticPr fontId="1"/>
  </si>
  <si>
    <t>○職員賞与支出</t>
    <rPh sb="3" eb="5">
      <t>ショウヨ</t>
    </rPh>
    <phoneticPr fontId="11"/>
  </si>
  <si>
    <t>○非常勤職員給与支出</t>
    <rPh sb="1" eb="4">
      <t>ヒジョウキン</t>
    </rPh>
    <rPh sb="6" eb="8">
      <t>キュウヨ</t>
    </rPh>
    <phoneticPr fontId="11"/>
  </si>
  <si>
    <t>○給食費支出</t>
    <rPh sb="1" eb="4">
      <t>キュウショクヒ</t>
    </rPh>
    <phoneticPr fontId="11"/>
  </si>
  <si>
    <t>単価</t>
    <rPh sb="0" eb="2">
      <t>タンカ</t>
    </rPh>
    <phoneticPr fontId="1"/>
  </si>
  <si>
    <t>日数</t>
    <rPh sb="0" eb="2">
      <t>ニッスウ</t>
    </rPh>
    <phoneticPr fontId="1"/>
  </si>
  <si>
    <t>○保育材料費支出</t>
    <rPh sb="1" eb="3">
      <t>ホイク</t>
    </rPh>
    <rPh sb="3" eb="6">
      <t>ザイリョウヒ</t>
    </rPh>
    <rPh sb="6" eb="8">
      <t>シシュツ</t>
    </rPh>
    <phoneticPr fontId="11"/>
  </si>
  <si>
    <t>内容</t>
    <rPh sb="0" eb="2">
      <t>ナイヨウ</t>
    </rPh>
    <phoneticPr fontId="1"/>
  </si>
  <si>
    <t>根拠資料（見積書等）のページ番号</t>
    <rPh sb="0" eb="2">
      <t>コンキョ</t>
    </rPh>
    <rPh sb="2" eb="4">
      <t>シリョウ</t>
    </rPh>
    <rPh sb="5" eb="7">
      <t>ミツモリ</t>
    </rPh>
    <rPh sb="7" eb="8">
      <t>ショ</t>
    </rPh>
    <rPh sb="8" eb="9">
      <t>ナド</t>
    </rPh>
    <rPh sb="14" eb="16">
      <t>バンゴウ</t>
    </rPh>
    <phoneticPr fontId="1"/>
  </si>
  <si>
    <t>（補正値等）</t>
    <rPh sb="1" eb="4">
      <t>ホセイチ</t>
    </rPh>
    <rPh sb="4" eb="5">
      <t>ナド</t>
    </rPh>
    <phoneticPr fontId="1"/>
  </si>
  <si>
    <t>（補足事項）</t>
    <rPh sb="1" eb="3">
      <t>ホソク</t>
    </rPh>
    <rPh sb="3" eb="5">
      <t>ジコウ</t>
    </rPh>
    <phoneticPr fontId="1"/>
  </si>
  <si>
    <t>②給食業務を外部委託する場合，「業務委託費支出」への計上額（上記は材料費となる）</t>
    <rPh sb="1" eb="3">
      <t>キュウショク</t>
    </rPh>
    <rPh sb="3" eb="5">
      <t>ギョウム</t>
    </rPh>
    <rPh sb="6" eb="8">
      <t>ガイブ</t>
    </rPh>
    <rPh sb="8" eb="10">
      <t>イタク</t>
    </rPh>
    <rPh sb="12" eb="14">
      <t>バアイ</t>
    </rPh>
    <rPh sb="16" eb="18">
      <t>ギョウム</t>
    </rPh>
    <rPh sb="18" eb="20">
      <t>イタク</t>
    </rPh>
    <rPh sb="20" eb="21">
      <t>ヒ</t>
    </rPh>
    <rPh sb="21" eb="23">
      <t>シシュツ</t>
    </rPh>
    <rPh sb="26" eb="28">
      <t>ケイジョウ</t>
    </rPh>
    <rPh sb="28" eb="29">
      <t>ガク</t>
    </rPh>
    <rPh sb="30" eb="32">
      <t>ジョウキ</t>
    </rPh>
    <rPh sb="33" eb="36">
      <t>ザイリョウヒ</t>
    </rPh>
    <phoneticPr fontId="1"/>
  </si>
  <si>
    <t>様式５－１の入力表①</t>
    <rPh sb="0" eb="2">
      <t>ヨウシキ</t>
    </rPh>
    <rPh sb="6" eb="8">
      <t>ニュウリョク</t>
    </rPh>
    <rPh sb="8" eb="9">
      <t>ヒョウ</t>
    </rPh>
    <phoneticPr fontId="1"/>
  </si>
  <si>
    <t>様式５－１の入力表②</t>
    <rPh sb="0" eb="2">
      <t>ヨウシキ</t>
    </rPh>
    <rPh sb="6" eb="8">
      <t>ニュウリョク</t>
    </rPh>
    <rPh sb="8" eb="9">
      <t>ヒョウ</t>
    </rPh>
    <phoneticPr fontId="1"/>
  </si>
  <si>
    <t>様式５－１の入力表③</t>
    <rPh sb="0" eb="2">
      <t>ヨウシキ</t>
    </rPh>
    <rPh sb="6" eb="8">
      <t>ニュウリョク</t>
    </rPh>
    <rPh sb="8" eb="9">
      <t>ヒョウ</t>
    </rPh>
    <phoneticPr fontId="1"/>
  </si>
  <si>
    <t>○保険料支出</t>
    <rPh sb="1" eb="4">
      <t>ホケンリョウ</t>
    </rPh>
    <phoneticPr fontId="11"/>
  </si>
  <si>
    <t>①</t>
    <phoneticPr fontId="1"/>
  </si>
  <si>
    <t>②</t>
    <phoneticPr fontId="1"/>
  </si>
  <si>
    <t>③</t>
    <phoneticPr fontId="1"/>
  </si>
  <si>
    <t>④</t>
    <phoneticPr fontId="1"/>
  </si>
  <si>
    <t>⑤</t>
    <phoneticPr fontId="1"/>
  </si>
  <si>
    <t>番号</t>
    <rPh sb="0" eb="2">
      <t>バンゴウ</t>
    </rPh>
    <phoneticPr fontId="1"/>
  </si>
  <si>
    <t>（保険の内容・根拠資料（見積書等）のページ番号）</t>
    <rPh sb="1" eb="3">
      <t>ホケン</t>
    </rPh>
    <rPh sb="4" eb="6">
      <t>ナイヨウ</t>
    </rPh>
    <phoneticPr fontId="1"/>
  </si>
  <si>
    <t>保険の内容</t>
    <phoneticPr fontId="1"/>
  </si>
  <si>
    <t>ページ番号</t>
    <rPh sb="3" eb="5">
      <t>バンゴウ</t>
    </rPh>
    <phoneticPr fontId="1"/>
  </si>
  <si>
    <t>＋</t>
    <phoneticPr fontId="1"/>
  </si>
  <si>
    <t>－</t>
    <phoneticPr fontId="1"/>
  </si>
  <si>
    <t>×</t>
    <phoneticPr fontId="1"/>
  </si>
  <si>
    <t>÷</t>
    <phoneticPr fontId="1"/>
  </si>
  <si>
    <t>○研修研究費支出</t>
    <rPh sb="1" eb="3">
      <t>ケンシュウ</t>
    </rPh>
    <rPh sb="3" eb="6">
      <t>ケンキュウヒ</t>
    </rPh>
    <rPh sb="6" eb="8">
      <t>シシュツ</t>
    </rPh>
    <phoneticPr fontId="11"/>
  </si>
  <si>
    <t>○業務委託料支出</t>
    <rPh sb="1" eb="3">
      <t>ギョウム</t>
    </rPh>
    <rPh sb="3" eb="6">
      <t>イタクリョウ</t>
    </rPh>
    <rPh sb="6" eb="8">
      <t>シシュツ</t>
    </rPh>
    <phoneticPr fontId="11"/>
  </si>
  <si>
    <t>様式5-1の入力表③より自動転記</t>
    <rPh sb="0" eb="2">
      <t>ヨウシキ</t>
    </rPh>
    <rPh sb="6" eb="8">
      <t>ニュウリョク</t>
    </rPh>
    <rPh sb="8" eb="9">
      <t>ヒョウ</t>
    </rPh>
    <rPh sb="12" eb="14">
      <t>ジドウ</t>
    </rPh>
    <rPh sb="14" eb="16">
      <t>テンキ</t>
    </rPh>
    <phoneticPr fontId="1"/>
  </si>
  <si>
    <t>募集要項を踏まえた提案内容に基づいて積算を行った。</t>
    <rPh sb="0" eb="2">
      <t>ボシュウ</t>
    </rPh>
    <rPh sb="2" eb="4">
      <t>ヨウコウ</t>
    </rPh>
    <rPh sb="5" eb="6">
      <t>フ</t>
    </rPh>
    <rPh sb="9" eb="11">
      <t>テイアン</t>
    </rPh>
    <rPh sb="11" eb="13">
      <t>ナイヨウ</t>
    </rPh>
    <rPh sb="14" eb="15">
      <t>モト</t>
    </rPh>
    <rPh sb="18" eb="20">
      <t>セキサン</t>
    </rPh>
    <rPh sb="21" eb="22">
      <t>オコナ</t>
    </rPh>
    <phoneticPr fontId="1"/>
  </si>
  <si>
    <t>○は「指導保育教諭」を示すものとする。</t>
    <rPh sb="3" eb="5">
      <t>シドウ</t>
    </rPh>
    <rPh sb="5" eb="7">
      <t>ホイク</t>
    </rPh>
    <rPh sb="7" eb="9">
      <t>キョウユ</t>
    </rPh>
    <rPh sb="11" eb="12">
      <t>シメ</t>
    </rPh>
    <phoneticPr fontId="1"/>
  </si>
  <si>
    <t>○以外</t>
    <rPh sb="1" eb="3">
      <t>イガイ</t>
    </rPh>
    <phoneticPr fontId="1"/>
  </si>
  <si>
    <t>学級担任</t>
    <rPh sb="0" eb="2">
      <t>ガッキュウ</t>
    </rPh>
    <rPh sb="2" eb="4">
      <t>タンニン</t>
    </rPh>
    <phoneticPr fontId="1"/>
  </si>
  <si>
    <t>左記入力</t>
    <rPh sb="0" eb="2">
      <t>サキ</t>
    </rPh>
    <rPh sb="2" eb="4">
      <t>ニュウリョク</t>
    </rPh>
    <phoneticPr fontId="1"/>
  </si>
  <si>
    <t>様式4-2</t>
    <rPh sb="0" eb="2">
      <t>ヨウシキ</t>
    </rPh>
    <phoneticPr fontId="1"/>
  </si>
  <si>
    <t>学級数整合確認</t>
    <rPh sb="0" eb="2">
      <t>ガッキュウ</t>
    </rPh>
    <rPh sb="2" eb="3">
      <t>スウ</t>
    </rPh>
    <rPh sb="3" eb="5">
      <t>セイゴウ</t>
    </rPh>
    <rPh sb="5" eb="7">
      <t>カクニン</t>
    </rPh>
    <phoneticPr fontId="1"/>
  </si>
  <si>
    <t>上記以外の職員</t>
    <rPh sb="0" eb="2">
      <t>ジョウキ</t>
    </rPh>
    <rPh sb="2" eb="4">
      <t>イガイ</t>
    </rPh>
    <rPh sb="5" eb="7">
      <t>ショクイン</t>
    </rPh>
    <phoneticPr fontId="1"/>
  </si>
  <si>
    <t>（様式８－２）</t>
  </si>
  <si>
    <t>（様式８－１）</t>
    <phoneticPr fontId="1"/>
  </si>
  <si>
    <t>募集要項の延長保育事業に係る条件との整合を確認した。</t>
    <rPh sb="0" eb="2">
      <t>ボシュウ</t>
    </rPh>
    <rPh sb="2" eb="4">
      <t>ヨウコウ</t>
    </rPh>
    <rPh sb="5" eb="7">
      <t>エンチョウ</t>
    </rPh>
    <rPh sb="7" eb="9">
      <t>ホイク</t>
    </rPh>
    <rPh sb="9" eb="11">
      <t>ジギョウ</t>
    </rPh>
    <rPh sb="12" eb="13">
      <t>カカ</t>
    </rPh>
    <rPh sb="14" eb="16">
      <t>ジョウケン</t>
    </rPh>
    <rPh sb="18" eb="20">
      <t>セイゴウ</t>
    </rPh>
    <rPh sb="21" eb="23">
      <t>カクニン</t>
    </rPh>
    <phoneticPr fontId="1"/>
  </si>
  <si>
    <t>近隣の就学前施設及び小学校との連携・交流について記載した。</t>
    <rPh sb="0" eb="2">
      <t>キンリン</t>
    </rPh>
    <rPh sb="3" eb="6">
      <t>シュウガクマエ</t>
    </rPh>
    <rPh sb="6" eb="8">
      <t>シセツ</t>
    </rPh>
    <rPh sb="8" eb="9">
      <t>オヨ</t>
    </rPh>
    <rPh sb="10" eb="13">
      <t>ショウガッコウ</t>
    </rPh>
    <rPh sb="15" eb="17">
      <t>レンケイ</t>
    </rPh>
    <rPh sb="18" eb="20">
      <t>コウリュウ</t>
    </rPh>
    <rPh sb="24" eb="26">
      <t>キサイ</t>
    </rPh>
    <phoneticPr fontId="1"/>
  </si>
  <si>
    <t>地域の幅広い世代との交流について記載した。</t>
    <rPh sb="0" eb="2">
      <t>チイキ</t>
    </rPh>
    <rPh sb="3" eb="5">
      <t>ハバヒロ</t>
    </rPh>
    <rPh sb="6" eb="8">
      <t>セダイ</t>
    </rPh>
    <rPh sb="10" eb="12">
      <t>コウリュウ</t>
    </rPh>
    <rPh sb="16" eb="18">
      <t>キサイ</t>
    </rPh>
    <phoneticPr fontId="1"/>
  </si>
  <si>
    <t>添付する施設平面図はA３カラー版で作成した。</t>
    <rPh sb="0" eb="2">
      <t>テンプ</t>
    </rPh>
    <rPh sb="4" eb="6">
      <t>シセツ</t>
    </rPh>
    <rPh sb="6" eb="9">
      <t>ヘイメンズ</t>
    </rPh>
    <phoneticPr fontId="1"/>
  </si>
  <si>
    <t>「その他」の欄には保護者の視点に立った保育サービスについての提案を記載した。</t>
    <rPh sb="3" eb="4">
      <t>タ</t>
    </rPh>
    <rPh sb="6" eb="7">
      <t>ラン</t>
    </rPh>
    <phoneticPr fontId="1"/>
  </si>
  <si>
    <t>新規採用職員に対する研修にどのように取り組むかを記載した。</t>
    <rPh sb="0" eb="2">
      <t>シンキ</t>
    </rPh>
    <rPh sb="2" eb="4">
      <t>サイヨウ</t>
    </rPh>
    <rPh sb="4" eb="6">
      <t>ショクイン</t>
    </rPh>
    <rPh sb="7" eb="8">
      <t>タイ</t>
    </rPh>
    <rPh sb="10" eb="12">
      <t>ケンシュウ</t>
    </rPh>
    <rPh sb="18" eb="19">
      <t>ト</t>
    </rPh>
    <rPh sb="20" eb="21">
      <t>ク</t>
    </rPh>
    <rPh sb="24" eb="26">
      <t>キサイ</t>
    </rPh>
    <phoneticPr fontId="1"/>
  </si>
  <si>
    <t>交通安全対策については様式１３－１に記載している。</t>
    <rPh sb="18" eb="20">
      <t>キサイ</t>
    </rPh>
    <phoneticPr fontId="1"/>
  </si>
  <si>
    <t>非常時に備えた訓練や準備等についての具体的な提案を記載した。</t>
    <phoneticPr fontId="1"/>
  </si>
  <si>
    <t>外部侵入や不審者等への対策についても記載した。</t>
    <rPh sb="0" eb="2">
      <t>ガイブ</t>
    </rPh>
    <rPh sb="2" eb="4">
      <t>シンニュウ</t>
    </rPh>
    <rPh sb="5" eb="9">
      <t>フシンシャナド</t>
    </rPh>
    <rPh sb="11" eb="13">
      <t>タイサク</t>
    </rPh>
    <rPh sb="18" eb="20">
      <t>キサイ</t>
    </rPh>
    <phoneticPr fontId="1"/>
  </si>
  <si>
    <t>様式２－1</t>
    <rPh sb="0" eb="2">
      <t>ヨウシキ</t>
    </rPh>
    <phoneticPr fontId="1"/>
  </si>
  <si>
    <t>様式２－1添付資料</t>
    <rPh sb="0" eb="2">
      <t>ヨウシキ</t>
    </rPh>
    <rPh sb="5" eb="7">
      <t>テンプ</t>
    </rPh>
    <rPh sb="7" eb="9">
      <t>シリョウ</t>
    </rPh>
    <phoneticPr fontId="1"/>
  </si>
  <si>
    <t>様式２－２</t>
    <rPh sb="0" eb="2">
      <t>ヨウシキ</t>
    </rPh>
    <phoneticPr fontId="1"/>
  </si>
  <si>
    <t>様式２－３</t>
    <rPh sb="0" eb="2">
      <t>ヨウシキ</t>
    </rPh>
    <phoneticPr fontId="1"/>
  </si>
  <si>
    <t>様式２－３添付資料</t>
    <rPh sb="0" eb="2">
      <t>ヨウシキ</t>
    </rPh>
    <rPh sb="5" eb="7">
      <t>テンプ</t>
    </rPh>
    <rPh sb="7" eb="9">
      <t>シリョウ</t>
    </rPh>
    <phoneticPr fontId="1"/>
  </si>
  <si>
    <t>様式２－５</t>
    <rPh sb="0" eb="2">
      <t>ヨウシキ</t>
    </rPh>
    <phoneticPr fontId="1"/>
  </si>
  <si>
    <t>様式２－６</t>
    <rPh sb="0" eb="2">
      <t>ヨウシキ</t>
    </rPh>
    <phoneticPr fontId="1"/>
  </si>
  <si>
    <t>様式２－６添付書類</t>
    <rPh sb="0" eb="2">
      <t>ヨウシキ</t>
    </rPh>
    <rPh sb="5" eb="7">
      <t>テンプ</t>
    </rPh>
    <rPh sb="7" eb="9">
      <t>ショルイ</t>
    </rPh>
    <phoneticPr fontId="1"/>
  </si>
  <si>
    <t>様式２－７</t>
    <rPh sb="0" eb="2">
      <t>ヨウシキ</t>
    </rPh>
    <phoneticPr fontId="1"/>
  </si>
  <si>
    <t>様式２－８</t>
    <rPh sb="0" eb="2">
      <t>ヨウシキ</t>
    </rPh>
    <phoneticPr fontId="1"/>
  </si>
  <si>
    <t>様式２－８添付書類</t>
    <rPh sb="0" eb="2">
      <t>ヨウシキ</t>
    </rPh>
    <rPh sb="5" eb="7">
      <t>テンプ</t>
    </rPh>
    <rPh sb="7" eb="9">
      <t>ショルイ</t>
    </rPh>
    <phoneticPr fontId="1"/>
  </si>
  <si>
    <t>税に未納のないことの証明（国税（その３の３）及び地方税）</t>
  </si>
  <si>
    <t>様式３</t>
    <rPh sb="0" eb="2">
      <t>ヨウシキ</t>
    </rPh>
    <phoneticPr fontId="1"/>
  </si>
  <si>
    <t>１期</t>
    <rPh sb="1" eb="2">
      <t>キ</t>
    </rPh>
    <phoneticPr fontId="1"/>
  </si>
  <si>
    <t>２期</t>
    <rPh sb="1" eb="2">
      <t>キ</t>
    </rPh>
    <phoneticPr fontId="1"/>
  </si>
  <si>
    <t>３期</t>
    <rPh sb="1" eb="2">
      <t>キ</t>
    </rPh>
    <phoneticPr fontId="1"/>
  </si>
  <si>
    <t>借入金返済計画書</t>
    <phoneticPr fontId="1"/>
  </si>
  <si>
    <t>様式４－１</t>
    <rPh sb="0" eb="2">
      <t>ヨウシキ</t>
    </rPh>
    <phoneticPr fontId="1"/>
  </si>
  <si>
    <t>様式４－２</t>
    <rPh sb="0" eb="2">
      <t>ヨウシキ</t>
    </rPh>
    <phoneticPr fontId="1"/>
  </si>
  <si>
    <t>様式６－１</t>
    <rPh sb="0" eb="2">
      <t>ヨウシキ</t>
    </rPh>
    <phoneticPr fontId="1"/>
  </si>
  <si>
    <t>様式６－１添付書類</t>
    <rPh sb="0" eb="2">
      <t>ヨウシキ</t>
    </rPh>
    <rPh sb="5" eb="9">
      <t>テンプショルイ</t>
    </rPh>
    <phoneticPr fontId="1"/>
  </si>
  <si>
    <t>様式５－２</t>
    <rPh sb="0" eb="2">
      <t>ヨウシキ</t>
    </rPh>
    <phoneticPr fontId="1"/>
  </si>
  <si>
    <t>研修計画</t>
    <phoneticPr fontId="1"/>
  </si>
  <si>
    <t>様式６－２</t>
    <rPh sb="0" eb="2">
      <t>ヨウシキ</t>
    </rPh>
    <phoneticPr fontId="1"/>
  </si>
  <si>
    <t>様式６－２添付書類　　</t>
    <rPh sb="0" eb="2">
      <t>ヨウシキ</t>
    </rPh>
    <rPh sb="5" eb="9">
      <t>テンプショルイ</t>
    </rPh>
    <phoneticPr fontId="1"/>
  </si>
  <si>
    <t>様式７</t>
    <rPh sb="0" eb="2">
      <t>ヨウシキ</t>
    </rPh>
    <phoneticPr fontId="1"/>
  </si>
  <si>
    <t>様式８－１</t>
    <rPh sb="0" eb="2">
      <t>ヨウシキ</t>
    </rPh>
    <phoneticPr fontId="1"/>
  </si>
  <si>
    <t>様式８－１添付資料</t>
    <rPh sb="0" eb="2">
      <t>ヨウシキ</t>
    </rPh>
    <rPh sb="5" eb="7">
      <t>テンプ</t>
    </rPh>
    <rPh sb="7" eb="9">
      <t>シリョウ</t>
    </rPh>
    <phoneticPr fontId="1"/>
  </si>
  <si>
    <t>年間行事予定</t>
    <rPh sb="0" eb="2">
      <t>ネンカン</t>
    </rPh>
    <rPh sb="2" eb="4">
      <t>ギョウジ</t>
    </rPh>
    <rPh sb="4" eb="6">
      <t>ヨテイ</t>
    </rPh>
    <phoneticPr fontId="1"/>
  </si>
  <si>
    <t>様式８－２</t>
    <rPh sb="0" eb="2">
      <t>ヨウシキ</t>
    </rPh>
    <phoneticPr fontId="1"/>
  </si>
  <si>
    <t>様式９</t>
    <rPh sb="0" eb="2">
      <t>ヨウシキ</t>
    </rPh>
    <phoneticPr fontId="1"/>
  </si>
  <si>
    <t>様式１０</t>
    <rPh sb="0" eb="2">
      <t>ヨウシキ</t>
    </rPh>
    <phoneticPr fontId="1"/>
  </si>
  <si>
    <t>様式１０添付書類</t>
    <rPh sb="0" eb="2">
      <t>ヨウシキ</t>
    </rPh>
    <rPh sb="4" eb="6">
      <t>テンプ</t>
    </rPh>
    <rPh sb="6" eb="8">
      <t>ショルイ</t>
    </rPh>
    <phoneticPr fontId="1"/>
  </si>
  <si>
    <t>様式１１</t>
    <rPh sb="0" eb="2">
      <t>ヨウシキ</t>
    </rPh>
    <phoneticPr fontId="1"/>
  </si>
  <si>
    <t>様式１２</t>
    <rPh sb="0" eb="2">
      <t>ヨウシキ</t>
    </rPh>
    <phoneticPr fontId="1"/>
  </si>
  <si>
    <t>様式１３－１</t>
    <rPh sb="0" eb="2">
      <t>ヨウシキ</t>
    </rPh>
    <phoneticPr fontId="1"/>
  </si>
  <si>
    <t>様式１３－２</t>
    <rPh sb="0" eb="2">
      <t>ヨウシキ</t>
    </rPh>
    <phoneticPr fontId="1"/>
  </si>
  <si>
    <t>様式１３－２添付資料</t>
    <rPh sb="0" eb="2">
      <t>ヨウシキ</t>
    </rPh>
    <rPh sb="6" eb="8">
      <t>テンプ</t>
    </rPh>
    <rPh sb="8" eb="10">
      <t>シリョウ</t>
    </rPh>
    <phoneticPr fontId="1"/>
  </si>
  <si>
    <t>充当予定分が確保されていることが確認できる資料を添付。
別紙「様式５－１の入力表①」の入力内容が転記される。</t>
    <rPh sb="0" eb="2">
      <t>ジュウトウ</t>
    </rPh>
    <rPh sb="2" eb="4">
      <t>ヨテイ</t>
    </rPh>
    <rPh sb="4" eb="5">
      <t>ブン</t>
    </rPh>
    <rPh sb="6" eb="8">
      <t>カクホ</t>
    </rPh>
    <rPh sb="16" eb="18">
      <t>カクニン</t>
    </rPh>
    <rPh sb="21" eb="23">
      <t>シリョウ</t>
    </rPh>
    <rPh sb="24" eb="26">
      <t>テンプ</t>
    </rPh>
    <rPh sb="28" eb="30">
      <t>ベッシ</t>
    </rPh>
    <rPh sb="31" eb="33">
      <t>ヨウシキ</t>
    </rPh>
    <rPh sb="37" eb="39">
      <t>ニュウリョク</t>
    </rPh>
    <rPh sb="39" eb="40">
      <t>ヒョウ</t>
    </rPh>
    <rPh sb="43" eb="45">
      <t>ニュウリョク</t>
    </rPh>
    <rPh sb="45" eb="47">
      <t>ナイヨウ</t>
    </rPh>
    <rPh sb="48" eb="50">
      <t>テンキ</t>
    </rPh>
    <phoneticPr fontId="11"/>
  </si>
  <si>
    <t>上記の記入欄への記載内容と添付資料との整合を確認した。</t>
    <rPh sb="0" eb="2">
      <t>ジョウキ</t>
    </rPh>
    <rPh sb="3" eb="5">
      <t>キニュウ</t>
    </rPh>
    <rPh sb="5" eb="6">
      <t>ラン</t>
    </rPh>
    <rPh sb="8" eb="10">
      <t>キサイ</t>
    </rPh>
    <rPh sb="10" eb="12">
      <t>ナイヨウ</t>
    </rPh>
    <rPh sb="13" eb="15">
      <t>テンプ</t>
    </rPh>
    <rPh sb="15" eb="17">
      <t>シリョウ</t>
    </rPh>
    <rPh sb="19" eb="21">
      <t>セイゴウ</t>
    </rPh>
    <rPh sb="22" eb="24">
      <t>カクニン</t>
    </rPh>
    <phoneticPr fontId="1"/>
  </si>
  <si>
    <t>登記事項証明書は法人登記に係るものを添付した（不動産登記ではない）。</t>
    <rPh sb="0" eb="2">
      <t>トウキ</t>
    </rPh>
    <rPh sb="2" eb="4">
      <t>ジコウ</t>
    </rPh>
    <rPh sb="4" eb="7">
      <t>ショウメイショ</t>
    </rPh>
    <rPh sb="8" eb="10">
      <t>ホウジン</t>
    </rPh>
    <rPh sb="10" eb="12">
      <t>トウキ</t>
    </rPh>
    <rPh sb="13" eb="14">
      <t>カカ</t>
    </rPh>
    <rPh sb="18" eb="20">
      <t>テンプ</t>
    </rPh>
    <rPh sb="23" eb="26">
      <t>フドウサン</t>
    </rPh>
    <rPh sb="26" eb="28">
      <t>トウキ</t>
    </rPh>
    <phoneticPr fontId="1"/>
  </si>
  <si>
    <t>事業者における
事業開始年月日*1</t>
    <rPh sb="8" eb="10">
      <t>ジギョウ</t>
    </rPh>
    <rPh sb="10" eb="12">
      <t>カイシ</t>
    </rPh>
    <rPh sb="12" eb="15">
      <t>ネンガッピ</t>
    </rPh>
    <phoneticPr fontId="1"/>
  </si>
  <si>
    <t>施設型給付費収入</t>
    <rPh sb="0" eb="2">
      <t>シセツ</t>
    </rPh>
    <rPh sb="2" eb="3">
      <t>カタ</t>
    </rPh>
    <rPh sb="3" eb="5">
      <t>キュウフ</t>
    </rPh>
    <rPh sb="5" eb="6">
      <t>ヒ</t>
    </rPh>
    <rPh sb="6" eb="8">
      <t>シュウニュウ</t>
    </rPh>
    <phoneticPr fontId="1"/>
  </si>
  <si>
    <t>収支予算計画書の入力表②</t>
    <rPh sb="0" eb="2">
      <t>シュウシ</t>
    </rPh>
    <rPh sb="2" eb="4">
      <t>ヨサン</t>
    </rPh>
    <rPh sb="4" eb="7">
      <t>ケイカクショ</t>
    </rPh>
    <rPh sb="8" eb="10">
      <t>ニュウリョク</t>
    </rPh>
    <rPh sb="10" eb="11">
      <t>ヒョウ</t>
    </rPh>
    <phoneticPr fontId="1"/>
  </si>
  <si>
    <t>　（様式５－１の入力表②）</t>
    <rPh sb="8" eb="10">
      <t>ニュウリョク</t>
    </rPh>
    <rPh sb="10" eb="11">
      <t>ヒョウ</t>
    </rPh>
    <phoneticPr fontId="1"/>
  </si>
  <si>
    <t>様式１－３</t>
    <rPh sb="0" eb="2">
      <t>ヨウシキ</t>
    </rPh>
    <phoneticPr fontId="1"/>
  </si>
  <si>
    <t>提出書類一覧</t>
    <rPh sb="0" eb="2">
      <t>テイシュツ</t>
    </rPh>
    <rPh sb="2" eb="4">
      <t>ショルイ</t>
    </rPh>
    <rPh sb="4" eb="6">
      <t>イチラン</t>
    </rPh>
    <phoneticPr fontId="1"/>
  </si>
  <si>
    <t>事業者の状況</t>
    <rPh sb="0" eb="3">
      <t>ジギョウシャ</t>
    </rPh>
    <rPh sb="4" eb="6">
      <t>ジョウキョウ</t>
    </rPh>
    <phoneticPr fontId="1"/>
  </si>
  <si>
    <t>事業者役員等名簿</t>
    <rPh sb="0" eb="3">
      <t>ジギョウシャ</t>
    </rPh>
    <rPh sb="3" eb="5">
      <t>ヤクイン</t>
    </rPh>
    <rPh sb="5" eb="6">
      <t>ナド</t>
    </rPh>
    <rPh sb="6" eb="8">
      <t>メイボ</t>
    </rPh>
    <phoneticPr fontId="1"/>
  </si>
  <si>
    <t>履歴書（理事長）</t>
    <rPh sb="0" eb="3">
      <t>リレキショ</t>
    </rPh>
    <rPh sb="4" eb="7">
      <t>リジチョウ</t>
    </rPh>
    <phoneticPr fontId="1"/>
  </si>
  <si>
    <t>資格証明書</t>
    <rPh sb="0" eb="2">
      <t>シカク</t>
    </rPh>
    <rPh sb="2" eb="5">
      <t>ショウメイショ</t>
    </rPh>
    <phoneticPr fontId="1"/>
  </si>
  <si>
    <t>事業者の自己評価・第三者評価等の取組</t>
    <rPh sb="0" eb="3">
      <t>ジギョウシャ</t>
    </rPh>
    <rPh sb="4" eb="6">
      <t>ジコ</t>
    </rPh>
    <rPh sb="6" eb="8">
      <t>ヒョウカ</t>
    </rPh>
    <rPh sb="9" eb="10">
      <t>ダイ</t>
    </rPh>
    <rPh sb="10" eb="12">
      <t>サンシャ</t>
    </rPh>
    <rPh sb="12" eb="14">
      <t>ヒョウカ</t>
    </rPh>
    <rPh sb="14" eb="15">
      <t>ナド</t>
    </rPh>
    <rPh sb="16" eb="18">
      <t>トリクミ</t>
    </rPh>
    <phoneticPr fontId="1"/>
  </si>
  <si>
    <t>事業者の財務状況</t>
    <rPh sb="0" eb="3">
      <t>ジギョウシャ</t>
    </rPh>
    <rPh sb="4" eb="6">
      <t>ザイム</t>
    </rPh>
    <rPh sb="6" eb="8">
      <t>ジョウキョウ</t>
    </rPh>
    <phoneticPr fontId="1"/>
  </si>
  <si>
    <t>事業報告書
（３期分）</t>
    <rPh sb="8" eb="9">
      <t>キ</t>
    </rPh>
    <rPh sb="9" eb="10">
      <t>ブン</t>
    </rPh>
    <phoneticPr fontId="1"/>
  </si>
  <si>
    <t>収支計算書等
（３期分）</t>
    <rPh sb="9" eb="10">
      <t>キ</t>
    </rPh>
    <rPh sb="10" eb="11">
      <t>ブン</t>
    </rPh>
    <phoneticPr fontId="1"/>
  </si>
  <si>
    <t>開園日・開園時間・定員区分</t>
    <rPh sb="0" eb="3">
      <t>カイエンビ</t>
    </rPh>
    <rPh sb="4" eb="6">
      <t>カイエン</t>
    </rPh>
    <rPh sb="6" eb="8">
      <t>ジカン</t>
    </rPh>
    <rPh sb="9" eb="11">
      <t>テイイン</t>
    </rPh>
    <rPh sb="11" eb="13">
      <t>クブン</t>
    </rPh>
    <phoneticPr fontId="1"/>
  </si>
  <si>
    <t>（次頁に続く）</t>
    <rPh sb="1" eb="2">
      <t>ツギ</t>
    </rPh>
    <rPh sb="2" eb="3">
      <t>ページ</t>
    </rPh>
    <rPh sb="4" eb="5">
      <t>ツヅ</t>
    </rPh>
    <phoneticPr fontId="1"/>
  </si>
  <si>
    <t>様式３添付書類</t>
    <rPh sb="0" eb="2">
      <t>ヨウシキ</t>
    </rPh>
    <rPh sb="3" eb="5">
      <t>テンプ</t>
    </rPh>
    <rPh sb="5" eb="7">
      <t>ショルイ</t>
    </rPh>
    <phoneticPr fontId="1"/>
  </si>
  <si>
    <t>収支予算計画書</t>
    <rPh sb="0" eb="2">
      <t>シュウシ</t>
    </rPh>
    <rPh sb="2" eb="4">
      <t>ヨサン</t>
    </rPh>
    <rPh sb="4" eb="7">
      <t>ケイカクショ</t>
    </rPh>
    <phoneticPr fontId="1"/>
  </si>
  <si>
    <t>保育料以外の保護者負担</t>
    <rPh sb="0" eb="3">
      <t>ホイクリョウ</t>
    </rPh>
    <rPh sb="3" eb="5">
      <t>イガイ</t>
    </rPh>
    <rPh sb="6" eb="9">
      <t>ホゴシャ</t>
    </rPh>
    <rPh sb="9" eb="11">
      <t>フタン</t>
    </rPh>
    <phoneticPr fontId="1"/>
  </si>
  <si>
    <t>人材育成・職員定着化への取組</t>
    <rPh sb="0" eb="2">
      <t>ジンザイ</t>
    </rPh>
    <rPh sb="2" eb="4">
      <t>イクセイ</t>
    </rPh>
    <rPh sb="5" eb="7">
      <t>ショクイン</t>
    </rPh>
    <rPh sb="7" eb="10">
      <t>テイチャクカ</t>
    </rPh>
    <rPh sb="12" eb="14">
      <t>トリクミ</t>
    </rPh>
    <phoneticPr fontId="1"/>
  </si>
  <si>
    <t>職員配置</t>
    <rPh sb="0" eb="2">
      <t>ショクイン</t>
    </rPh>
    <rPh sb="2" eb="4">
      <t>ハイチ</t>
    </rPh>
    <phoneticPr fontId="1"/>
  </si>
  <si>
    <t>安全対策・危機管理体制</t>
    <rPh sb="0" eb="2">
      <t>アンゼン</t>
    </rPh>
    <rPh sb="2" eb="4">
      <t>タイサク</t>
    </rPh>
    <rPh sb="5" eb="7">
      <t>キキ</t>
    </rPh>
    <rPh sb="7" eb="9">
      <t>カンリ</t>
    </rPh>
    <rPh sb="9" eb="11">
      <t>タイセイ</t>
    </rPh>
    <phoneticPr fontId="1"/>
  </si>
  <si>
    <t>様式７添付資料</t>
    <phoneticPr fontId="1"/>
  </si>
  <si>
    <t>食育及び給食提供の考え方</t>
    <rPh sb="0" eb="2">
      <t>ショクイク</t>
    </rPh>
    <rPh sb="2" eb="3">
      <t>オヨ</t>
    </rPh>
    <rPh sb="4" eb="6">
      <t>キュウショク</t>
    </rPh>
    <rPh sb="6" eb="8">
      <t>テイキョウ</t>
    </rPh>
    <rPh sb="9" eb="10">
      <t>カンガ</t>
    </rPh>
    <rPh sb="11" eb="12">
      <t>カタ</t>
    </rPh>
    <phoneticPr fontId="1"/>
  </si>
  <si>
    <t>地域との連携等</t>
    <rPh sb="0" eb="2">
      <t>チイキ</t>
    </rPh>
    <rPh sb="4" eb="6">
      <t>レンケイ</t>
    </rPh>
    <rPh sb="6" eb="7">
      <t>ナド</t>
    </rPh>
    <phoneticPr fontId="1"/>
  </si>
  <si>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</si>
  <si>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その他配慮する取組や提案</t>
    <rPh sb="2" eb="3">
      <t>タ</t>
    </rPh>
    <rPh sb="3" eb="5">
      <t>ハイリョ</t>
    </rPh>
    <rPh sb="7" eb="9">
      <t>トリクミ</t>
    </rPh>
    <rPh sb="10" eb="12">
      <t>テイアン</t>
    </rPh>
    <phoneticPr fontId="1"/>
  </si>
  <si>
    <t>施設整備計画</t>
    <rPh sb="0" eb="2">
      <t>シセツ</t>
    </rPh>
    <rPh sb="2" eb="4">
      <t>セイビ</t>
    </rPh>
    <rPh sb="4" eb="6">
      <t>ケイカク</t>
    </rPh>
    <phoneticPr fontId="1"/>
  </si>
  <si>
    <t>（１）開園の際の施設整備に係るもの</t>
    <rPh sb="3" eb="5">
      <t>カイエン</t>
    </rPh>
    <rPh sb="6" eb="7">
      <t>サイ</t>
    </rPh>
    <rPh sb="8" eb="10">
      <t>シセツ</t>
    </rPh>
    <rPh sb="10" eb="12">
      <t>セイビ</t>
    </rPh>
    <rPh sb="13" eb="14">
      <t>カカ</t>
    </rPh>
    <phoneticPr fontId="1"/>
  </si>
  <si>
    <t>（２）施設運営に係るもの</t>
    <rPh sb="3" eb="5">
      <t>シセツ</t>
    </rPh>
    <rPh sb="5" eb="7">
      <t>ウンエイ</t>
    </rPh>
    <rPh sb="8" eb="9">
      <t>カカ</t>
    </rPh>
    <phoneticPr fontId="1"/>
  </si>
  <si>
    <r>
      <t xml:space="preserve">施設整備等による収入
</t>
    </r>
    <r>
      <rPr>
        <sz val="8"/>
        <rFont val="Meiryo UI"/>
        <family val="3"/>
        <charset val="128"/>
      </rPr>
      <t>（前頁（1）に記載した額を除く）</t>
    </r>
    <rPh sb="0" eb="2">
      <t>シセツ</t>
    </rPh>
    <rPh sb="2" eb="4">
      <t>セイビ</t>
    </rPh>
    <rPh sb="4" eb="5">
      <t>ナド</t>
    </rPh>
    <rPh sb="8" eb="10">
      <t>シュウニュウ</t>
    </rPh>
    <rPh sb="12" eb="13">
      <t>マエ</t>
    </rPh>
    <rPh sb="13" eb="14">
      <t>ページ</t>
    </rPh>
    <rPh sb="18" eb="20">
      <t>キサイ</t>
    </rPh>
    <rPh sb="22" eb="23">
      <t>ガク</t>
    </rPh>
    <rPh sb="24" eb="25">
      <t>ノゾ</t>
    </rPh>
    <phoneticPr fontId="1"/>
  </si>
  <si>
    <r>
      <t xml:space="preserve">施設整備等による支出
</t>
    </r>
    <r>
      <rPr>
        <sz val="8"/>
        <rFont val="Meiryo UI"/>
        <family val="3"/>
        <charset val="128"/>
      </rPr>
      <t>（前頁（1）に記載した額を除く）</t>
    </r>
    <rPh sb="0" eb="2">
      <t>シセツ</t>
    </rPh>
    <rPh sb="2" eb="4">
      <t>セイビ</t>
    </rPh>
    <rPh sb="4" eb="5">
      <t>ナド</t>
    </rPh>
    <rPh sb="8" eb="10">
      <t>シシュツ</t>
    </rPh>
    <phoneticPr fontId="1"/>
  </si>
  <si>
    <r>
      <t xml:space="preserve">施設整備等による収入
</t>
    </r>
    <r>
      <rPr>
        <sz val="8"/>
        <rFont val="Meiryo UI"/>
        <family val="3"/>
        <charset val="128"/>
      </rPr>
      <t>（様式5-1の(1)に記載した額を除く）</t>
    </r>
    <rPh sb="0" eb="2">
      <t>シセツ</t>
    </rPh>
    <rPh sb="2" eb="4">
      <t>セイビ</t>
    </rPh>
    <rPh sb="4" eb="5">
      <t>ナド</t>
    </rPh>
    <rPh sb="8" eb="10">
      <t>シュウニュウ</t>
    </rPh>
    <rPh sb="12" eb="14">
      <t>ヨウシキ</t>
    </rPh>
    <rPh sb="22" eb="24">
      <t>キサイ</t>
    </rPh>
    <rPh sb="26" eb="27">
      <t>ガク</t>
    </rPh>
    <rPh sb="28" eb="29">
      <t>ノゾ</t>
    </rPh>
    <phoneticPr fontId="1"/>
  </si>
  <si>
    <r>
      <t xml:space="preserve">施設整備等による支出
</t>
    </r>
    <r>
      <rPr>
        <sz val="8"/>
        <rFont val="Meiryo UI"/>
        <family val="3"/>
        <charset val="128"/>
      </rPr>
      <t>（様式5-1の(1)に記載した額を除く）</t>
    </r>
    <rPh sb="0" eb="2">
      <t>シセツ</t>
    </rPh>
    <rPh sb="2" eb="4">
      <t>セイビ</t>
    </rPh>
    <rPh sb="4" eb="5">
      <t>ナド</t>
    </rPh>
    <rPh sb="8" eb="10">
      <t>シシュツ</t>
    </rPh>
    <phoneticPr fontId="1"/>
  </si>
  <si>
    <t>施設整備費等による収入
（上記（１）に記載した額を除く）</t>
    <rPh sb="0" eb="2">
      <t>シセツ</t>
    </rPh>
    <rPh sb="2" eb="5">
      <t>セイビヒ</t>
    </rPh>
    <rPh sb="5" eb="6">
      <t>ナド</t>
    </rPh>
    <rPh sb="9" eb="11">
      <t>シュウニュウ</t>
    </rPh>
    <rPh sb="13" eb="15">
      <t>ジョウキ</t>
    </rPh>
    <rPh sb="19" eb="21">
      <t>キサイ</t>
    </rPh>
    <rPh sb="23" eb="24">
      <t>ガク</t>
    </rPh>
    <rPh sb="25" eb="26">
      <t>ノゾ</t>
    </rPh>
    <phoneticPr fontId="1"/>
  </si>
  <si>
    <t>施設整備等による支出
（上記（１）に記載した額を除く）</t>
    <rPh sb="0" eb="2">
      <t>シセツ</t>
    </rPh>
    <rPh sb="2" eb="4">
      <t>セイビ</t>
    </rPh>
    <rPh sb="4" eb="5">
      <t>ナド</t>
    </rPh>
    <rPh sb="8" eb="10">
      <t>シシュツ</t>
    </rPh>
    <phoneticPr fontId="1"/>
  </si>
  <si>
    <t>公定価格の試算に用いたデータ入力後の入力シート（出力したもの）</t>
    <phoneticPr fontId="1"/>
  </si>
  <si>
    <t>国・県・市等補助金</t>
    <phoneticPr fontId="1"/>
  </si>
  <si>
    <t>自己資金の充当予定分が確保されていることが確認できる資料</t>
    <phoneticPr fontId="1"/>
  </si>
  <si>
    <t>施設整備費等</t>
    <phoneticPr fontId="1"/>
  </si>
  <si>
    <t>設計費</t>
    <phoneticPr fontId="1"/>
  </si>
  <si>
    <t>備品費</t>
    <phoneticPr fontId="1"/>
  </si>
  <si>
    <t>その他の施設整備費</t>
    <phoneticPr fontId="1"/>
  </si>
  <si>
    <t>様式５－１添付書類</t>
    <rPh sb="0" eb="2">
      <t>ヨウシキ</t>
    </rPh>
    <rPh sb="5" eb="7">
      <t>テンプ</t>
    </rPh>
    <rPh sb="7" eb="9">
      <t>ショルイ</t>
    </rPh>
    <phoneticPr fontId="1"/>
  </si>
  <si>
    <t>その他積算内訳書等</t>
    <rPh sb="2" eb="3">
      <t>タ</t>
    </rPh>
    <rPh sb="3" eb="5">
      <t>セキサン</t>
    </rPh>
    <rPh sb="5" eb="9">
      <t>ウチワケショナド</t>
    </rPh>
    <phoneticPr fontId="1"/>
  </si>
  <si>
    <t>事業活動収支計算書
（３期分）</t>
    <rPh sb="12" eb="13">
      <t>キ</t>
    </rPh>
    <rPh sb="13" eb="14">
      <t>ブン</t>
    </rPh>
    <phoneticPr fontId="1"/>
  </si>
  <si>
    <t>貸借対照表
（３期分）</t>
    <phoneticPr fontId="1"/>
  </si>
  <si>
    <t>資金収支計算書
（３期分）</t>
    <phoneticPr fontId="1"/>
  </si>
  <si>
    <t>職員勤務ローテーション表（定員での入園を想定した場合の週単位のもの。）</t>
    <rPh sb="13" eb="15">
      <t>テイイン</t>
    </rPh>
    <rPh sb="17" eb="19">
      <t>ニュウエン</t>
    </rPh>
    <rPh sb="20" eb="22">
      <t>ソウテイ</t>
    </rPh>
    <rPh sb="24" eb="26">
      <t>バアイ</t>
    </rPh>
    <rPh sb="27" eb="28">
      <t>シュウ</t>
    </rPh>
    <rPh sb="28" eb="30">
      <t>タンイ</t>
    </rPh>
    <phoneticPr fontId="1"/>
  </si>
  <si>
    <t>自己評価・第三者評価等の取組についての考え方と具体的な取組について記載した。</t>
    <rPh sb="0" eb="2">
      <t>ジコ</t>
    </rPh>
    <rPh sb="2" eb="4">
      <t>ヒョウカ</t>
    </rPh>
    <rPh sb="5" eb="6">
      <t>ダイ</t>
    </rPh>
    <rPh sb="6" eb="8">
      <t>サンシャ</t>
    </rPh>
    <rPh sb="8" eb="11">
      <t>ヒョウカナド</t>
    </rPh>
    <rPh sb="12" eb="14">
      <t>トリクミ</t>
    </rPh>
    <rPh sb="19" eb="20">
      <t>カンガ</t>
    </rPh>
    <rPh sb="21" eb="22">
      <t>カタ</t>
    </rPh>
    <rPh sb="23" eb="26">
      <t>グタイテキ</t>
    </rPh>
    <rPh sb="27" eb="29">
      <t>トリクミ</t>
    </rPh>
    <rPh sb="33" eb="35">
      <t>キサイ</t>
    </rPh>
    <phoneticPr fontId="1"/>
  </si>
  <si>
    <t>自己資金額（①）</t>
    <rPh sb="0" eb="2">
      <t>ジコ</t>
    </rPh>
    <rPh sb="2" eb="4">
      <t>シキン</t>
    </rPh>
    <rPh sb="4" eb="5">
      <t>ガク</t>
    </rPh>
    <phoneticPr fontId="1"/>
  </si>
  <si>
    <t>資金充当計画（②）</t>
    <rPh sb="0" eb="2">
      <t>シキン</t>
    </rPh>
    <rPh sb="2" eb="4">
      <t>ジュウトウ</t>
    </rPh>
    <rPh sb="4" eb="6">
      <t>ケイカク</t>
    </rPh>
    <phoneticPr fontId="1"/>
  </si>
  <si>
    <t>①－②</t>
    <phoneticPr fontId="1"/>
  </si>
  <si>
    <t>①補正値等の説明（上記積算において用いている場合）</t>
    <rPh sb="1" eb="4">
      <t>ホセイチ</t>
    </rPh>
    <rPh sb="4" eb="5">
      <t>ナド</t>
    </rPh>
    <rPh sb="6" eb="8">
      <t>セツメイ</t>
    </rPh>
    <rPh sb="9" eb="11">
      <t>ジョウキ</t>
    </rPh>
    <rPh sb="11" eb="13">
      <t>セキサン</t>
    </rPh>
    <rPh sb="17" eb="18">
      <t>モチ</t>
    </rPh>
    <rPh sb="22" eb="24">
      <t>バアイ</t>
    </rPh>
    <phoneticPr fontId="1"/>
  </si>
  <si>
    <t>①補正値等の説明（上記積算において用いている場合）</t>
    <rPh sb="1" eb="4">
      <t>ホセイチ</t>
    </rPh>
    <rPh sb="4" eb="5">
      <t>ナド</t>
    </rPh>
    <rPh sb="6" eb="8">
      <t>セツメイ</t>
    </rPh>
    <phoneticPr fontId="1"/>
  </si>
  <si>
    <t>・積算内訳書等</t>
    <rPh sb="1" eb="3">
      <t>セキサン</t>
    </rPh>
    <rPh sb="3" eb="7">
      <t>ウチワケショナド</t>
    </rPh>
    <phoneticPr fontId="1"/>
  </si>
  <si>
    <t>・職員勤務ローテーション表（定員での入園を想定した場合の週単位のもの。）　</t>
    <rPh sb="1" eb="3">
      <t>ショクイン</t>
    </rPh>
    <rPh sb="3" eb="5">
      <t>キンム</t>
    </rPh>
    <rPh sb="12" eb="13">
      <t>ヒョウ</t>
    </rPh>
    <rPh sb="14" eb="16">
      <t>テイイン</t>
    </rPh>
    <rPh sb="18" eb="20">
      <t>ニュウエン</t>
    </rPh>
    <rPh sb="21" eb="23">
      <t>ソウテイ</t>
    </rPh>
    <rPh sb="25" eb="27">
      <t>バアイ</t>
    </rPh>
    <rPh sb="28" eb="29">
      <t>シュウ</t>
    </rPh>
    <rPh sb="29" eb="31">
      <t>タンイ</t>
    </rPh>
    <phoneticPr fontId="1"/>
  </si>
  <si>
    <t>幼稚園教諭免許または保育士資格の有無</t>
    <rPh sb="0" eb="3">
      <t>ヨウチエン</t>
    </rPh>
    <rPh sb="3" eb="5">
      <t>キョウユ</t>
    </rPh>
    <rPh sb="5" eb="7">
      <t>メンキョ</t>
    </rPh>
    <rPh sb="10" eb="13">
      <t>ホイクシ</t>
    </rPh>
    <rPh sb="13" eb="15">
      <t>シカク</t>
    </rPh>
    <rPh sb="16" eb="18">
      <t>ウム</t>
    </rPh>
    <phoneticPr fontId="1"/>
  </si>
  <si>
    <t>事業者の基本理念</t>
    <rPh sb="0" eb="3">
      <t>ジギョウシャ</t>
    </rPh>
    <rPh sb="4" eb="6">
      <t>キホン</t>
    </rPh>
    <rPh sb="6" eb="8">
      <t>リネン</t>
    </rPh>
    <phoneticPr fontId="1"/>
  </si>
  <si>
    <t>事業者の基本方針</t>
    <rPh sb="0" eb="3">
      <t>ジギョウシャ</t>
    </rPh>
    <rPh sb="4" eb="6">
      <t>キホン</t>
    </rPh>
    <rPh sb="6" eb="8">
      <t>ホウシン</t>
    </rPh>
    <phoneticPr fontId="1"/>
  </si>
  <si>
    <t>事業者の目標</t>
    <rPh sb="0" eb="3">
      <t>ジギョウシャ</t>
    </rPh>
    <rPh sb="4" eb="6">
      <t>モクヒョウ</t>
    </rPh>
    <phoneticPr fontId="1"/>
  </si>
  <si>
    <t xml:space="preserve">１　事業者の状況 　（１）事業者概要等 </t>
    <phoneticPr fontId="1"/>
  </si>
  <si>
    <t>（様式２－６添付書類）</t>
    <rPh sb="6" eb="8">
      <t>テンプ</t>
    </rPh>
    <rPh sb="8" eb="10">
      <t>ショルイ</t>
    </rPh>
    <phoneticPr fontId="1"/>
  </si>
  <si>
    <t>履歴書（施設長）</t>
    <rPh sb="0" eb="3">
      <t>リレキショ</t>
    </rPh>
    <rPh sb="4" eb="6">
      <t>シセツ</t>
    </rPh>
    <rPh sb="6" eb="7">
      <t>チョウ</t>
    </rPh>
    <phoneticPr fontId="1"/>
  </si>
  <si>
    <t>勤務施設名</t>
    <rPh sb="0" eb="2">
      <t>キンム</t>
    </rPh>
    <rPh sb="2" eb="4">
      <t>シセツ</t>
    </rPh>
    <rPh sb="4" eb="5">
      <t>メイ</t>
    </rPh>
    <phoneticPr fontId="1"/>
  </si>
  <si>
    <t>様式2-6における連番</t>
    <rPh sb="0" eb="2">
      <t>ヨウシキ</t>
    </rPh>
    <rPh sb="9" eb="11">
      <t>レンバン</t>
    </rPh>
    <phoneticPr fontId="1"/>
  </si>
  <si>
    <t>（１）設計においてのコンセプト</t>
    <rPh sb="3" eb="5">
      <t>セッケイ</t>
    </rPh>
    <phoneticPr fontId="1"/>
  </si>
  <si>
    <t>（２）園舎の特徴</t>
    <rPh sb="3" eb="4">
      <t>エン</t>
    </rPh>
    <rPh sb="4" eb="5">
      <t>シャ</t>
    </rPh>
    <rPh sb="6" eb="8">
      <t>トクチョウ</t>
    </rPh>
    <phoneticPr fontId="1"/>
  </si>
  <si>
    <t>（３）園庭（プール等の確保を含む）の特徴</t>
    <rPh sb="3" eb="4">
      <t>エン</t>
    </rPh>
    <rPh sb="9" eb="10">
      <t>ナド</t>
    </rPh>
    <rPh sb="11" eb="13">
      <t>カクホ</t>
    </rPh>
    <rPh sb="14" eb="15">
      <t>フク</t>
    </rPh>
    <rPh sb="18" eb="20">
      <t>トクチョウ</t>
    </rPh>
    <phoneticPr fontId="1"/>
  </si>
  <si>
    <t>（４）施設建設にあたっての安全確保や住民説明等の考え方</t>
    <rPh sb="3" eb="5">
      <t>シセツ</t>
    </rPh>
    <rPh sb="5" eb="7">
      <t>ケンセツ</t>
    </rPh>
    <rPh sb="13" eb="15">
      <t>アンゼン</t>
    </rPh>
    <rPh sb="15" eb="17">
      <t>カクホ</t>
    </rPh>
    <rPh sb="18" eb="20">
      <t>ジュウミン</t>
    </rPh>
    <rPh sb="20" eb="22">
      <t>セツメイ</t>
    </rPh>
    <rPh sb="22" eb="23">
      <t>ナド</t>
    </rPh>
    <rPh sb="24" eb="25">
      <t>カンガ</t>
    </rPh>
    <rPh sb="26" eb="27">
      <t>カタ</t>
    </rPh>
    <phoneticPr fontId="1"/>
  </si>
  <si>
    <t>就学前教育・保育施設における施設管理者（園長・所長・施設長等の名称を含む。以下同じ。）の経験</t>
    <rPh sb="0" eb="2">
      <t>シュウガク</t>
    </rPh>
    <rPh sb="2" eb="3">
      <t>マエ</t>
    </rPh>
    <rPh sb="3" eb="5">
      <t>キョウイク</t>
    </rPh>
    <rPh sb="6" eb="8">
      <t>ホイク</t>
    </rPh>
    <rPh sb="8" eb="10">
      <t>シセツ</t>
    </rPh>
    <rPh sb="14" eb="16">
      <t>シセツ</t>
    </rPh>
    <rPh sb="16" eb="19">
      <t>カンリシャ</t>
    </rPh>
    <rPh sb="20" eb="22">
      <t>エンチョウ</t>
    </rPh>
    <rPh sb="23" eb="25">
      <t>ショチョウ</t>
    </rPh>
    <rPh sb="26" eb="28">
      <t>シセツ</t>
    </rPh>
    <rPh sb="28" eb="29">
      <t>チョウ</t>
    </rPh>
    <rPh sb="29" eb="30">
      <t>ナド</t>
    </rPh>
    <rPh sb="31" eb="33">
      <t>メイショウ</t>
    </rPh>
    <rPh sb="34" eb="35">
      <t>フク</t>
    </rPh>
    <rPh sb="37" eb="39">
      <t>イカ</t>
    </rPh>
    <rPh sb="39" eb="40">
      <t>オナ</t>
    </rPh>
    <rPh sb="44" eb="46">
      <t>ケイケン</t>
    </rPh>
    <phoneticPr fontId="42" alignment="distributed"/>
  </si>
  <si>
    <t xml:space="preserve"> (1)　入園時に徴収する費用</t>
    <rPh sb="5" eb="7">
      <t>ニュウエン</t>
    </rPh>
    <rPh sb="7" eb="8">
      <t>ジ</t>
    </rPh>
    <rPh sb="9" eb="11">
      <t>チョウシュウ</t>
    </rPh>
    <rPh sb="13" eb="15">
      <t>ヒヨウ</t>
    </rPh>
    <phoneticPr fontId="1"/>
  </si>
  <si>
    <t>全年齢・一部の年齢（　歳児～　歳児）</t>
    <rPh sb="0" eb="3">
      <t>ゼンネンレイ</t>
    </rPh>
    <rPh sb="4" eb="6">
      <t>イチブ</t>
    </rPh>
    <rPh sb="7" eb="9">
      <t>ネンレイ</t>
    </rPh>
    <rPh sb="11" eb="12">
      <t>サイ</t>
    </rPh>
    <rPh sb="12" eb="13">
      <t>ジ</t>
    </rPh>
    <rPh sb="15" eb="16">
      <t>サイ</t>
    </rPh>
    <rPh sb="16" eb="17">
      <t>ジ</t>
    </rPh>
    <phoneticPr fontId="1"/>
  </si>
  <si>
    <t xml:space="preserve"> (2)　進級時に徴収する費用</t>
    <rPh sb="5" eb="7">
      <t>シンキュウ</t>
    </rPh>
    <rPh sb="7" eb="8">
      <t>ジ</t>
    </rPh>
    <rPh sb="9" eb="11">
      <t>チョウシュウ</t>
    </rPh>
    <rPh sb="13" eb="15">
      <t>ヒヨウ</t>
    </rPh>
    <phoneticPr fontId="1"/>
  </si>
  <si>
    <t xml:space="preserve"> (3)　毎月徴収する費用</t>
    <rPh sb="5" eb="7">
      <t>マイツキ</t>
    </rPh>
    <rPh sb="7" eb="9">
      <t>チョウシュウ</t>
    </rPh>
    <rPh sb="11" eb="13">
      <t>ヒヨウ</t>
    </rPh>
    <phoneticPr fontId="1"/>
  </si>
  <si>
    <t>オムツ処理</t>
    <rPh sb="3" eb="5">
      <t>ショリ</t>
    </rPh>
    <phoneticPr fontId="1"/>
  </si>
  <si>
    <t>布団リース代</t>
    <rPh sb="0" eb="2">
      <t>フトン</t>
    </rPh>
    <rPh sb="5" eb="6">
      <t>ダイ</t>
    </rPh>
    <phoneticPr fontId="1"/>
  </si>
  <si>
    <t>アルバム代</t>
    <rPh sb="4" eb="5">
      <t>ダイ</t>
    </rPh>
    <phoneticPr fontId="1"/>
  </si>
  <si>
    <t>絵本代</t>
    <rPh sb="0" eb="2">
      <t>エホン</t>
    </rPh>
    <rPh sb="2" eb="3">
      <t>ダイ</t>
    </rPh>
    <phoneticPr fontId="1"/>
  </si>
  <si>
    <t>教材費・行事費</t>
    <rPh sb="0" eb="3">
      <t>キョウザイヒ</t>
    </rPh>
    <rPh sb="4" eb="6">
      <t>ギョウジ</t>
    </rPh>
    <rPh sb="6" eb="7">
      <t>ヒ</t>
    </rPh>
    <phoneticPr fontId="1"/>
  </si>
  <si>
    <t>主食費（２号認定子ども）</t>
    <rPh sb="0" eb="2">
      <t>シュショク</t>
    </rPh>
    <rPh sb="2" eb="3">
      <t>ヒ</t>
    </rPh>
    <rPh sb="5" eb="6">
      <t>ゴウ</t>
    </rPh>
    <rPh sb="6" eb="8">
      <t>ニンテイ</t>
    </rPh>
    <rPh sb="8" eb="9">
      <t>コ</t>
    </rPh>
    <phoneticPr fontId="1"/>
  </si>
  <si>
    <t>副食費（２号認定子ども）</t>
    <rPh sb="0" eb="1">
      <t>フク</t>
    </rPh>
    <rPh sb="1" eb="3">
      <t>ショクヒ</t>
    </rPh>
    <rPh sb="5" eb="6">
      <t>ゴウ</t>
    </rPh>
    <rPh sb="6" eb="8">
      <t>ニンテイ</t>
    </rPh>
    <rPh sb="8" eb="9">
      <t>コ</t>
    </rPh>
    <phoneticPr fontId="1"/>
  </si>
  <si>
    <t xml:space="preserve"> (4)　その他の費用</t>
    <rPh sb="7" eb="8">
      <t>タ</t>
    </rPh>
    <rPh sb="9" eb="11">
      <t>ヒヨウ</t>
    </rPh>
    <phoneticPr fontId="1"/>
  </si>
  <si>
    <t>帽子</t>
    <phoneticPr fontId="1"/>
  </si>
  <si>
    <t>制服</t>
    <phoneticPr fontId="1"/>
  </si>
  <si>
    <t>制鞄</t>
    <rPh sb="1" eb="2">
      <t>カバン</t>
    </rPh>
    <phoneticPr fontId="1"/>
  </si>
  <si>
    <t>体操服</t>
    <rPh sb="0" eb="2">
      <t>タイソウ</t>
    </rPh>
    <rPh sb="2" eb="3">
      <t>フク</t>
    </rPh>
    <phoneticPr fontId="1"/>
  </si>
  <si>
    <t>保険料</t>
    <rPh sb="0" eb="2">
      <t>ホケン</t>
    </rPh>
    <rPh sb="2" eb="3">
      <t>リョウ</t>
    </rPh>
    <phoneticPr fontId="1"/>
  </si>
  <si>
    <t>園外保育費</t>
    <rPh sb="0" eb="4">
      <t>エンガイホイク</t>
    </rPh>
    <rPh sb="4" eb="5">
      <t>ヒ</t>
    </rPh>
    <phoneticPr fontId="1"/>
  </si>
  <si>
    <t>写真代</t>
    <rPh sb="0" eb="2">
      <t>シャシン</t>
    </rPh>
    <rPh sb="2" eb="3">
      <t>ダイ</t>
    </rPh>
    <phoneticPr fontId="1"/>
  </si>
  <si>
    <t>卒園アルバム代</t>
    <rPh sb="0" eb="2">
      <t>ソツエン</t>
    </rPh>
    <rPh sb="6" eb="7">
      <t>ダイ</t>
    </rPh>
    <phoneticPr fontId="1"/>
  </si>
  <si>
    <t>教材費・教具費</t>
    <rPh sb="0" eb="3">
      <t>キョウザイヒ</t>
    </rPh>
    <rPh sb="4" eb="6">
      <t>キョウグ</t>
    </rPh>
    <rPh sb="6" eb="7">
      <t>ヒ</t>
    </rPh>
    <phoneticPr fontId="1"/>
  </si>
  <si>
    <t>幼稚園</t>
    <rPh sb="0" eb="3">
      <t>ヨウチエン</t>
    </rPh>
    <phoneticPr fontId="1"/>
  </si>
  <si>
    <t>(２)収支計画</t>
    <phoneticPr fontId="1"/>
  </si>
  <si>
    <t>文字数</t>
    <rPh sb="0" eb="3">
      <t>モジスウ</t>
    </rPh>
    <phoneticPr fontId="1" alignment="distributed"/>
  </si>
  <si>
    <t>応募においての待機児童解消に関する考え方</t>
    <rPh sb="0" eb="2">
      <t>オウボ</t>
    </rPh>
    <rPh sb="7" eb="9">
      <t>タイキ</t>
    </rPh>
    <rPh sb="9" eb="11">
      <t>ジドウ</t>
    </rPh>
    <rPh sb="11" eb="13">
      <t>カイショウ</t>
    </rPh>
    <rPh sb="14" eb="15">
      <t>カン</t>
    </rPh>
    <rPh sb="17" eb="18">
      <t>カンガ</t>
    </rPh>
    <rPh sb="19" eb="20">
      <t>カタ</t>
    </rPh>
    <phoneticPr fontId="1"/>
  </si>
  <si>
    <t>文字数</t>
    <rPh sb="0" eb="3">
      <t>モジスウ</t>
    </rPh>
    <phoneticPr fontId="1"/>
  </si>
  <si>
    <t>自己評価</t>
    <rPh sb="0" eb="2">
      <t>ジコ</t>
    </rPh>
    <rPh sb="2" eb="4">
      <t>ヒョウカ</t>
    </rPh>
    <phoneticPr fontId="1"/>
  </si>
  <si>
    <t>第三者評価</t>
    <rPh sb="0" eb="1">
      <t>ダイ</t>
    </rPh>
    <rPh sb="1" eb="3">
      <t>サンシャ</t>
    </rPh>
    <rPh sb="3" eb="5">
      <t>ヒョウカ</t>
    </rPh>
    <phoneticPr fontId="1"/>
  </si>
  <si>
    <t>実績日</t>
    <rPh sb="0" eb="2">
      <t>ジッセキ</t>
    </rPh>
    <rPh sb="2" eb="3">
      <t>ビ</t>
    </rPh>
    <phoneticPr fontId="1"/>
  </si>
  <si>
    <t>開始ページ番号</t>
    <rPh sb="0" eb="2">
      <t>カイシ</t>
    </rPh>
    <rPh sb="5" eb="7">
      <t>バンゴウ</t>
    </rPh>
    <phoneticPr fontId="1"/>
  </si>
  <si>
    <t>月額（円）</t>
    <rPh sb="0" eb="2">
      <t>ゲツガク</t>
    </rPh>
    <rPh sb="3" eb="4">
      <t>エン</t>
    </rPh>
    <phoneticPr fontId="1"/>
  </si>
  <si>
    <t>年額（円）</t>
    <rPh sb="0" eb="2">
      <t>ネンガク</t>
    </rPh>
    <rPh sb="3" eb="4">
      <t>エン</t>
    </rPh>
    <phoneticPr fontId="1"/>
  </si>
  <si>
    <t>１　人材育成</t>
    <rPh sb="2" eb="4">
      <t>ジンザイ</t>
    </rPh>
    <rPh sb="4" eb="6">
      <t>イクセイ</t>
    </rPh>
    <phoneticPr fontId="1"/>
  </si>
  <si>
    <t>２　職員定着化への取組</t>
    <rPh sb="2" eb="4">
      <t>ショクイン</t>
    </rPh>
    <rPh sb="4" eb="7">
      <t>テイチャクカ</t>
    </rPh>
    <rPh sb="9" eb="11">
      <t>トリク</t>
    </rPh>
    <phoneticPr fontId="1"/>
  </si>
  <si>
    <t>（２）人事異動・新規採用での対応割合に関する考え方</t>
    <rPh sb="3" eb="5">
      <t>ジンジ</t>
    </rPh>
    <rPh sb="5" eb="7">
      <t>イドウ</t>
    </rPh>
    <rPh sb="8" eb="10">
      <t>シンキ</t>
    </rPh>
    <rPh sb="10" eb="12">
      <t>サイヨウ</t>
    </rPh>
    <rPh sb="14" eb="16">
      <t>タイオウ</t>
    </rPh>
    <rPh sb="16" eb="18">
      <t>ワリアイ</t>
    </rPh>
    <rPh sb="19" eb="20">
      <t>カン</t>
    </rPh>
    <rPh sb="22" eb="23">
      <t>カンガ</t>
    </rPh>
    <rPh sb="24" eb="25">
      <t>カタ</t>
    </rPh>
    <phoneticPr fontId="1"/>
  </si>
  <si>
    <t>（２）感染症発生時への対応</t>
    <rPh sb="3" eb="6">
      <t>カンセンショウ</t>
    </rPh>
    <rPh sb="6" eb="8">
      <t>ハッセイ</t>
    </rPh>
    <rPh sb="8" eb="9">
      <t>ジ</t>
    </rPh>
    <rPh sb="11" eb="13">
      <t>タイオウ</t>
    </rPh>
    <phoneticPr fontId="1"/>
  </si>
  <si>
    <t>感染症発生時についての具体的な提案を記載した。</t>
    <rPh sb="0" eb="3">
      <t>カンセンショウ</t>
    </rPh>
    <rPh sb="3" eb="5">
      <t>ハッセイ</t>
    </rPh>
    <rPh sb="5" eb="6">
      <t>ジ</t>
    </rPh>
    <rPh sb="11" eb="14">
      <t>グタイテキ</t>
    </rPh>
    <rPh sb="15" eb="17">
      <t>テイアン</t>
    </rPh>
    <rPh sb="18" eb="20">
      <t>キサイ</t>
    </rPh>
    <phoneticPr fontId="1"/>
  </si>
  <si>
    <t>園庭面積（㎡）</t>
    <rPh sb="0" eb="2">
      <t>エンテイ</t>
    </rPh>
    <rPh sb="2" eb="4">
      <t>メンセキ</t>
    </rPh>
    <phoneticPr fontId="1"/>
  </si>
  <si>
    <t>駐車場台数等</t>
    <rPh sb="0" eb="3">
      <t>チュウシャジョウ</t>
    </rPh>
    <rPh sb="3" eb="5">
      <t>ダイスウ</t>
    </rPh>
    <rPh sb="5" eb="6">
      <t>ナド</t>
    </rPh>
    <phoneticPr fontId="1"/>
  </si>
  <si>
    <t>　令和　　　　　年　　　　　月　　　　　日</t>
    <rPh sb="1" eb="2">
      <t>レイ</t>
    </rPh>
    <rPh sb="2" eb="3">
      <t>ワ</t>
    </rPh>
    <rPh sb="8" eb="9">
      <t>ネン</t>
    </rPh>
    <rPh sb="14" eb="15">
      <t>ガツ</t>
    </rPh>
    <rPh sb="20" eb="21">
      <t>ニチ</t>
    </rPh>
    <phoneticPr fontId="1"/>
  </si>
  <si>
    <t>令和　　年　　月　　日</t>
    <rPh sb="0" eb="1">
      <t>レイ</t>
    </rPh>
    <rPh sb="1" eb="2">
      <t>ワ</t>
    </rPh>
    <rPh sb="4" eb="5">
      <t>ネン</t>
    </rPh>
    <rPh sb="7" eb="8">
      <t>ゲツ</t>
    </rPh>
    <rPh sb="10" eb="11">
      <t>ニチ</t>
    </rPh>
    <phoneticPr fontId="1"/>
  </si>
  <si>
    <t>令和　　　　年　　　　月　　　　日</t>
    <rPh sb="0" eb="1">
      <t>レイ</t>
    </rPh>
    <rPh sb="1" eb="2">
      <t>ワ</t>
    </rPh>
    <phoneticPr fontId="1"/>
  </si>
  <si>
    <t>令和　　　年　　　月　　　日</t>
    <rPh sb="0" eb="1">
      <t>レイ</t>
    </rPh>
    <rPh sb="1" eb="2">
      <t>ワ</t>
    </rPh>
    <rPh sb="5" eb="6">
      <t>ネン</t>
    </rPh>
    <rPh sb="9" eb="10">
      <t>ガツ</t>
    </rPh>
    <rPh sb="13" eb="14">
      <t>ニチ</t>
    </rPh>
    <phoneticPr fontId="1"/>
  </si>
  <si>
    <t>開園時間</t>
    <rPh sb="0" eb="2">
      <t>カイエン</t>
    </rPh>
    <rPh sb="2" eb="4">
      <t>ジカン</t>
    </rPh>
    <phoneticPr fontId="1"/>
  </si>
  <si>
    <t>持ち上がり可否</t>
    <rPh sb="1" eb="2">
      <t>ア</t>
    </rPh>
    <rPh sb="4" eb="5">
      <t>カ</t>
    </rPh>
    <rPh sb="5" eb="7">
      <t>カヒ</t>
    </rPh>
    <phoneticPr fontId="1"/>
  </si>
  <si>
    <t>3歳児の利用定員</t>
    <rPh sb="0" eb="1">
      <t>サイ</t>
    </rPh>
    <rPh sb="1" eb="2">
      <t>ジ</t>
    </rPh>
    <rPh sb="3" eb="5">
      <t>リヨウ</t>
    </rPh>
    <rPh sb="5" eb="7">
      <t>テイイン</t>
    </rPh>
    <phoneticPr fontId="1"/>
  </si>
  <si>
    <t>開園の際の施設整備に係るもの</t>
    <rPh sb="0" eb="2">
      <t>カイエン</t>
    </rPh>
    <rPh sb="1" eb="2">
      <t>エン</t>
    </rPh>
    <phoneticPr fontId="11"/>
  </si>
  <si>
    <t xml:space="preserve"> (1)　開園の際の施設整備に係るもの</t>
    <rPh sb="5" eb="7">
      <t>カイエン</t>
    </rPh>
    <rPh sb="8" eb="9">
      <t>サイ</t>
    </rPh>
    <rPh sb="10" eb="12">
      <t>シセツ</t>
    </rPh>
    <rPh sb="12" eb="14">
      <t>セイビ</t>
    </rPh>
    <rPh sb="15" eb="16">
      <t>カカ</t>
    </rPh>
    <phoneticPr fontId="1"/>
  </si>
  <si>
    <r>
      <t xml:space="preserve"> (2)　</t>
    </r>
    <r>
      <rPr>
        <sz val="11"/>
        <rFont val="Meiryo UI"/>
        <family val="3"/>
        <charset val="128"/>
      </rPr>
      <t>施設運営に係るもの</t>
    </r>
    <rPh sb="5" eb="7">
      <t>シセツ</t>
    </rPh>
    <rPh sb="7" eb="9">
      <t>ウンエイ</t>
    </rPh>
    <rPh sb="10" eb="11">
      <t>カカ</t>
    </rPh>
    <phoneticPr fontId="1"/>
  </si>
  <si>
    <t xml:space="preserve"> (2)　施設運営に係るもの</t>
    <rPh sb="5" eb="7">
      <t>シセツ</t>
    </rPh>
    <rPh sb="7" eb="9">
      <t>ウンエイ</t>
    </rPh>
    <rPh sb="10" eb="11">
      <t>カカ</t>
    </rPh>
    <phoneticPr fontId="1"/>
  </si>
  <si>
    <t>２　職員数</t>
    <rPh sb="2" eb="5">
      <t>ショクインスウ</t>
    </rPh>
    <phoneticPr fontId="1"/>
  </si>
  <si>
    <t>職員勤務ローテーション表</t>
    <rPh sb="0" eb="2">
      <t>ショクイン</t>
    </rPh>
    <rPh sb="2" eb="4">
      <t>キンム</t>
    </rPh>
    <rPh sb="11" eb="12">
      <t>オモテ</t>
    </rPh>
    <phoneticPr fontId="1"/>
  </si>
  <si>
    <t>応募事業者における施設管理者の経験年数</t>
    <rPh sb="0" eb="2">
      <t>オウボ</t>
    </rPh>
    <rPh sb="9" eb="11">
      <t>シセツ</t>
    </rPh>
    <rPh sb="11" eb="14">
      <t>カンリシャ</t>
    </rPh>
    <rPh sb="15" eb="17">
      <t>ケイケン</t>
    </rPh>
    <rPh sb="17" eb="19">
      <t>ネンスウ</t>
    </rPh>
    <phoneticPr fontId="1"/>
  </si>
  <si>
    <t>施設整備にあたっての考え方</t>
    <rPh sb="0" eb="2">
      <t>シセツ</t>
    </rPh>
    <rPh sb="2" eb="4">
      <t>セイビ</t>
    </rPh>
    <rPh sb="10" eb="11">
      <t>カンガ</t>
    </rPh>
    <rPh sb="12" eb="13">
      <t>カタ</t>
    </rPh>
    <phoneticPr fontId="1"/>
  </si>
  <si>
    <t>施設整備計画の概要</t>
    <rPh sb="0" eb="2">
      <t>シセツ</t>
    </rPh>
    <rPh sb="2" eb="4">
      <t>セイビ</t>
    </rPh>
    <rPh sb="4" eb="6">
      <t>ケイカク</t>
    </rPh>
    <rPh sb="7" eb="9">
      <t>ガイヨウ</t>
    </rPh>
    <phoneticPr fontId="1"/>
  </si>
  <si>
    <t>令和     年     月     日</t>
    <rPh sb="0" eb="1">
      <t>レイ</t>
    </rPh>
    <rPh sb="1" eb="2">
      <t>ワ</t>
    </rPh>
    <rPh sb="7" eb="8">
      <t>ネン</t>
    </rPh>
    <rPh sb="13" eb="14">
      <t>ゲツ</t>
    </rPh>
    <rPh sb="19" eb="20">
      <t>ニチ</t>
    </rPh>
    <phoneticPr fontId="1"/>
  </si>
  <si>
    <t>履歴書（全ての児童福祉施設の施設長のもの）</t>
    <rPh sb="0" eb="3">
      <t>リレキショ</t>
    </rPh>
    <rPh sb="4" eb="5">
      <t>スベ</t>
    </rPh>
    <rPh sb="7" eb="9">
      <t>ジドウ</t>
    </rPh>
    <rPh sb="9" eb="11">
      <t>フクシ</t>
    </rPh>
    <rPh sb="11" eb="13">
      <t>シセツ</t>
    </rPh>
    <rPh sb="14" eb="16">
      <t>シセツ</t>
    </rPh>
    <rPh sb="16" eb="17">
      <t>チョウ</t>
    </rPh>
    <phoneticPr fontId="1"/>
  </si>
  <si>
    <t>重要事項説明書（全ての児童福祉施設のもの）</t>
    <rPh sb="0" eb="2">
      <t>ジュウヨウ</t>
    </rPh>
    <rPh sb="2" eb="4">
      <t>ジコウ</t>
    </rPh>
    <rPh sb="4" eb="7">
      <t>セツメイショ</t>
    </rPh>
    <rPh sb="8" eb="9">
      <t>スベ</t>
    </rPh>
    <rPh sb="11" eb="13">
      <t>ジドウ</t>
    </rPh>
    <rPh sb="13" eb="15">
      <t>フクシ</t>
    </rPh>
    <rPh sb="15" eb="17">
      <t>シセツ</t>
    </rPh>
    <phoneticPr fontId="1"/>
  </si>
  <si>
    <t>定款</t>
    <phoneticPr fontId="1"/>
  </si>
  <si>
    <t>理事会議事録（事業者として応募を決議したことがわかる書類）</t>
    <phoneticPr fontId="1"/>
  </si>
  <si>
    <t>積算内訳書等</t>
    <rPh sb="0" eb="2">
      <t>セキサン</t>
    </rPh>
    <rPh sb="2" eb="5">
      <t>ウチワケショ</t>
    </rPh>
    <rPh sb="5" eb="6">
      <t>ナド</t>
    </rPh>
    <phoneticPr fontId="1"/>
  </si>
  <si>
    <t>様式６－３</t>
    <rPh sb="0" eb="2">
      <t>ヨウシキ</t>
    </rPh>
    <phoneticPr fontId="1"/>
  </si>
  <si>
    <t>様式６－３添付書類　　</t>
    <rPh sb="0" eb="2">
      <t>ヨウシキ</t>
    </rPh>
    <rPh sb="5" eb="9">
      <t>テンプショルイ</t>
    </rPh>
    <phoneticPr fontId="1"/>
  </si>
  <si>
    <t>食育計画</t>
    <rPh sb="0" eb="2">
      <t>ショクイク</t>
    </rPh>
    <rPh sb="2" eb="4">
      <t>ケイカク</t>
    </rPh>
    <phoneticPr fontId="1"/>
  </si>
  <si>
    <t>法人運営や社会福祉事業経営に係る考え方
【様式2-3】</t>
    <rPh sb="0" eb="2">
      <t>ホウジン</t>
    </rPh>
    <rPh sb="2" eb="4">
      <t>ウンエイ</t>
    </rPh>
    <rPh sb="5" eb="7">
      <t>シャカイ</t>
    </rPh>
    <rPh sb="7" eb="9">
      <t>フクシ</t>
    </rPh>
    <rPh sb="9" eb="11">
      <t>ジギョウ</t>
    </rPh>
    <rPh sb="11" eb="13">
      <t>ケイエイ</t>
    </rPh>
    <rPh sb="14" eb="15">
      <t>カカ</t>
    </rPh>
    <rPh sb="16" eb="17">
      <t>カンガ</t>
    </rPh>
    <rPh sb="18" eb="19">
      <t>カタ</t>
    </rPh>
    <rPh sb="21" eb="23">
      <t>ヨウシキ</t>
    </rPh>
    <phoneticPr fontId="1"/>
  </si>
  <si>
    <t>事業者の基本理念
【様式2-5】</t>
    <rPh sb="0" eb="3">
      <t>ジギョウシャ</t>
    </rPh>
    <rPh sb="4" eb="6">
      <t>キホン</t>
    </rPh>
    <rPh sb="6" eb="8">
      <t>リネン</t>
    </rPh>
    <rPh sb="10" eb="12">
      <t>ヨウシキ</t>
    </rPh>
    <phoneticPr fontId="1"/>
  </si>
  <si>
    <t>事業者の基本方針
【様式2-5】</t>
    <rPh sb="0" eb="3">
      <t>ジギョウシャ</t>
    </rPh>
    <rPh sb="4" eb="6">
      <t>キホン</t>
    </rPh>
    <rPh sb="6" eb="8">
      <t>ホウシン</t>
    </rPh>
    <rPh sb="10" eb="12">
      <t>ヨウシキ</t>
    </rPh>
    <phoneticPr fontId="1"/>
  </si>
  <si>
    <t>施設だより</t>
    <rPh sb="0" eb="2">
      <t>シセツ</t>
    </rPh>
    <phoneticPr fontId="1"/>
  </si>
  <si>
    <t>連絡帳</t>
    <rPh sb="0" eb="2">
      <t>レンラク</t>
    </rPh>
    <rPh sb="2" eb="3">
      <t>チョウ</t>
    </rPh>
    <phoneticPr fontId="1"/>
  </si>
  <si>
    <t>個人情報等の取扱い
【様式7】</t>
    <phoneticPr fontId="1"/>
  </si>
  <si>
    <t>保護者に対する支援・連携
【様式12】</t>
    <phoneticPr fontId="1"/>
  </si>
  <si>
    <t>園舎の特徴
【様式13-2】</t>
    <rPh sb="0" eb="2">
      <t>エンシャ</t>
    </rPh>
    <rPh sb="3" eb="5">
      <t>トクチョウ</t>
    </rPh>
    <phoneticPr fontId="1"/>
  </si>
  <si>
    <t>園庭（プール等の確保を含む）の特徴
【様式13-2】</t>
    <rPh sb="0" eb="2">
      <t>エンテイ</t>
    </rPh>
    <rPh sb="6" eb="7">
      <t>ナド</t>
    </rPh>
    <rPh sb="8" eb="10">
      <t>カクホ</t>
    </rPh>
    <rPh sb="11" eb="12">
      <t>フク</t>
    </rPh>
    <rPh sb="15" eb="17">
      <t>トクチョウ</t>
    </rPh>
    <phoneticPr fontId="1"/>
  </si>
  <si>
    <t>施設建設にあたっての安全確保や住民説明等の考え方
【様式13-2】</t>
    <rPh sb="0" eb="2">
      <t>シセツ</t>
    </rPh>
    <rPh sb="2" eb="4">
      <t>ケンセツ</t>
    </rPh>
    <rPh sb="10" eb="12">
      <t>アンゼン</t>
    </rPh>
    <rPh sb="12" eb="14">
      <t>カクホ</t>
    </rPh>
    <rPh sb="15" eb="17">
      <t>ジュウミン</t>
    </rPh>
    <rPh sb="17" eb="19">
      <t>セツメイ</t>
    </rPh>
    <rPh sb="19" eb="20">
      <t>ナド</t>
    </rPh>
    <rPh sb="21" eb="22">
      <t>カンガ</t>
    </rPh>
    <rPh sb="23" eb="24">
      <t>カタ</t>
    </rPh>
    <phoneticPr fontId="1"/>
  </si>
  <si>
    <t>事業者の目標
【様式2-5】</t>
    <rPh sb="0" eb="3">
      <t>ジギョウシャ</t>
    </rPh>
    <rPh sb="4" eb="6">
      <t>モクヒョウ</t>
    </rPh>
    <rPh sb="8" eb="10">
      <t>ヨウシキ</t>
    </rPh>
    <phoneticPr fontId="1"/>
  </si>
  <si>
    <t>人材育成の概要について
【様式6-1】</t>
    <rPh sb="0" eb="2">
      <t>ジンザイ</t>
    </rPh>
    <rPh sb="2" eb="4">
      <t>イクセイ</t>
    </rPh>
    <rPh sb="5" eb="7">
      <t>ガイヨウ</t>
    </rPh>
    <rPh sb="13" eb="15">
      <t>ヨウシキ</t>
    </rPh>
    <phoneticPr fontId="1"/>
  </si>
  <si>
    <t>ＯＪＴについて
【様式6-1】</t>
    <rPh sb="9" eb="11">
      <t>ヨウシキ</t>
    </rPh>
    <phoneticPr fontId="1"/>
  </si>
  <si>
    <t>保育士等の自己評価及び人事評価について
【様式6-1】</t>
    <rPh sb="0" eb="3">
      <t>ホイクシ</t>
    </rPh>
    <rPh sb="3" eb="4">
      <t>ナド</t>
    </rPh>
    <rPh sb="5" eb="7">
      <t>ジコ</t>
    </rPh>
    <rPh sb="7" eb="9">
      <t>ヒョウカ</t>
    </rPh>
    <rPh sb="9" eb="10">
      <t>オヨ</t>
    </rPh>
    <rPh sb="11" eb="13">
      <t>ジンジ</t>
    </rPh>
    <rPh sb="13" eb="15">
      <t>ヒョウカ</t>
    </rPh>
    <rPh sb="21" eb="23">
      <t>ヨウシキ</t>
    </rPh>
    <phoneticPr fontId="1"/>
  </si>
  <si>
    <t>法令等の遵守に関する取組について
【様式6-1】</t>
    <rPh sb="0" eb="2">
      <t>ホウレイ</t>
    </rPh>
    <rPh sb="2" eb="3">
      <t>トウ</t>
    </rPh>
    <rPh sb="4" eb="6">
      <t>ジュンシュ</t>
    </rPh>
    <rPh sb="7" eb="8">
      <t>カン</t>
    </rPh>
    <rPh sb="10" eb="12">
      <t>トリクミ</t>
    </rPh>
    <rPh sb="18" eb="20">
      <t>ヨウシキ</t>
    </rPh>
    <phoneticPr fontId="1"/>
  </si>
  <si>
    <t>人事異動・新規採用での対応割合に関する考え方
【様式6-2】</t>
    <rPh sb="0" eb="2">
      <t>ジンジ</t>
    </rPh>
    <rPh sb="2" eb="4">
      <t>イドウ</t>
    </rPh>
    <rPh sb="5" eb="7">
      <t>シンキ</t>
    </rPh>
    <rPh sb="7" eb="9">
      <t>サイヨウ</t>
    </rPh>
    <rPh sb="11" eb="13">
      <t>タイオウ</t>
    </rPh>
    <rPh sb="13" eb="15">
      <t>ワリアイ</t>
    </rPh>
    <rPh sb="16" eb="17">
      <t>カン</t>
    </rPh>
    <rPh sb="19" eb="20">
      <t>カンガ</t>
    </rPh>
    <rPh sb="21" eb="22">
      <t>カタ</t>
    </rPh>
    <rPh sb="24" eb="26">
      <t>ヨウシキ</t>
    </rPh>
    <phoneticPr fontId="1"/>
  </si>
  <si>
    <t>感染症発生時への対応
【様式7】</t>
    <rPh sb="0" eb="3">
      <t>カンセンショウ</t>
    </rPh>
    <rPh sb="3" eb="5">
      <t>ハッセイ</t>
    </rPh>
    <rPh sb="5" eb="6">
      <t>ジ</t>
    </rPh>
    <rPh sb="8" eb="10">
      <t>タイオウ</t>
    </rPh>
    <rPh sb="12" eb="14">
      <t>ヨウシキ</t>
    </rPh>
    <phoneticPr fontId="1"/>
  </si>
  <si>
    <t>その他安全教育等の取組
【様式13-1】</t>
    <rPh sb="2" eb="3">
      <t>タ</t>
    </rPh>
    <rPh sb="3" eb="5">
      <t>アンゼン</t>
    </rPh>
    <rPh sb="5" eb="8">
      <t>キョウイクナド</t>
    </rPh>
    <rPh sb="9" eb="11">
      <t>トリクミ</t>
    </rPh>
    <phoneticPr fontId="1"/>
  </si>
  <si>
    <t>設計においてのコンセプト
【様式13-2】</t>
    <rPh sb="0" eb="2">
      <t>セッケイ</t>
    </rPh>
    <phoneticPr fontId="1"/>
  </si>
  <si>
    <t>応募においての待機児童解消に関する考え方
【様式2-5】</t>
    <rPh sb="0" eb="2">
      <t>オウボ</t>
    </rPh>
    <rPh sb="7" eb="9">
      <t>タイキ</t>
    </rPh>
    <rPh sb="9" eb="11">
      <t>ジドウ</t>
    </rPh>
    <rPh sb="11" eb="13">
      <t>カイショウ</t>
    </rPh>
    <rPh sb="14" eb="15">
      <t>カン</t>
    </rPh>
    <rPh sb="17" eb="18">
      <t>カンガ</t>
    </rPh>
    <rPh sb="19" eb="20">
      <t>カタ</t>
    </rPh>
    <rPh sb="22" eb="24">
      <t>ヨウシキ</t>
    </rPh>
    <phoneticPr fontId="1"/>
  </si>
  <si>
    <t>※その他職員の内訳</t>
    <phoneticPr fontId="1"/>
  </si>
  <si>
    <t>施設整備計画【様式１３－２】</t>
    <rPh sb="0" eb="2">
      <t>シセツ</t>
    </rPh>
    <rPh sb="2" eb="4">
      <t>セイビ</t>
    </rPh>
    <rPh sb="4" eb="6">
      <t>ケイカク</t>
    </rPh>
    <rPh sb="7" eb="9">
      <t>ヨウシキ</t>
    </rPh>
    <phoneticPr fontId="1"/>
  </si>
  <si>
    <t>施設整備計画の概要</t>
    <rPh sb="0" eb="2">
      <t>シセツ</t>
    </rPh>
    <rPh sb="2" eb="4">
      <t>セイビ</t>
    </rPh>
    <rPh sb="4" eb="6">
      <t>ケイカク</t>
    </rPh>
    <rPh sb="7" eb="9">
      <t>ガイヨウ</t>
    </rPh>
    <phoneticPr fontId="1"/>
  </si>
  <si>
    <t>延床面積表</t>
    <rPh sb="0" eb="2">
      <t>ノベユカ</t>
    </rPh>
    <rPh sb="2" eb="4">
      <t>メンセキ</t>
    </rPh>
    <rPh sb="4" eb="5">
      <t>ヒョウ</t>
    </rPh>
    <phoneticPr fontId="1"/>
  </si>
  <si>
    <t>駐車場台数等</t>
    <rPh sb="5" eb="6">
      <t>ナド</t>
    </rPh>
    <phoneticPr fontId="1"/>
  </si>
  <si>
    <r>
      <t>ページ番号</t>
    </r>
    <r>
      <rPr>
        <sz val="8"/>
        <rFont val="Meiryo UI"/>
        <family val="3"/>
        <charset val="128"/>
      </rPr>
      <t xml:space="preserve">
（事業者で入力すること）
（該当が無い場合は「－」を記入）</t>
    </r>
    <rPh sb="3" eb="5">
      <t>バンゴウ</t>
    </rPh>
    <rPh sb="7" eb="10">
      <t>ジギョウシャ</t>
    </rPh>
    <rPh sb="11" eb="13">
      <t>ニュウリョク</t>
    </rPh>
    <rPh sb="20" eb="22">
      <t>ガイトウ</t>
    </rPh>
    <rPh sb="23" eb="24">
      <t>ナ</t>
    </rPh>
    <rPh sb="25" eb="27">
      <t>バアイ</t>
    </rPh>
    <rPh sb="32" eb="34">
      <t>キニュウ</t>
    </rPh>
    <phoneticPr fontId="1"/>
  </si>
  <si>
    <t>応募書類一覧表①</t>
    <rPh sb="0" eb="2">
      <t>オウボ</t>
    </rPh>
    <rPh sb="2" eb="4">
      <t>ショルイ</t>
    </rPh>
    <rPh sb="4" eb="6">
      <t>イチラン</t>
    </rPh>
    <rPh sb="6" eb="7">
      <t>ヒョウ</t>
    </rPh>
    <phoneticPr fontId="1"/>
  </si>
  <si>
    <t>応募書類一覧表②</t>
    <rPh sb="4" eb="6">
      <t>イチラン</t>
    </rPh>
    <rPh sb="6" eb="7">
      <t>ヒョウ</t>
    </rPh>
    <phoneticPr fontId="1"/>
  </si>
  <si>
    <t>応募書類一覧表③</t>
    <rPh sb="4" eb="6">
      <t>イチラン</t>
    </rPh>
    <rPh sb="6" eb="7">
      <t>ヒョウ</t>
    </rPh>
    <phoneticPr fontId="1"/>
  </si>
  <si>
    <t>避難経路（計画）図</t>
    <rPh sb="0" eb="2">
      <t>ヒナン</t>
    </rPh>
    <rPh sb="2" eb="4">
      <t>ケイロ</t>
    </rPh>
    <rPh sb="5" eb="7">
      <t>ケイカク</t>
    </rPh>
    <rPh sb="8" eb="9">
      <t>ズ</t>
    </rPh>
    <phoneticPr fontId="1"/>
  </si>
  <si>
    <t>年齢別年間指導計画（それぞれ年齢を記載したもの）</t>
    <rPh sb="0" eb="2">
      <t>ネンレイ</t>
    </rPh>
    <rPh sb="2" eb="3">
      <t>ベツ</t>
    </rPh>
    <rPh sb="3" eb="5">
      <t>ネンカン</t>
    </rPh>
    <rPh sb="5" eb="7">
      <t>シドウ</t>
    </rPh>
    <rPh sb="7" eb="9">
      <t>ケイカク</t>
    </rPh>
    <rPh sb="14" eb="16">
      <t>ネンレイ</t>
    </rPh>
    <rPh sb="17" eb="19">
      <t>キサイ</t>
    </rPh>
    <phoneticPr fontId="1"/>
  </si>
  <si>
    <t>配慮を要する子ども及び家庭支援が必要な世帯への対応</t>
    <rPh sb="0" eb="2">
      <t>ハイリョ</t>
    </rPh>
    <rPh sb="3" eb="4">
      <t>ヨウ</t>
    </rPh>
    <rPh sb="6" eb="7">
      <t>コ</t>
    </rPh>
    <rPh sb="9" eb="10">
      <t>オヨ</t>
    </rPh>
    <rPh sb="11" eb="13">
      <t>カテイ</t>
    </rPh>
    <rPh sb="13" eb="15">
      <t>シエン</t>
    </rPh>
    <rPh sb="16" eb="18">
      <t>ヒツヨウ</t>
    </rPh>
    <rPh sb="19" eb="21">
      <t>セタイ</t>
    </rPh>
    <rPh sb="23" eb="25">
      <t>タイオウ</t>
    </rPh>
    <phoneticPr fontId="1"/>
  </si>
  <si>
    <t>施設平面図（Ａ３カラー版で作成。各保育室の面積が記載されていること。採光可能な窓が記載されていること。便器や手洗いなどの個数がわかるように記載されていること。）</t>
    <rPh sb="0" eb="2">
      <t>シセツ</t>
    </rPh>
    <rPh sb="2" eb="5">
      <t>ヘイメンズ</t>
    </rPh>
    <rPh sb="11" eb="12">
      <t>バン</t>
    </rPh>
    <rPh sb="13" eb="15">
      <t>サクセイ</t>
    </rPh>
    <rPh sb="16" eb="17">
      <t>カク</t>
    </rPh>
    <rPh sb="17" eb="20">
      <t>ホイクシツ</t>
    </rPh>
    <rPh sb="21" eb="23">
      <t>メンセキ</t>
    </rPh>
    <rPh sb="24" eb="26">
      <t>キサイ</t>
    </rPh>
    <rPh sb="34" eb="36">
      <t>サイコウ</t>
    </rPh>
    <rPh sb="36" eb="38">
      <t>カノウ</t>
    </rPh>
    <rPh sb="39" eb="40">
      <t>マド</t>
    </rPh>
    <rPh sb="41" eb="43">
      <t>キサイ</t>
    </rPh>
    <rPh sb="51" eb="53">
      <t>ベンキ</t>
    </rPh>
    <rPh sb="54" eb="56">
      <t>テアラ</t>
    </rPh>
    <rPh sb="60" eb="62">
      <t>コスウ</t>
    </rPh>
    <rPh sb="69" eb="71">
      <t>キサイ</t>
    </rPh>
    <phoneticPr fontId="1"/>
  </si>
  <si>
    <t>(２)配慮を要する子ども及び家庭支援が必要な世帯への対応</t>
    <rPh sb="22" eb="24">
      <t>セタイ</t>
    </rPh>
    <phoneticPr fontId="1"/>
  </si>
  <si>
    <t>障がいのある子ども又は個別的配慮を要する子ども（保護者への対応を含む）
【様式9】</t>
    <rPh sb="9" eb="10">
      <t>マタ</t>
    </rPh>
    <rPh sb="11" eb="14">
      <t>コベツテキ</t>
    </rPh>
    <rPh sb="14" eb="16">
      <t>ハイリョ</t>
    </rPh>
    <rPh sb="17" eb="18">
      <t>ヨウ</t>
    </rPh>
    <rPh sb="20" eb="21">
      <t>コ</t>
    </rPh>
    <rPh sb="24" eb="27">
      <t>ホゴシャ</t>
    </rPh>
    <rPh sb="29" eb="31">
      <t>タイオウ</t>
    </rPh>
    <rPh sb="32" eb="33">
      <t>フク</t>
    </rPh>
    <rPh sb="37" eb="39">
      <t>ヨウシキ</t>
    </rPh>
    <phoneticPr fontId="1"/>
  </si>
  <si>
    <t>アレルギー症状のある子ども（保護者への対応を含む）
【様式9】</t>
    <rPh sb="14" eb="17">
      <t>ホゴシャ</t>
    </rPh>
    <rPh sb="19" eb="21">
      <t>タイオウ</t>
    </rPh>
    <rPh sb="22" eb="23">
      <t>フク</t>
    </rPh>
    <phoneticPr fontId="1"/>
  </si>
  <si>
    <t>虐待等により支援の必要な子ども（保護者への対応を含む）
【様式9】</t>
    <phoneticPr fontId="1"/>
  </si>
  <si>
    <t>外国籍等文化の異なる子ども（保護者への対応を含む）
【様式9】</t>
    <phoneticPr fontId="1"/>
  </si>
  <si>
    <t>家庭支援の必要な世帯（関係機関との連携を含む）
【様式9】</t>
    <rPh sb="8" eb="10">
      <t>セタイ</t>
    </rPh>
    <rPh sb="11" eb="13">
      <t>カンケイ</t>
    </rPh>
    <rPh sb="13" eb="15">
      <t>キカン</t>
    </rPh>
    <rPh sb="17" eb="19">
      <t>レンケイ</t>
    </rPh>
    <rPh sb="20" eb="21">
      <t>フク</t>
    </rPh>
    <phoneticPr fontId="1"/>
  </si>
  <si>
    <t>食育について（食育計画を含む）
【様式10】</t>
    <rPh sb="0" eb="2">
      <t>ショクイク</t>
    </rPh>
    <rPh sb="7" eb="8">
      <t>ショク</t>
    </rPh>
    <rPh sb="8" eb="9">
      <t>イク</t>
    </rPh>
    <rPh sb="9" eb="11">
      <t>ケイカク</t>
    </rPh>
    <rPh sb="12" eb="13">
      <t>フク</t>
    </rPh>
    <phoneticPr fontId="1"/>
  </si>
  <si>
    <t>給食提供についての考え方（食事を楽しむことができる工夫を含む）
【様式10】</t>
    <rPh sb="13" eb="15">
      <t>ショクジ</t>
    </rPh>
    <rPh sb="16" eb="17">
      <t>タノ</t>
    </rPh>
    <rPh sb="25" eb="27">
      <t>クフウ</t>
    </rPh>
    <rPh sb="28" eb="29">
      <t>フク</t>
    </rPh>
    <phoneticPr fontId="1"/>
  </si>
  <si>
    <t>家庭的保育事業等との連携（3歳児の受入機能も含めた連携施設としての対応を含む）
【様式11】</t>
    <rPh sb="0" eb="3">
      <t>カテイテキ</t>
    </rPh>
    <rPh sb="3" eb="5">
      <t>ホイク</t>
    </rPh>
    <rPh sb="5" eb="7">
      <t>ジギョウ</t>
    </rPh>
    <rPh sb="7" eb="8">
      <t>トウ</t>
    </rPh>
    <rPh sb="10" eb="12">
      <t>レンケイ</t>
    </rPh>
    <rPh sb="14" eb="15">
      <t>サイ</t>
    </rPh>
    <rPh sb="15" eb="16">
      <t>ジ</t>
    </rPh>
    <rPh sb="17" eb="18">
      <t>ウ</t>
    </rPh>
    <rPh sb="18" eb="19">
      <t>イ</t>
    </rPh>
    <rPh sb="19" eb="21">
      <t>キノウ</t>
    </rPh>
    <rPh sb="22" eb="23">
      <t>フク</t>
    </rPh>
    <rPh sb="25" eb="27">
      <t>レンケイ</t>
    </rPh>
    <rPh sb="27" eb="29">
      <t>シセツ</t>
    </rPh>
    <rPh sb="33" eb="35">
      <t>タイオウ</t>
    </rPh>
    <rPh sb="36" eb="37">
      <t>フク</t>
    </rPh>
    <phoneticPr fontId="1"/>
  </si>
  <si>
    <r>
      <t>開園準備や開園後の取組等</t>
    </r>
    <r>
      <rPr>
        <strike/>
        <sz val="10"/>
        <rFont val="HG丸ｺﾞｼｯｸM-PRO"/>
        <family val="3"/>
        <charset val="128"/>
      </rPr>
      <t xml:space="preserve">
</t>
    </r>
    <r>
      <rPr>
        <sz val="10"/>
        <rFont val="HG丸ｺﾞｼｯｸM-PRO"/>
        <family val="3"/>
        <charset val="128"/>
      </rPr>
      <t>【様式13-1】</t>
    </r>
    <rPh sb="0" eb="2">
      <t>カイエン</t>
    </rPh>
    <rPh sb="2" eb="4">
      <t>ジュンビ</t>
    </rPh>
    <rPh sb="5" eb="7">
      <t>カイエン</t>
    </rPh>
    <rPh sb="7" eb="8">
      <t>ゴ</t>
    </rPh>
    <rPh sb="9" eb="11">
      <t>トリクミ</t>
    </rPh>
    <rPh sb="11" eb="12">
      <t>ナド</t>
    </rPh>
    <phoneticPr fontId="1"/>
  </si>
  <si>
    <t>職員数</t>
    <rPh sb="0" eb="2">
      <t>ショクイン</t>
    </rPh>
    <rPh sb="2" eb="3">
      <t>スウ</t>
    </rPh>
    <phoneticPr fontId="1"/>
  </si>
  <si>
    <t>※各項目が４００字以内で記載されているか確認してください。</t>
    <rPh sb="1" eb="4">
      <t>カクコウモク</t>
    </rPh>
    <rPh sb="8" eb="9">
      <t>ジ</t>
    </rPh>
    <rPh sb="9" eb="11">
      <t>イナイ</t>
    </rPh>
    <rPh sb="12" eb="14">
      <t>キサイ</t>
    </rPh>
    <rPh sb="20" eb="22">
      <t>カクニン</t>
    </rPh>
    <phoneticPr fontId="1"/>
  </si>
  <si>
    <t>※応募様式から自動転記されるため，このシートへの直接入力はできません。</t>
    <rPh sb="1" eb="3">
      <t>オウボ</t>
    </rPh>
    <rPh sb="3" eb="5">
      <t>ヨウシキ</t>
    </rPh>
    <rPh sb="7" eb="9">
      <t>ジドウ</t>
    </rPh>
    <rPh sb="9" eb="11">
      <t>テンキ</t>
    </rPh>
    <rPh sb="24" eb="26">
      <t>チョクセツ</t>
    </rPh>
    <rPh sb="26" eb="28">
      <t>ニュウリョク</t>
    </rPh>
    <phoneticPr fontId="1"/>
  </si>
  <si>
    <r>
      <t xml:space="preserve">収益合計
</t>
    </r>
    <r>
      <rPr>
        <sz val="9"/>
        <rFont val="HG丸ｺﾞｼｯｸM-PRO"/>
        <family val="3"/>
        <charset val="128"/>
      </rPr>
      <t>※企業会計でいう売上</t>
    </r>
    <rPh sb="0" eb="2">
      <t>シュウエキ</t>
    </rPh>
    <rPh sb="2" eb="4">
      <t>ゴウケイ</t>
    </rPh>
    <rPh sb="6" eb="8">
      <t>キギョウ</t>
    </rPh>
    <rPh sb="8" eb="10">
      <t>カイケイ</t>
    </rPh>
    <rPh sb="13" eb="15">
      <t>ウリアゲ</t>
    </rPh>
    <phoneticPr fontId="1"/>
  </si>
  <si>
    <r>
      <t xml:space="preserve">当期活動増減差額
</t>
    </r>
    <r>
      <rPr>
        <sz val="9"/>
        <rFont val="HG丸ｺﾞｼｯｸM-PRO"/>
        <family val="3"/>
        <charset val="128"/>
      </rPr>
      <t>※企業会計でいう純利益</t>
    </r>
    <rPh sb="0" eb="2">
      <t>トウキ</t>
    </rPh>
    <rPh sb="2" eb="4">
      <t>カツドウ</t>
    </rPh>
    <rPh sb="4" eb="6">
      <t>ゾウゲン</t>
    </rPh>
    <rPh sb="6" eb="8">
      <t>サガク</t>
    </rPh>
    <rPh sb="10" eb="12">
      <t>キギョウ</t>
    </rPh>
    <rPh sb="12" eb="14">
      <t>カイケイ</t>
    </rPh>
    <rPh sb="17" eb="20">
      <t>ジュンリエキ</t>
    </rPh>
    <phoneticPr fontId="1"/>
  </si>
  <si>
    <r>
      <t xml:space="preserve">次期繰越活動増減差額
</t>
    </r>
    <r>
      <rPr>
        <sz val="9"/>
        <rFont val="HG丸ｺﾞｼｯｸM-PRO"/>
        <family val="3"/>
        <charset val="128"/>
      </rPr>
      <t>※企業会計でいう繰越利益</t>
    </r>
    <rPh sb="0" eb="2">
      <t>ジキ</t>
    </rPh>
    <rPh sb="2" eb="4">
      <t>クリコ</t>
    </rPh>
    <rPh sb="4" eb="6">
      <t>カツドウ</t>
    </rPh>
    <rPh sb="6" eb="8">
      <t>ゾウゲン</t>
    </rPh>
    <rPh sb="8" eb="10">
      <t>サガク</t>
    </rPh>
    <rPh sb="12" eb="14">
      <t>キギョウ</t>
    </rPh>
    <rPh sb="14" eb="16">
      <t>カイケイ</t>
    </rPh>
    <rPh sb="19" eb="21">
      <t>クリコシ</t>
    </rPh>
    <rPh sb="21" eb="23">
      <t>リエキ</t>
    </rPh>
    <phoneticPr fontId="1"/>
  </si>
  <si>
    <t>・定款</t>
    <phoneticPr fontId="1"/>
  </si>
  <si>
    <t>・理事会議事録（事業者として応募を決議したことがわかる書類）</t>
    <rPh sb="1" eb="4">
      <t>リジカイ</t>
    </rPh>
    <rPh sb="4" eb="7">
      <t>ギジロク</t>
    </rPh>
    <phoneticPr fontId="1"/>
  </si>
  <si>
    <t>法人運営や社会福祉事業経営に係る考え方</t>
    <rPh sb="0" eb="2">
      <t>ホウジン</t>
    </rPh>
    <rPh sb="2" eb="4">
      <t>ウンエイ</t>
    </rPh>
    <rPh sb="5" eb="7">
      <t>シャカイ</t>
    </rPh>
    <rPh sb="7" eb="9">
      <t>フクシ</t>
    </rPh>
    <rPh sb="9" eb="11">
      <t>ジギョウ</t>
    </rPh>
    <rPh sb="11" eb="13">
      <t>ケイエイ</t>
    </rPh>
    <rPh sb="14" eb="15">
      <t>カカ</t>
    </rPh>
    <rPh sb="16" eb="17">
      <t>カンガ</t>
    </rPh>
    <rPh sb="18" eb="19">
      <t>カタ</t>
    </rPh>
    <phoneticPr fontId="1"/>
  </si>
  <si>
    <t>・所轄庁の指摘内容を示す文書</t>
    <rPh sb="1" eb="3">
      <t>ショカツ</t>
    </rPh>
    <rPh sb="3" eb="4">
      <t>チョウ</t>
    </rPh>
    <rPh sb="5" eb="7">
      <t>シテキ</t>
    </rPh>
    <rPh sb="7" eb="9">
      <t>ナイヨウ</t>
    </rPh>
    <rPh sb="10" eb="11">
      <t>シメ</t>
    </rPh>
    <rPh sb="12" eb="14">
      <t>ブンショ</t>
    </rPh>
    <phoneticPr fontId="1"/>
  </si>
  <si>
    <t>・指摘に対する事業者の解決策として示した文書</t>
    <rPh sb="1" eb="3">
      <t>シテキ</t>
    </rPh>
    <rPh sb="4" eb="5">
      <t>タイ</t>
    </rPh>
    <rPh sb="11" eb="14">
      <t>カイケツサク</t>
    </rPh>
    <rPh sb="17" eb="18">
      <t>シメ</t>
    </rPh>
    <rPh sb="20" eb="22">
      <t>ブンショ</t>
    </rPh>
    <phoneticPr fontId="1"/>
  </si>
  <si>
    <t>別紙のとおり（開始ページ番号:P.○～）</t>
    <rPh sb="0" eb="2">
      <t>ベッシ</t>
    </rPh>
    <rPh sb="7" eb="9">
      <t>カイシ</t>
    </rPh>
    <rPh sb="12" eb="14">
      <t>バンゴウ</t>
    </rPh>
    <phoneticPr fontId="1"/>
  </si>
  <si>
    <t>別紙のとおり（開始ページ番号:P.○～）</t>
    <rPh sb="0" eb="2">
      <t>ベッシ</t>
    </rPh>
    <phoneticPr fontId="1"/>
  </si>
  <si>
    <r>
      <t>○　</t>
    </r>
    <r>
      <rPr>
        <sz val="11"/>
        <rFont val="Meiryo UI"/>
        <family val="3"/>
        <charset val="128"/>
      </rPr>
      <t>施設整備に係る自己資金充当計画</t>
    </r>
    <rPh sb="9" eb="11">
      <t>ジコ</t>
    </rPh>
    <rPh sb="11" eb="13">
      <t>シキン</t>
    </rPh>
    <rPh sb="13" eb="15">
      <t>ジュウトウ</t>
    </rPh>
    <rPh sb="15" eb="17">
      <t>ケイカク</t>
    </rPh>
    <phoneticPr fontId="1"/>
  </si>
  <si>
    <t>□　あり（　　　　　　　　　　　　　　　　　　　　　　　　　　　　　　　　　　　　　　　　）　　　　□　なし</t>
    <phoneticPr fontId="1"/>
  </si>
  <si>
    <t>上記以外
（　　　　　　　　　　　　　　　）</t>
    <rPh sb="0" eb="2">
      <t>ジョウキ</t>
    </rPh>
    <rPh sb="2" eb="4">
      <t>イガイ</t>
    </rPh>
    <phoneticPr fontId="1"/>
  </si>
  <si>
    <t>１　職員配置の考え方</t>
    <rPh sb="2" eb="4">
      <t>ショクイン</t>
    </rPh>
    <rPh sb="4" eb="6">
      <t>ハイチ</t>
    </rPh>
    <rPh sb="7" eb="8">
      <t>カンガ</t>
    </rPh>
    <rPh sb="9" eb="10">
      <t>カタ</t>
    </rPh>
    <phoneticPr fontId="1"/>
  </si>
  <si>
    <t>（４）個人情報等の取扱い</t>
    <rPh sb="3" eb="5">
      <t>コジン</t>
    </rPh>
    <rPh sb="5" eb="7">
      <t>ジョウホウ</t>
    </rPh>
    <rPh sb="7" eb="8">
      <t>トウ</t>
    </rPh>
    <rPh sb="9" eb="11">
      <t>トリアツカ</t>
    </rPh>
    <phoneticPr fontId="1"/>
  </si>
  <si>
    <t>・避難経路（計画）図</t>
    <rPh sb="1" eb="3">
      <t>ヒナン</t>
    </rPh>
    <rPh sb="3" eb="5">
      <t>ケイロ</t>
    </rPh>
    <rPh sb="6" eb="8">
      <t>ケイカク</t>
    </rPh>
    <rPh sb="9" eb="10">
      <t>ズ</t>
    </rPh>
    <phoneticPr fontId="1"/>
  </si>
  <si>
    <t>・避難訓練年間計画</t>
    <rPh sb="1" eb="3">
      <t>ヒナン</t>
    </rPh>
    <rPh sb="3" eb="5">
      <t>クンレン</t>
    </rPh>
    <rPh sb="5" eb="7">
      <t>ネンカン</t>
    </rPh>
    <rPh sb="7" eb="9">
      <t>ケイカク</t>
    </rPh>
    <phoneticPr fontId="1"/>
  </si>
  <si>
    <t>・年齢別年間指導計画（それぞれ年齢を記載したもの）</t>
    <rPh sb="1" eb="3">
      <t>ネンレイ</t>
    </rPh>
    <rPh sb="3" eb="4">
      <t>ベツ</t>
    </rPh>
    <rPh sb="4" eb="6">
      <t>ネンカン</t>
    </rPh>
    <rPh sb="6" eb="8">
      <t>シドウ</t>
    </rPh>
    <rPh sb="8" eb="10">
      <t>ケイカク</t>
    </rPh>
    <rPh sb="15" eb="17">
      <t>ネンレイ</t>
    </rPh>
    <rPh sb="18" eb="20">
      <t>キサイ</t>
    </rPh>
    <phoneticPr fontId="1"/>
  </si>
  <si>
    <t>（前頁の続き）</t>
    <phoneticPr fontId="1"/>
  </si>
  <si>
    <t>家庭支援の必要な世帯（関係機関との連携を含む）</t>
    <rPh sb="0" eb="2">
      <t>カテイ</t>
    </rPh>
    <rPh sb="2" eb="4">
      <t>シエン</t>
    </rPh>
    <rPh sb="5" eb="7">
      <t>ヒツヨウ</t>
    </rPh>
    <rPh sb="8" eb="10">
      <t>セタイ</t>
    </rPh>
    <rPh sb="11" eb="13">
      <t>カンケイ</t>
    </rPh>
    <rPh sb="13" eb="15">
      <t>キカン</t>
    </rPh>
    <rPh sb="17" eb="19">
      <t>レンケイ</t>
    </rPh>
    <rPh sb="20" eb="21">
      <t>フク</t>
    </rPh>
    <phoneticPr fontId="1"/>
  </si>
  <si>
    <t>（１）食育について（食育計画を含む）</t>
    <rPh sb="3" eb="5">
      <t>ショクイク</t>
    </rPh>
    <rPh sb="10" eb="12">
      <t>ショクイク</t>
    </rPh>
    <rPh sb="12" eb="14">
      <t>ケイカク</t>
    </rPh>
    <rPh sb="15" eb="16">
      <t>フク</t>
    </rPh>
    <phoneticPr fontId="1"/>
  </si>
  <si>
    <t>（２）給食提供についての考え方（食事を楽しむことができる工夫を含む）</t>
    <rPh sb="3" eb="5">
      <t>キュウショク</t>
    </rPh>
    <rPh sb="5" eb="7">
      <t>テイキョウ</t>
    </rPh>
    <rPh sb="12" eb="13">
      <t>カンガ</t>
    </rPh>
    <rPh sb="14" eb="15">
      <t>カタ</t>
    </rPh>
    <rPh sb="31" eb="32">
      <t>フク</t>
    </rPh>
    <phoneticPr fontId="1"/>
  </si>
  <si>
    <t>□作成する → 保護者負担(□あり（様式5-2に計上済）　□なし)　　　　　　　　　　　　　　 　 
□作成しない</t>
    <rPh sb="1" eb="3">
      <t>サクセイ</t>
    </rPh>
    <rPh sb="8" eb="11">
      <t>ホゴシャ</t>
    </rPh>
    <rPh sb="11" eb="13">
      <t>フタン</t>
    </rPh>
    <rPh sb="18" eb="20">
      <t>ヨウシキ</t>
    </rPh>
    <rPh sb="24" eb="26">
      <t>ケイジョウ</t>
    </rPh>
    <rPh sb="26" eb="27">
      <t>ズ</t>
    </rPh>
    <rPh sb="52" eb="54">
      <t>サクセイ</t>
    </rPh>
    <phoneticPr fontId="1"/>
  </si>
  <si>
    <t>（１）保護者に対する支援・連携</t>
    <rPh sb="3" eb="6">
      <t>ホゴシャ</t>
    </rPh>
    <rPh sb="7" eb="8">
      <t>タイ</t>
    </rPh>
    <rPh sb="10" eb="12">
      <t>シエン</t>
    </rPh>
    <rPh sb="13" eb="15">
      <t>レンケイ</t>
    </rPh>
    <phoneticPr fontId="1"/>
  </si>
  <si>
    <t>（２）苦情解決処理</t>
    <rPh sb="3" eb="5">
      <t>クジョウ</t>
    </rPh>
    <rPh sb="5" eb="7">
      <t>カイケツ</t>
    </rPh>
    <rPh sb="7" eb="9">
      <t>ショリ</t>
    </rPh>
    <phoneticPr fontId="1"/>
  </si>
  <si>
    <t>事業者への監査状況</t>
    <rPh sb="0" eb="3">
      <t>ジギョウシャ</t>
    </rPh>
    <rPh sb="5" eb="7">
      <t>カンサ</t>
    </rPh>
    <rPh sb="7" eb="9">
      <t>ジョウキョウ</t>
    </rPh>
    <phoneticPr fontId="1"/>
  </si>
  <si>
    <t>（５）その他の研修について</t>
    <rPh sb="5" eb="6">
      <t>タ</t>
    </rPh>
    <rPh sb="7" eb="9">
      <t>ケンシュウ</t>
    </rPh>
    <phoneticPr fontId="1"/>
  </si>
  <si>
    <t>（１）取組の概要</t>
    <rPh sb="3" eb="5">
      <t>トリクミ</t>
    </rPh>
    <rPh sb="6" eb="8">
      <t>ガイヨウ</t>
    </rPh>
    <phoneticPr fontId="1"/>
  </si>
  <si>
    <t>その他の研修について
【様式6-1】</t>
    <rPh sb="2" eb="3">
      <t>タ</t>
    </rPh>
    <rPh sb="4" eb="6">
      <t>ケンシュウ</t>
    </rPh>
    <rPh sb="12" eb="14">
      <t>ヨウシキ</t>
    </rPh>
    <phoneticPr fontId="1"/>
  </si>
  <si>
    <t>（様式２－６）</t>
    <phoneticPr fontId="1"/>
  </si>
  <si>
    <t>重要事項説明書</t>
    <rPh sb="0" eb="2">
      <t>ジュウヨウ</t>
    </rPh>
    <rPh sb="2" eb="4">
      <t>ジコウ</t>
    </rPh>
    <rPh sb="4" eb="7">
      <t>セツメイショ</t>
    </rPh>
    <phoneticPr fontId="1"/>
  </si>
  <si>
    <t>施設長履歴書</t>
    <rPh sb="0" eb="2">
      <t>シセツ</t>
    </rPh>
    <rPh sb="2" eb="3">
      <t>チョウ</t>
    </rPh>
    <rPh sb="3" eb="6">
      <t>リレキショ</t>
    </rPh>
    <phoneticPr fontId="1"/>
  </si>
  <si>
    <t>P.○～</t>
    <phoneticPr fontId="1"/>
  </si>
  <si>
    <t>利用者アンケート</t>
    <rPh sb="0" eb="3">
      <t>リヨウシャ</t>
    </rPh>
    <phoneticPr fontId="1"/>
  </si>
  <si>
    <t>（次頁へ続く）</t>
    <phoneticPr fontId="1"/>
  </si>
  <si>
    <t>事業者が運営する児童福祉施設一覧（監査の状況（各施設における直近のもの））</t>
    <rPh sb="0" eb="3">
      <t>ジギョウシャ</t>
    </rPh>
    <rPh sb="4" eb="6">
      <t>ウンエイ</t>
    </rPh>
    <rPh sb="8" eb="10">
      <t>ジドウ</t>
    </rPh>
    <rPh sb="10" eb="12">
      <t>フクシ</t>
    </rPh>
    <rPh sb="12" eb="14">
      <t>シセツ</t>
    </rPh>
    <rPh sb="14" eb="16">
      <t>イチラン</t>
    </rPh>
    <rPh sb="17" eb="19">
      <t>カンサ</t>
    </rPh>
    <rPh sb="20" eb="22">
      <t>ジョウキョウ</t>
    </rPh>
    <rPh sb="23" eb="26">
      <t>カクシセツ</t>
    </rPh>
    <rPh sb="30" eb="32">
      <t>チョッキン</t>
    </rPh>
    <phoneticPr fontId="1"/>
  </si>
  <si>
    <t>所轄庁</t>
    <rPh sb="0" eb="3">
      <t>ショカツチョウ</t>
    </rPh>
    <phoneticPr fontId="1"/>
  </si>
  <si>
    <t>監査の実施日</t>
    <rPh sb="0" eb="2">
      <t>カンサ</t>
    </rPh>
    <rPh sb="3" eb="6">
      <t>ジッシビ</t>
    </rPh>
    <phoneticPr fontId="1"/>
  </si>
  <si>
    <t>P.○～</t>
  </si>
  <si>
    <t>食物アレルギー
対応状況</t>
    <phoneticPr fontId="1"/>
  </si>
  <si>
    <t>所轄庁の指摘内容を示す文書</t>
    <phoneticPr fontId="1"/>
  </si>
  <si>
    <t>指摘に対する事業者の解決策として示した文書</t>
    <phoneticPr fontId="1"/>
  </si>
  <si>
    <t>事業者の自己評価・第三者評価・利用者アンケートに関する書類（全ての児童福祉施設のそれぞれ直近のもの）</t>
    <rPh sb="0" eb="3">
      <t>ジギョウシャ</t>
    </rPh>
    <rPh sb="4" eb="6">
      <t>ジコ</t>
    </rPh>
    <rPh sb="6" eb="8">
      <t>ヒョウカ</t>
    </rPh>
    <rPh sb="9" eb="10">
      <t>ダイ</t>
    </rPh>
    <rPh sb="10" eb="12">
      <t>サンシャ</t>
    </rPh>
    <rPh sb="12" eb="14">
      <t>ヒョウカ</t>
    </rPh>
    <rPh sb="15" eb="18">
      <t>リヨウシャ</t>
    </rPh>
    <rPh sb="24" eb="25">
      <t>カン</t>
    </rPh>
    <rPh sb="27" eb="29">
      <t>ショルイ</t>
    </rPh>
    <rPh sb="30" eb="31">
      <t>スベ</t>
    </rPh>
    <rPh sb="33" eb="35">
      <t>ジドウ</t>
    </rPh>
    <rPh sb="35" eb="37">
      <t>フクシ</t>
    </rPh>
    <rPh sb="37" eb="39">
      <t>シセツ</t>
    </rPh>
    <rPh sb="44" eb="46">
      <t>チョッキン</t>
    </rPh>
    <phoneticPr fontId="1"/>
  </si>
  <si>
    <t>文書指摘及びその解決策（各児童福祉施設のそれぞれ直近のもの）</t>
    <phoneticPr fontId="1"/>
  </si>
  <si>
    <t>口頭指導事項及び口頭指導事項への対応状況（各児童福祉施設のそれぞれ直近のもの）</t>
    <phoneticPr fontId="1"/>
  </si>
  <si>
    <t>除去食（代替食含む）</t>
    <phoneticPr fontId="1"/>
  </si>
  <si>
    <t>弁当持参</t>
    <phoneticPr fontId="1"/>
  </si>
  <si>
    <t>３　園の運営 　（１）教育及び保育の内容に関する計画</t>
    <rPh sb="2" eb="3">
      <t>エン</t>
    </rPh>
    <rPh sb="4" eb="6">
      <t>ウンエイ</t>
    </rPh>
    <rPh sb="11" eb="13">
      <t>キョウイク</t>
    </rPh>
    <rPh sb="13" eb="14">
      <t>オヨ</t>
    </rPh>
    <rPh sb="15" eb="17">
      <t>ホイク</t>
    </rPh>
    <rPh sb="18" eb="20">
      <t>ナイヨウ</t>
    </rPh>
    <rPh sb="21" eb="22">
      <t>カン</t>
    </rPh>
    <rPh sb="24" eb="26">
      <t>ケイカク</t>
    </rPh>
    <phoneticPr fontId="1"/>
  </si>
  <si>
    <t>事業者が運営する施設一覧等</t>
    <rPh sb="0" eb="3">
      <t>ジギョウシャ</t>
    </rPh>
    <rPh sb="4" eb="6">
      <t>ウンエイ</t>
    </rPh>
    <rPh sb="8" eb="10">
      <t>シセツ</t>
    </rPh>
    <rPh sb="10" eb="12">
      <t>イチラン</t>
    </rPh>
    <rPh sb="12" eb="13">
      <t>ナド</t>
    </rPh>
    <phoneticPr fontId="1"/>
  </si>
  <si>
    <t>職員定着化への取組の概要
【様式6-1】</t>
    <rPh sb="0" eb="2">
      <t>ショクイン</t>
    </rPh>
    <rPh sb="2" eb="5">
      <t>テイチャクカ</t>
    </rPh>
    <rPh sb="7" eb="9">
      <t>トリクミ</t>
    </rPh>
    <rPh sb="10" eb="12">
      <t>ガイヨウ</t>
    </rPh>
    <rPh sb="14" eb="16">
      <t>ヨウシキ</t>
    </rPh>
    <phoneticPr fontId="1"/>
  </si>
  <si>
    <r>
      <t>地域の住環境に配慮した取組</t>
    </r>
    <r>
      <rPr>
        <strike/>
        <sz val="10"/>
        <rFont val="HG丸ｺﾞｼｯｸM-PRO"/>
        <family val="3"/>
        <charset val="128"/>
      </rPr>
      <t xml:space="preserve">
</t>
    </r>
    <r>
      <rPr>
        <sz val="10"/>
        <rFont val="HG丸ｺﾞｼｯｸM-PRO"/>
        <family val="3"/>
        <charset val="128"/>
      </rPr>
      <t>【様式13-1】</t>
    </r>
    <phoneticPr fontId="1"/>
  </si>
  <si>
    <t>事業者が運営する施設一覧等</t>
    <rPh sb="4" eb="6">
      <t>ウンエイ</t>
    </rPh>
    <rPh sb="8" eb="10">
      <t>シセツ</t>
    </rPh>
    <rPh sb="10" eb="12">
      <t>イチラン</t>
    </rPh>
    <rPh sb="12" eb="13">
      <t>ナド</t>
    </rPh>
    <phoneticPr fontId="1"/>
  </si>
  <si>
    <t>事業者が運営する児童福祉施設一覧（施設概要（１））</t>
    <rPh sb="4" eb="6">
      <t>ウンエイ</t>
    </rPh>
    <rPh sb="8" eb="10">
      <t>ジドウ</t>
    </rPh>
    <rPh sb="10" eb="12">
      <t>フクシ</t>
    </rPh>
    <rPh sb="12" eb="14">
      <t>シセツ</t>
    </rPh>
    <rPh sb="14" eb="16">
      <t>イチラン</t>
    </rPh>
    <rPh sb="17" eb="19">
      <t>シセツ</t>
    </rPh>
    <rPh sb="19" eb="21">
      <t>ガイヨウ</t>
    </rPh>
    <phoneticPr fontId="1"/>
  </si>
  <si>
    <t>事業者への監査状況</t>
    <rPh sb="5" eb="7">
      <t>カンサ</t>
    </rPh>
    <rPh sb="7" eb="9">
      <t>ジョウキョウ</t>
    </rPh>
    <phoneticPr fontId="1"/>
  </si>
  <si>
    <t>所轄庁による事業者への監査に係る直近分の資料を提出してください。</t>
    <rPh sb="0" eb="3">
      <t>ショカツチョウ</t>
    </rPh>
    <rPh sb="6" eb="9">
      <t>ジギョウシャ</t>
    </rPh>
    <rPh sb="11" eb="13">
      <t>カンサ</t>
    </rPh>
    <rPh sb="14" eb="15">
      <t>カカ</t>
    </rPh>
    <rPh sb="16" eb="18">
      <t>チョッキン</t>
    </rPh>
    <rPh sb="18" eb="19">
      <t>ブン</t>
    </rPh>
    <rPh sb="20" eb="22">
      <t>シリョウ</t>
    </rPh>
    <rPh sb="23" eb="25">
      <t>テイシュツ</t>
    </rPh>
    <phoneticPr fontId="1"/>
  </si>
  <si>
    <t>（1）　開園の際の施設整備に係るもの</t>
    <rPh sb="4" eb="6">
      <t>カイエン</t>
    </rPh>
    <rPh sb="7" eb="8">
      <t>サイ</t>
    </rPh>
    <rPh sb="9" eb="11">
      <t>シセツ</t>
    </rPh>
    <rPh sb="11" eb="13">
      <t>セイビ</t>
    </rPh>
    <rPh sb="14" eb="15">
      <t>カカ</t>
    </rPh>
    <phoneticPr fontId="11"/>
  </si>
  <si>
    <t>（2）　施設運営に係るもの</t>
    <rPh sb="4" eb="6">
      <t>シセツ</t>
    </rPh>
    <rPh sb="6" eb="8">
      <t>ウンエイ</t>
    </rPh>
    <rPh sb="9" eb="10">
      <t>カカ</t>
    </rPh>
    <phoneticPr fontId="11"/>
  </si>
  <si>
    <t>延床面積表</t>
    <rPh sb="0" eb="1">
      <t>ノ</t>
    </rPh>
    <rPh sb="1" eb="2">
      <t>ユカ</t>
    </rPh>
    <rPh sb="2" eb="4">
      <t>メンセキ</t>
    </rPh>
    <rPh sb="4" eb="5">
      <t>ヒョウ</t>
    </rPh>
    <phoneticPr fontId="1"/>
  </si>
  <si>
    <t>P.○～</t>
    <phoneticPr fontId="1"/>
  </si>
  <si>
    <t>○○○</t>
    <phoneticPr fontId="1"/>
  </si>
  <si>
    <t>休園日の設定</t>
    <rPh sb="4" eb="6">
      <t>セッテイ</t>
    </rPh>
    <phoneticPr fontId="1"/>
  </si>
  <si>
    <t>.</t>
    <phoneticPr fontId="1"/>
  </si>
  <si>
    <t>各台数を見込んだ理由</t>
    <rPh sb="0" eb="1">
      <t>カク</t>
    </rPh>
    <rPh sb="1" eb="3">
      <t>ダイスウ</t>
    </rPh>
    <rPh sb="4" eb="6">
      <t>ミコ</t>
    </rPh>
    <rPh sb="8" eb="10">
      <t>リユウ</t>
    </rPh>
    <phoneticPr fontId="1"/>
  </si>
  <si>
    <t>小学校との連携等（他の就学前施設との連携・交流を含む）</t>
    <rPh sb="0" eb="3">
      <t>ショウガッコウ</t>
    </rPh>
    <rPh sb="5" eb="8">
      <t>レンケイナド</t>
    </rPh>
    <rPh sb="9" eb="10">
      <t>タ</t>
    </rPh>
    <rPh sb="11" eb="14">
      <t>シュウガクマエ</t>
    </rPh>
    <rPh sb="14" eb="16">
      <t>シセツ</t>
    </rPh>
    <rPh sb="18" eb="20">
      <t>レンケイ</t>
    </rPh>
    <rPh sb="21" eb="23">
      <t>コウリュウ</t>
    </rPh>
    <rPh sb="24" eb="25">
      <t>フク</t>
    </rPh>
    <phoneticPr fontId="1"/>
  </si>
  <si>
    <t>調理員等とその他の職員との打合せの内容と頻度の予定：</t>
    <rPh sb="0" eb="2">
      <t>チョウリ</t>
    </rPh>
    <rPh sb="2" eb="3">
      <t>イン</t>
    </rPh>
    <rPh sb="3" eb="4">
      <t>トウ</t>
    </rPh>
    <rPh sb="7" eb="8">
      <t>タ</t>
    </rPh>
    <rPh sb="9" eb="11">
      <t>ショクイン</t>
    </rPh>
    <rPh sb="13" eb="15">
      <t>ウチアワ</t>
    </rPh>
    <rPh sb="17" eb="19">
      <t>ナイヨウ</t>
    </rPh>
    <rPh sb="20" eb="22">
      <t>ヒンド</t>
    </rPh>
    <rPh sb="23" eb="25">
      <t>ヨテイ</t>
    </rPh>
    <phoneticPr fontId="1"/>
  </si>
  <si>
    <t>調理員等の子どもたちとのかかわり：</t>
    <rPh sb="0" eb="2">
      <t>チョウリ</t>
    </rPh>
    <rPh sb="2" eb="4">
      <t>イントウ</t>
    </rPh>
    <rPh sb="5" eb="6">
      <t>コ</t>
    </rPh>
    <phoneticPr fontId="1"/>
  </si>
  <si>
    <t>日常の園運営における安全対策（健康管理・乳幼児突然死症候群)への対応・衛生管理等）についてどのように取り組むか具体的な提案を記載した。</t>
    <phoneticPr fontId="1"/>
  </si>
  <si>
    <t>保育士</t>
    <rPh sb="0" eb="3">
      <t>ホイクシ</t>
    </rPh>
    <phoneticPr fontId="1"/>
  </si>
  <si>
    <t>（前頁の続き）</t>
    <phoneticPr fontId="1"/>
  </si>
  <si>
    <t>保育士</t>
    <rPh sb="0" eb="2">
      <t>ホイク</t>
    </rPh>
    <rPh sb="2" eb="3">
      <t>シ</t>
    </rPh>
    <phoneticPr fontId="1"/>
  </si>
  <si>
    <t>　事業者全体としての収支や資産の状況等が分かるよう、資料を提出すること。</t>
    <rPh sb="4" eb="6">
      <t>ゼンタイ</t>
    </rPh>
    <rPh sb="10" eb="12">
      <t>シュウシ</t>
    </rPh>
    <rPh sb="13" eb="15">
      <t>シサン</t>
    </rPh>
    <rPh sb="16" eb="19">
      <t>ジョウキョウナド</t>
    </rPh>
    <rPh sb="20" eb="21">
      <t>ワ</t>
    </rPh>
    <rPh sb="26" eb="28">
      <t>シリョウ</t>
    </rPh>
    <rPh sb="29" eb="31">
      <t>テイシュツ</t>
    </rPh>
    <phoneticPr fontId="1"/>
  </si>
  <si>
    <t>　事業者の財務状況を示す、下記の資料を提出すること。（税に未納のないことの証明及び借入金返済計画書以外は３期分）</t>
    <rPh sb="5" eb="7">
      <t>ザイム</t>
    </rPh>
    <rPh sb="7" eb="9">
      <t>ジョウキョウ</t>
    </rPh>
    <rPh sb="10" eb="11">
      <t>シメ</t>
    </rPh>
    <rPh sb="13" eb="15">
      <t>カキ</t>
    </rPh>
    <rPh sb="16" eb="18">
      <t>シリョウ</t>
    </rPh>
    <rPh sb="19" eb="21">
      <t>テイシュツ</t>
    </rPh>
    <rPh sb="27" eb="28">
      <t>ゼイ</t>
    </rPh>
    <rPh sb="29" eb="31">
      <t>ミノウ</t>
    </rPh>
    <rPh sb="37" eb="39">
      <t>ショウメイ</t>
    </rPh>
    <rPh sb="39" eb="40">
      <t>オヨ</t>
    </rPh>
    <rPh sb="41" eb="43">
      <t>カリイ</t>
    </rPh>
    <rPh sb="43" eb="44">
      <t>キン</t>
    </rPh>
    <rPh sb="44" eb="46">
      <t>ヘンサイ</t>
    </rPh>
    <rPh sb="46" eb="49">
      <t>ケイカクショ</t>
    </rPh>
    <rPh sb="49" eb="51">
      <t>イガイ</t>
    </rPh>
    <rPh sb="53" eb="54">
      <t>キ</t>
    </rPh>
    <rPh sb="54" eb="55">
      <t>ブン</t>
    </rPh>
    <phoneticPr fontId="1"/>
  </si>
  <si>
    <t>　各園の事業報告書がある場合には、提出すること。</t>
    <rPh sb="1" eb="3">
      <t>カクエン</t>
    </rPh>
    <rPh sb="4" eb="6">
      <t>ジギョウ</t>
    </rPh>
    <rPh sb="6" eb="9">
      <t>ホウコクショ</t>
    </rPh>
    <rPh sb="12" eb="14">
      <t>バアイ</t>
    </rPh>
    <rPh sb="17" eb="19">
      <t>テイシュツ</t>
    </rPh>
    <phoneticPr fontId="1"/>
  </si>
  <si>
    <t>　事業者全体としての状況が分かるよう、資料を提出すること。</t>
    <rPh sb="4" eb="6">
      <t>ゼンタイ</t>
    </rPh>
    <rPh sb="10" eb="12">
      <t>ジョウキョウ</t>
    </rPh>
    <rPh sb="13" eb="14">
      <t>ワ</t>
    </rPh>
    <rPh sb="19" eb="21">
      <t>シリョウ</t>
    </rPh>
    <rPh sb="22" eb="24">
      <t>テイシュツ</t>
    </rPh>
    <phoneticPr fontId="1"/>
  </si>
  <si>
    <t>※古い年度を左に、新しい年度を右に記載してください。</t>
    <rPh sb="1" eb="2">
      <t>フル</t>
    </rPh>
    <rPh sb="3" eb="5">
      <t>ネンド</t>
    </rPh>
    <rPh sb="6" eb="7">
      <t>ヒダリ</t>
    </rPh>
    <rPh sb="9" eb="10">
      <t>アタラ</t>
    </rPh>
    <rPh sb="12" eb="14">
      <t>ネンド</t>
    </rPh>
    <rPh sb="15" eb="16">
      <t>ミギ</t>
    </rPh>
    <rPh sb="17" eb="19">
      <t>キサイ</t>
    </rPh>
    <phoneticPr fontId="1"/>
  </si>
  <si>
    <t>【事業者確認欄】（下記の内容を確認し、「確認状況」欄に記入すること）</t>
    <rPh sb="1" eb="4">
      <t>ジギョウシャ</t>
    </rPh>
    <rPh sb="4" eb="6">
      <t>カクニン</t>
    </rPh>
    <rPh sb="6" eb="7">
      <t>ラン</t>
    </rPh>
    <rPh sb="9" eb="11">
      <t>カキ</t>
    </rPh>
    <phoneticPr fontId="1"/>
  </si>
  <si>
    <t>利用定員については、それぞれ持ち上がりが可能となるように設定した。また、３歳児の利用定員は、２歳児の利用定員よりも３人以上多く設定した。</t>
    <rPh sb="37" eb="38">
      <t>サイ</t>
    </rPh>
    <rPh sb="38" eb="39">
      <t>ジ</t>
    </rPh>
    <rPh sb="40" eb="42">
      <t>リヨウ</t>
    </rPh>
    <rPh sb="42" eb="44">
      <t>テイイン</t>
    </rPh>
    <rPh sb="47" eb="48">
      <t>サイ</t>
    </rPh>
    <rPh sb="48" eb="49">
      <t>ジ</t>
    </rPh>
    <rPh sb="50" eb="52">
      <t>リヨウ</t>
    </rPh>
    <rPh sb="52" eb="54">
      <t>テイイン</t>
    </rPh>
    <rPh sb="58" eb="59">
      <t>ニン</t>
    </rPh>
    <rPh sb="59" eb="61">
      <t>イジョウ</t>
    </rPh>
    <rPh sb="61" eb="62">
      <t>オオ</t>
    </rPh>
    <rPh sb="63" eb="65">
      <t>セッテイ</t>
    </rPh>
    <phoneticPr fontId="1"/>
  </si>
  <si>
    <t xml:space="preserve"> (5)　上記提案をするにあたり、参考となる事業者が運営する児童福祉施設の名称</t>
    <rPh sb="5" eb="7">
      <t>ジョウキ</t>
    </rPh>
    <rPh sb="7" eb="9">
      <t>テイアン</t>
    </rPh>
    <rPh sb="17" eb="19">
      <t>サンコウ</t>
    </rPh>
    <rPh sb="22" eb="25">
      <t>ジギョウシャ</t>
    </rPh>
    <rPh sb="26" eb="28">
      <t>ウンエイ</t>
    </rPh>
    <rPh sb="30" eb="32">
      <t>ジドウ</t>
    </rPh>
    <rPh sb="32" eb="34">
      <t>フクシ</t>
    </rPh>
    <rPh sb="34" eb="36">
      <t>シセツ</t>
    </rPh>
    <rPh sb="37" eb="39">
      <t>メイショウ</t>
    </rPh>
    <phoneticPr fontId="1"/>
  </si>
  <si>
    <t>※あらかじめ記載されている項目について該当がない場合は、0円として計上してください。</t>
    <rPh sb="6" eb="8">
      <t>キサイ</t>
    </rPh>
    <rPh sb="13" eb="15">
      <t>コウモク</t>
    </rPh>
    <rPh sb="19" eb="21">
      <t>ガイトウ</t>
    </rPh>
    <rPh sb="24" eb="26">
      <t>バアイ</t>
    </rPh>
    <rPh sb="29" eb="30">
      <t>エン</t>
    </rPh>
    <rPh sb="33" eb="35">
      <t>ケイジョウ</t>
    </rPh>
    <phoneticPr fontId="1"/>
  </si>
  <si>
    <t>※「概要・添付資料等」欄に記載された資料を添付すること。過年度の見積書や実績値等を用いる場合はその旨を明記するとともに、当該資料が今回の事業計画に適用できる理由を記載すること。添付資料の記載が無い項目についても、経費の概要について記載すること。</t>
  </si>
  <si>
    <t>※「添付資料等」に記載された資料を添付すること。過年度の見積書や実績値等を用いる場合はその旨を明記するとともに、当該資料が今回の事業計画に適用できる理由を記載すること。</t>
    <rPh sb="2" eb="4">
      <t>テンプ</t>
    </rPh>
    <rPh sb="4" eb="7">
      <t>シリョウナド</t>
    </rPh>
    <rPh sb="9" eb="11">
      <t>キサイ</t>
    </rPh>
    <rPh sb="14" eb="16">
      <t>シリョウ</t>
    </rPh>
    <rPh sb="17" eb="19">
      <t>テンプ</t>
    </rPh>
    <phoneticPr fontId="1"/>
  </si>
  <si>
    <t>備品費（開園の際の器具及び備品費、保育材料費等）</t>
    <rPh sb="0" eb="2">
      <t>ビヒン</t>
    </rPh>
    <rPh sb="2" eb="3">
      <t>ヒ</t>
    </rPh>
    <rPh sb="4" eb="6">
      <t>カイエン</t>
    </rPh>
    <rPh sb="7" eb="8">
      <t>サイ</t>
    </rPh>
    <rPh sb="9" eb="11">
      <t>キグ</t>
    </rPh>
    <rPh sb="11" eb="12">
      <t>オヨ</t>
    </rPh>
    <rPh sb="13" eb="15">
      <t>ビヒン</t>
    </rPh>
    <rPh sb="15" eb="16">
      <t>ヒ</t>
    </rPh>
    <rPh sb="17" eb="19">
      <t>ホイク</t>
    </rPh>
    <rPh sb="19" eb="23">
      <t>ザイリョウヒナド</t>
    </rPh>
    <phoneticPr fontId="1"/>
  </si>
  <si>
    <t>・開園のために資金を借り入れる場合は、返済のための借入金返済計画（任意様式）</t>
    <rPh sb="1" eb="3">
      <t>カイエン</t>
    </rPh>
    <rPh sb="7" eb="9">
      <t>シキン</t>
    </rPh>
    <rPh sb="10" eb="11">
      <t>カ</t>
    </rPh>
    <rPh sb="12" eb="13">
      <t>イ</t>
    </rPh>
    <rPh sb="15" eb="17">
      <t>バアイ</t>
    </rPh>
    <rPh sb="19" eb="21">
      <t>ヘンサイ</t>
    </rPh>
    <rPh sb="25" eb="27">
      <t>カリイレ</t>
    </rPh>
    <rPh sb="27" eb="28">
      <t>キン</t>
    </rPh>
    <rPh sb="28" eb="30">
      <t>ヘンサイ</t>
    </rPh>
    <rPh sb="30" eb="32">
      <t>ケイカク</t>
    </rPh>
    <rPh sb="33" eb="35">
      <t>ニンイ</t>
    </rPh>
    <rPh sb="35" eb="37">
      <t>ヨウシキ</t>
    </rPh>
    <phoneticPr fontId="1"/>
  </si>
  <si>
    <t>計上にあたっては、内容と勘定科目との整合を確認した。</t>
    <rPh sb="0" eb="2">
      <t>ケイジョウ</t>
    </rPh>
    <rPh sb="9" eb="11">
      <t>ナイヨウ</t>
    </rPh>
    <rPh sb="12" eb="14">
      <t>カンジョウ</t>
    </rPh>
    <rPh sb="14" eb="16">
      <t>カモク</t>
    </rPh>
    <rPh sb="18" eb="20">
      <t>セイゴウ</t>
    </rPh>
    <rPh sb="21" eb="23">
      <t>カクニン</t>
    </rPh>
    <phoneticPr fontId="1"/>
  </si>
  <si>
    <t>延長保育事業委託料については、「その他の事業収入」欄の「受託事業収入（公費）」欄に記載した。</t>
    <rPh sb="0" eb="2">
      <t>エンチョウ</t>
    </rPh>
    <rPh sb="2" eb="4">
      <t>ホイク</t>
    </rPh>
    <rPh sb="4" eb="6">
      <t>ジギョウ</t>
    </rPh>
    <rPh sb="6" eb="9">
      <t>イタクリョウ</t>
    </rPh>
    <rPh sb="28" eb="30">
      <t>ジュタク</t>
    </rPh>
    <rPh sb="30" eb="32">
      <t>ジギョウ</t>
    </rPh>
    <rPh sb="32" eb="34">
      <t>シュウニュウ</t>
    </rPh>
    <phoneticPr fontId="1"/>
  </si>
  <si>
    <t>施設運営に係る収支計画については、単に定員のとおり計上するのではなく、定員に対する認可基準を満たす職員を配置した上で、各年度における在籍児童数を見込んで積算を行った。</t>
    <rPh sb="0" eb="2">
      <t>シセツ</t>
    </rPh>
    <rPh sb="2" eb="4">
      <t>ウンエイ</t>
    </rPh>
    <rPh sb="5" eb="6">
      <t>カカ</t>
    </rPh>
    <rPh sb="7" eb="9">
      <t>シュウシ</t>
    </rPh>
    <rPh sb="9" eb="11">
      <t>ケイカク</t>
    </rPh>
    <rPh sb="17" eb="18">
      <t>タン</t>
    </rPh>
    <rPh sb="19" eb="21">
      <t>テイイン</t>
    </rPh>
    <rPh sb="25" eb="27">
      <t>ケイジョウ</t>
    </rPh>
    <rPh sb="35" eb="37">
      <t>テイイン</t>
    </rPh>
    <rPh sb="38" eb="39">
      <t>タイ</t>
    </rPh>
    <rPh sb="41" eb="43">
      <t>ニンカ</t>
    </rPh>
    <rPh sb="43" eb="45">
      <t>キジュン</t>
    </rPh>
    <rPh sb="46" eb="47">
      <t>ミ</t>
    </rPh>
    <rPh sb="49" eb="51">
      <t>ショクイン</t>
    </rPh>
    <rPh sb="52" eb="54">
      <t>ハイチ</t>
    </rPh>
    <rPh sb="56" eb="57">
      <t>ウエ</t>
    </rPh>
    <rPh sb="59" eb="62">
      <t>カクネンド</t>
    </rPh>
    <rPh sb="66" eb="68">
      <t>ザイセキ</t>
    </rPh>
    <rPh sb="68" eb="70">
      <t>ジドウ</t>
    </rPh>
    <rPh sb="70" eb="71">
      <t>スウ</t>
    </rPh>
    <rPh sb="72" eb="74">
      <t>ミコ</t>
    </rPh>
    <rPh sb="76" eb="78">
      <t>セキサン</t>
    </rPh>
    <rPh sb="79" eb="80">
      <t>オコナ</t>
    </rPh>
    <phoneticPr fontId="1"/>
  </si>
  <si>
    <t>様式5-1の入力表③については、様式5-2の「保育料以外の保護者負担」や様式6-2の「職員配置」との整合を確認した。</t>
    <rPh sb="0" eb="2">
      <t>ヨウシキ</t>
    </rPh>
    <rPh sb="6" eb="8">
      <t>ニュウリョク</t>
    </rPh>
    <rPh sb="8" eb="9">
      <t>ヒョウ</t>
    </rPh>
    <rPh sb="16" eb="18">
      <t>ヨウシキ</t>
    </rPh>
    <rPh sb="23" eb="26">
      <t>ホイクリョウ</t>
    </rPh>
    <rPh sb="26" eb="28">
      <t>イガイ</t>
    </rPh>
    <rPh sb="29" eb="32">
      <t>ホゴシャ</t>
    </rPh>
    <rPh sb="32" eb="34">
      <t>フタン</t>
    </rPh>
    <rPh sb="36" eb="38">
      <t>ヨウシキ</t>
    </rPh>
    <rPh sb="43" eb="45">
      <t>ショクイン</t>
    </rPh>
    <rPh sb="45" eb="47">
      <t>ハイチ</t>
    </rPh>
    <rPh sb="50" eb="52">
      <t>セイゴウ</t>
    </rPh>
    <rPh sb="53" eb="55">
      <t>カクニン</t>
    </rPh>
    <phoneticPr fontId="1"/>
  </si>
  <si>
    <t>（２）取組の効果、課題（事業者の所見）及び課題への対応について</t>
    <rPh sb="3" eb="5">
      <t>トリクミ</t>
    </rPh>
    <rPh sb="6" eb="8">
      <t>コウカ</t>
    </rPh>
    <rPh sb="9" eb="11">
      <t>カダイ</t>
    </rPh>
    <rPh sb="12" eb="15">
      <t>ジギョウシャ</t>
    </rPh>
    <rPh sb="16" eb="18">
      <t>ショケン</t>
    </rPh>
    <rPh sb="19" eb="20">
      <t>オヨ</t>
    </rPh>
    <rPh sb="21" eb="23">
      <t>カダイ</t>
    </rPh>
    <rPh sb="25" eb="27">
      <t>タイオウ</t>
    </rPh>
    <phoneticPr fontId="1"/>
  </si>
  <si>
    <t>職員全員が研修等に積極的かつ主体的に参加できるようどのように取り組むか、また、日々の実践を通した自己研鑚への援助等について記載した。</t>
    <rPh sb="0" eb="2">
      <t>ショクイン</t>
    </rPh>
    <rPh sb="2" eb="4">
      <t>ゼンイン</t>
    </rPh>
    <rPh sb="5" eb="8">
      <t>ケンシュウナド</t>
    </rPh>
    <rPh sb="9" eb="12">
      <t>セッキョクテキ</t>
    </rPh>
    <rPh sb="14" eb="17">
      <t>シュタイテキ</t>
    </rPh>
    <rPh sb="18" eb="20">
      <t>サンカ</t>
    </rPh>
    <rPh sb="30" eb="31">
      <t>ト</t>
    </rPh>
    <rPh sb="32" eb="33">
      <t>ク</t>
    </rPh>
    <rPh sb="39" eb="41">
      <t>ヒビ</t>
    </rPh>
    <rPh sb="42" eb="44">
      <t>ジッセン</t>
    </rPh>
    <rPh sb="45" eb="46">
      <t>トオ</t>
    </rPh>
    <rPh sb="48" eb="50">
      <t>ジコ</t>
    </rPh>
    <rPh sb="50" eb="52">
      <t>ケンサン</t>
    </rPh>
    <rPh sb="54" eb="56">
      <t>エンジョ</t>
    </rPh>
    <rPh sb="56" eb="57">
      <t>トウ</t>
    </rPh>
    <rPh sb="61" eb="63">
      <t>キサイ</t>
    </rPh>
    <phoneticPr fontId="1"/>
  </si>
  <si>
    <t>職員が研修に積極的に取り組む体制、自己研鑚への援助、指導のできる体制について記載した。</t>
    <rPh sb="0" eb="2">
      <t>ショクイン</t>
    </rPh>
    <rPh sb="3" eb="5">
      <t>ケンシュウ</t>
    </rPh>
    <rPh sb="6" eb="9">
      <t>セッキョクテキ</t>
    </rPh>
    <rPh sb="10" eb="11">
      <t>ト</t>
    </rPh>
    <rPh sb="12" eb="13">
      <t>ク</t>
    </rPh>
    <rPh sb="14" eb="16">
      <t>タイセイ</t>
    </rPh>
    <rPh sb="17" eb="19">
      <t>ジコ</t>
    </rPh>
    <rPh sb="19" eb="21">
      <t>ケンサン</t>
    </rPh>
    <rPh sb="23" eb="25">
      <t>エンジョ</t>
    </rPh>
    <rPh sb="26" eb="28">
      <t>シドウ</t>
    </rPh>
    <rPh sb="32" eb="34">
      <t>タイセイ</t>
    </rPh>
    <rPh sb="38" eb="40">
      <t>キサイ</t>
    </rPh>
    <phoneticPr fontId="1"/>
  </si>
  <si>
    <t>※必要に応じ、行を増やし作成してください</t>
  </si>
  <si>
    <t>※必要に応じ、行を増やし作成してください</t>
    <rPh sb="1" eb="3">
      <t>ヒツヨウ</t>
    </rPh>
    <rPh sb="4" eb="5">
      <t>オウ</t>
    </rPh>
    <rPh sb="7" eb="8">
      <t>ギョウ</t>
    </rPh>
    <rPh sb="9" eb="10">
      <t>フ</t>
    </rPh>
    <rPh sb="12" eb="14">
      <t>サクセイ</t>
    </rPh>
    <phoneticPr fontId="1"/>
  </si>
  <si>
    <t>（３）非常時（事故・災害）、不審者等への対応・安全対策</t>
    <rPh sb="3" eb="5">
      <t>ヒジョウ</t>
    </rPh>
    <rPh sb="5" eb="6">
      <t>ジ</t>
    </rPh>
    <rPh sb="7" eb="9">
      <t>ジコ</t>
    </rPh>
    <rPh sb="10" eb="12">
      <t>サイガイ</t>
    </rPh>
    <rPh sb="14" eb="17">
      <t>フシンシャ</t>
    </rPh>
    <rPh sb="17" eb="18">
      <t>ナド</t>
    </rPh>
    <rPh sb="20" eb="22">
      <t>タイオウ</t>
    </rPh>
    <rPh sb="23" eb="25">
      <t>アンゼン</t>
    </rPh>
    <rPh sb="25" eb="27">
      <t>タイサク</t>
    </rPh>
    <phoneticPr fontId="1"/>
  </si>
  <si>
    <t>個人情報の取扱い、守秘義務等に対する考え方を記載した。</t>
    <rPh sb="0" eb="2">
      <t>コジン</t>
    </rPh>
    <rPh sb="2" eb="4">
      <t>ジョウホウ</t>
    </rPh>
    <rPh sb="5" eb="7">
      <t>トリアツカ</t>
    </rPh>
    <rPh sb="9" eb="11">
      <t>シュヒ</t>
    </rPh>
    <rPh sb="11" eb="14">
      <t>ギムナド</t>
    </rPh>
    <rPh sb="15" eb="16">
      <t>タイ</t>
    </rPh>
    <rPh sb="18" eb="19">
      <t>カンガ</t>
    </rPh>
    <rPh sb="20" eb="21">
      <t>カタ</t>
    </rPh>
    <rPh sb="22" eb="24">
      <t>キサイ</t>
    </rPh>
    <phoneticPr fontId="1"/>
  </si>
  <si>
    <t>添付書類については、既存施設のものではなく、本募集において提案する施設に関するものを添付した。</t>
    <rPh sb="0" eb="2">
      <t>テンプ</t>
    </rPh>
    <rPh sb="2" eb="4">
      <t>ショルイ</t>
    </rPh>
    <rPh sb="10" eb="12">
      <t>キゾン</t>
    </rPh>
    <rPh sb="12" eb="14">
      <t>シセツ</t>
    </rPh>
    <rPh sb="22" eb="23">
      <t>ホン</t>
    </rPh>
    <rPh sb="23" eb="25">
      <t>ボシュウ</t>
    </rPh>
    <rPh sb="29" eb="31">
      <t>テイアン</t>
    </rPh>
    <rPh sb="33" eb="35">
      <t>シセツ</t>
    </rPh>
    <rPh sb="36" eb="37">
      <t>カン</t>
    </rPh>
    <rPh sb="42" eb="44">
      <t>テンプ</t>
    </rPh>
    <phoneticPr fontId="1"/>
  </si>
  <si>
    <t>避難経路図において、２以上の避難経路を確保している。</t>
    <rPh sb="0" eb="2">
      <t>ヒナン</t>
    </rPh>
    <rPh sb="2" eb="4">
      <t>ケイロ</t>
    </rPh>
    <rPh sb="4" eb="5">
      <t>ズ</t>
    </rPh>
    <rPh sb="11" eb="13">
      <t>イジョウ</t>
    </rPh>
    <rPh sb="14" eb="16">
      <t>ヒナン</t>
    </rPh>
    <rPh sb="16" eb="18">
      <t>ケイロ</t>
    </rPh>
    <rPh sb="19" eb="21">
      <t>カクホ</t>
    </rPh>
    <phoneticPr fontId="1"/>
  </si>
  <si>
    <t>安全対策等において機器の購入や業務委託等を考える場合、様式５－１の収支予算計画に当該費用を反映した。</t>
    <rPh sb="0" eb="2">
      <t>アンゼン</t>
    </rPh>
    <rPh sb="2" eb="4">
      <t>タイサク</t>
    </rPh>
    <rPh sb="4" eb="5">
      <t>ナド</t>
    </rPh>
    <rPh sb="9" eb="11">
      <t>キキ</t>
    </rPh>
    <rPh sb="12" eb="14">
      <t>コウニュウ</t>
    </rPh>
    <rPh sb="15" eb="17">
      <t>ギョウム</t>
    </rPh>
    <rPh sb="17" eb="19">
      <t>イタク</t>
    </rPh>
    <rPh sb="19" eb="20">
      <t>ナド</t>
    </rPh>
    <rPh sb="21" eb="22">
      <t>カンガ</t>
    </rPh>
    <rPh sb="24" eb="26">
      <t>バアイ</t>
    </rPh>
    <rPh sb="27" eb="29">
      <t>ヨウシキ</t>
    </rPh>
    <rPh sb="33" eb="35">
      <t>シュウシ</t>
    </rPh>
    <rPh sb="35" eb="37">
      <t>ヨサン</t>
    </rPh>
    <rPh sb="37" eb="39">
      <t>ケイカク</t>
    </rPh>
    <rPh sb="40" eb="42">
      <t>トウガイ</t>
    </rPh>
    <rPh sb="42" eb="44">
      <t>ヒヨウ</t>
    </rPh>
    <rPh sb="45" eb="47">
      <t>ハンエイ</t>
    </rPh>
    <phoneticPr fontId="1"/>
  </si>
  <si>
    <t>１　事業者及び事業者が運営する施設について、不正または不正と疑われる運営等はありませ
　ん。また、今後においてもそのような事態を発生させません。</t>
    <rPh sb="5" eb="6">
      <t>オヨ</t>
    </rPh>
    <rPh sb="11" eb="13">
      <t>ウンエイ</t>
    </rPh>
    <rPh sb="15" eb="17">
      <t>シセツ</t>
    </rPh>
    <rPh sb="22" eb="24">
      <t>フセイ</t>
    </rPh>
    <rPh sb="27" eb="29">
      <t>フセイ</t>
    </rPh>
    <rPh sb="30" eb="31">
      <t>ウタガ</t>
    </rPh>
    <rPh sb="34" eb="36">
      <t>ウンエイ</t>
    </rPh>
    <rPh sb="36" eb="37">
      <t>トウ</t>
    </rPh>
    <rPh sb="49" eb="51">
      <t>コンゴ</t>
    </rPh>
    <rPh sb="61" eb="63">
      <t>ジタイ</t>
    </rPh>
    <rPh sb="64" eb="66">
      <t>ハッセイ</t>
    </rPh>
    <phoneticPr fontId="1"/>
  </si>
  <si>
    <t>（うち、保護者利用可）</t>
    <rPh sb="4" eb="7">
      <t>ホゴシャ</t>
    </rPh>
    <rPh sb="7" eb="9">
      <t>リヨウ</t>
    </rPh>
    <rPh sb="9" eb="10">
      <t>カ</t>
    </rPh>
    <phoneticPr fontId="1"/>
  </si>
  <si>
    <t>添付する施設平面図には、各保育室の面積、採光可能な窓、便器や手洗いなどの記載がある（便器や手洗いなどについては個数がわかる記載となっている）。</t>
    <rPh sb="0" eb="2">
      <t>テンプ</t>
    </rPh>
    <rPh sb="4" eb="6">
      <t>シセツ</t>
    </rPh>
    <rPh sb="6" eb="9">
      <t>ヘイメンズ</t>
    </rPh>
    <rPh sb="36" eb="38">
      <t>キサイ</t>
    </rPh>
    <phoneticPr fontId="1"/>
  </si>
  <si>
    <t>「施設整備計画の概要」に記載した内容と、添付する施設平面図との整合を確認した。</t>
    <rPh sb="1" eb="3">
      <t>シセツ</t>
    </rPh>
    <rPh sb="3" eb="5">
      <t>セイビ</t>
    </rPh>
    <rPh sb="5" eb="7">
      <t>ケイカク</t>
    </rPh>
    <rPh sb="8" eb="10">
      <t>ガイヨウ</t>
    </rPh>
    <rPh sb="12" eb="14">
      <t>キサイ</t>
    </rPh>
    <rPh sb="16" eb="18">
      <t>ナイヨウ</t>
    </rPh>
    <rPh sb="20" eb="22">
      <t>テンプ</t>
    </rPh>
    <rPh sb="24" eb="26">
      <t>シセツ</t>
    </rPh>
    <rPh sb="26" eb="29">
      <t>ヘイメンズ</t>
    </rPh>
    <rPh sb="31" eb="33">
      <t>セイゴウ</t>
    </rPh>
    <rPh sb="34" eb="36">
      <t>カクニン</t>
    </rPh>
    <phoneticPr fontId="1"/>
  </si>
  <si>
    <t>施設整備に関して、安全確保、近隣住民説明等、開設するための施設整備にあたっての考え方を記載した。</t>
  </si>
  <si>
    <t>（１）登降園時等の車両利用等についての考え方、対応方法</t>
    <rPh sb="9" eb="11">
      <t>シャリョウ</t>
    </rPh>
    <rPh sb="11" eb="14">
      <t>リヨウナド</t>
    </rPh>
    <rPh sb="19" eb="20">
      <t>カンガ</t>
    </rPh>
    <rPh sb="21" eb="22">
      <t>カタ</t>
    </rPh>
    <rPh sb="23" eb="25">
      <t>タイオウ</t>
    </rPh>
    <rPh sb="25" eb="27">
      <t>ホウホウ</t>
    </rPh>
    <phoneticPr fontId="1"/>
  </si>
  <si>
    <t>登降園時等の車両利用等への具体的な安全対策や地域への対応について記載した。また、その他安全教育等の取組について記載した。</t>
    <rPh sb="6" eb="8">
      <t>シャリョウ</t>
    </rPh>
    <phoneticPr fontId="1"/>
  </si>
  <si>
    <t>２　保護者に対する支援・連携、苦情解決処理</t>
    <rPh sb="2" eb="5">
      <t>ホゴシャ</t>
    </rPh>
    <rPh sb="6" eb="7">
      <t>タイ</t>
    </rPh>
    <rPh sb="9" eb="11">
      <t>シエン</t>
    </rPh>
    <rPh sb="12" eb="14">
      <t>レンケイ</t>
    </rPh>
    <rPh sb="15" eb="17">
      <t>クジョウ</t>
    </rPh>
    <rPh sb="17" eb="19">
      <t>カイケツ</t>
    </rPh>
    <rPh sb="19" eb="21">
      <t>ショリ</t>
    </rPh>
    <phoneticPr fontId="1"/>
  </si>
  <si>
    <t>相談や助言、子どもの様子の説明等を通じた相互理解等、保護者に対する支援や連携等についての考え方を記載した。</t>
  </si>
  <si>
    <t>保護者会の必要性についての考え方や、苦情を処理するために講ずる措置の概要、苦情解決に関する第三者委員の構成メンバーについて記載した。</t>
  </si>
  <si>
    <t>連絡帳に係る保護者負担については、様式5-2に計上した。</t>
    <rPh sb="0" eb="2">
      <t>レンラク</t>
    </rPh>
    <rPh sb="2" eb="3">
      <t>チョウ</t>
    </rPh>
    <rPh sb="4" eb="5">
      <t>カカ</t>
    </rPh>
    <rPh sb="6" eb="9">
      <t>ホゴシャ</t>
    </rPh>
    <rPh sb="9" eb="11">
      <t>フタン</t>
    </rPh>
    <rPh sb="17" eb="19">
      <t>ヨウシキ</t>
    </rPh>
    <rPh sb="23" eb="25">
      <t>ケイジョウ</t>
    </rPh>
    <phoneticPr fontId="1"/>
  </si>
  <si>
    <t>小学校との連携・交流、他の就学前施設との連携・交流について、既存施設での連携実績や取り組み事例を通して、5歳児では何が一番大切であると思うかという点について記載した。</t>
  </si>
  <si>
    <t>健康な生活の基本としての食を営む力の育成に向け、その基礎を培うことを目標とする食育についての考え方や園において取り組もうとしている具体的な取組について記載した。</t>
  </si>
  <si>
    <t>食事を楽しむことができる工夫等、給食提供についての考え方を記載した。</t>
  </si>
  <si>
    <t>「アレルギー症状のある子ども（保護者への対応を含む）」欄には、食物アレルギーをもつ子どもの給食等についての対応の考え方を記載した。また、原則的な対応として、代替食対応か除去食対応かについても記載した。加えて、その他のアレルギーを含め、アレルギー発症時の対応など、アレルギー症状のある子ども及び、その保護者への対応についての考え方を記載した。</t>
    <rPh sb="27" eb="28">
      <t>ラン</t>
    </rPh>
    <rPh sb="100" eb="101">
      <t>クワ</t>
    </rPh>
    <phoneticPr fontId="1"/>
  </si>
  <si>
    <t>「虐待等により支援の必要な子ども（保護者への対応を含む）」欄には、早期発見、適切な対応等虐待の疑いのある子ども及びその保護者への対応、関係機関との連携についての考え方を記載した。</t>
    <rPh sb="29" eb="30">
      <t>ラン</t>
    </rPh>
    <phoneticPr fontId="1"/>
  </si>
  <si>
    <t>既存施設について自己評価・第三者評価等の実績が無い場合、その理由と今後の受審の考え方について記載した。</t>
    <rPh sb="0" eb="2">
      <t>キソン</t>
    </rPh>
    <rPh sb="2" eb="4">
      <t>シセツ</t>
    </rPh>
    <rPh sb="8" eb="10">
      <t>ジコ</t>
    </rPh>
    <rPh sb="10" eb="12">
      <t>ヒョウカ</t>
    </rPh>
    <rPh sb="13" eb="14">
      <t>ダイ</t>
    </rPh>
    <rPh sb="14" eb="16">
      <t>サンシャ</t>
    </rPh>
    <rPh sb="16" eb="18">
      <t>ヒョウカ</t>
    </rPh>
    <rPh sb="18" eb="19">
      <t>ナド</t>
    </rPh>
    <rPh sb="20" eb="22">
      <t>ジッセキ</t>
    </rPh>
    <rPh sb="23" eb="24">
      <t>ナ</t>
    </rPh>
    <rPh sb="25" eb="27">
      <t>バアイ</t>
    </rPh>
    <rPh sb="30" eb="32">
      <t>リユウ</t>
    </rPh>
    <rPh sb="33" eb="35">
      <t>コンゴ</t>
    </rPh>
    <rPh sb="36" eb="37">
      <t>ジュ</t>
    </rPh>
    <rPh sb="37" eb="38">
      <t>シン</t>
    </rPh>
    <rPh sb="39" eb="40">
      <t>カンガ</t>
    </rPh>
    <rPh sb="41" eb="42">
      <t>カタ</t>
    </rPh>
    <rPh sb="46" eb="48">
      <t>キサイ</t>
    </rPh>
    <phoneticPr fontId="1"/>
  </si>
  <si>
    <t>本募集において運営を予定する施設で第三者評価の受審を計画する場合、公定価格試算シート（様式5-1の添付資料）に反映した。</t>
    <rPh sb="0" eb="1">
      <t>ホン</t>
    </rPh>
    <rPh sb="1" eb="3">
      <t>ボシュウ</t>
    </rPh>
    <rPh sb="7" eb="9">
      <t>ウンエイ</t>
    </rPh>
    <rPh sb="10" eb="12">
      <t>ヨテイ</t>
    </rPh>
    <rPh sb="14" eb="16">
      <t>シセツ</t>
    </rPh>
    <rPh sb="17" eb="18">
      <t>ダイ</t>
    </rPh>
    <rPh sb="18" eb="20">
      <t>サンシャ</t>
    </rPh>
    <rPh sb="20" eb="22">
      <t>ヒョウカ</t>
    </rPh>
    <rPh sb="23" eb="24">
      <t>ウケ</t>
    </rPh>
    <rPh sb="24" eb="25">
      <t>シン</t>
    </rPh>
    <rPh sb="26" eb="28">
      <t>ケイカク</t>
    </rPh>
    <rPh sb="30" eb="32">
      <t>バアイ</t>
    </rPh>
    <rPh sb="33" eb="35">
      <t>コウテイ</t>
    </rPh>
    <rPh sb="35" eb="37">
      <t>カカク</t>
    </rPh>
    <rPh sb="37" eb="39">
      <t>シサン</t>
    </rPh>
    <rPh sb="43" eb="45">
      <t>ヨウシキ</t>
    </rPh>
    <rPh sb="49" eb="51">
      <t>テンプ</t>
    </rPh>
    <rPh sb="51" eb="53">
      <t>シリョウ</t>
    </rPh>
    <rPh sb="55" eb="57">
      <t>ハンエイ</t>
    </rPh>
    <phoneticPr fontId="1"/>
  </si>
  <si>
    <t>*1：事業者（法人）の設立以前から運営されている場合であっても、事業者（法人）として運営を開始した日付を記載してください。</t>
    <rPh sb="3" eb="6">
      <t>ジギョウシャ</t>
    </rPh>
    <rPh sb="7" eb="9">
      <t>ホウジン</t>
    </rPh>
    <rPh sb="11" eb="13">
      <t>セツリツ</t>
    </rPh>
    <rPh sb="13" eb="15">
      <t>イゼン</t>
    </rPh>
    <rPh sb="17" eb="19">
      <t>ウンエイ</t>
    </rPh>
    <rPh sb="24" eb="26">
      <t>バアイ</t>
    </rPh>
    <rPh sb="32" eb="35">
      <t>ジギョウシャ</t>
    </rPh>
    <rPh sb="36" eb="38">
      <t>ホウジン</t>
    </rPh>
    <rPh sb="42" eb="44">
      <t>ウンエイ</t>
    </rPh>
    <rPh sb="45" eb="47">
      <t>カイシ</t>
    </rPh>
    <rPh sb="49" eb="51">
      <t>ヒヅケ</t>
    </rPh>
    <rPh sb="52" eb="54">
      <t>キサイ</t>
    </rPh>
    <phoneticPr fontId="1"/>
  </si>
  <si>
    <t>虐待、外国籍、家庭支援についての受け入れ実績の有無</t>
  </si>
  <si>
    <t>弱視、肢体不自由</t>
    <rPh sb="0" eb="2">
      <t>ジャクシ</t>
    </rPh>
    <rPh sb="3" eb="5">
      <t>シタイ</t>
    </rPh>
    <rPh sb="5" eb="8">
      <t>フジユウ</t>
    </rPh>
    <phoneticPr fontId="1"/>
  </si>
  <si>
    <t>←「その他の対応」を選択する場合には、左欄（）内に具体的な内容を入力してください</t>
    <rPh sb="4" eb="5">
      <t>タ</t>
    </rPh>
    <rPh sb="6" eb="8">
      <t>タイオウ</t>
    </rPh>
    <rPh sb="10" eb="12">
      <t>センタク</t>
    </rPh>
    <rPh sb="14" eb="16">
      <t>バアイ</t>
    </rPh>
    <rPh sb="19" eb="20">
      <t>ヒダリ</t>
    </rPh>
    <rPh sb="20" eb="21">
      <t>ラン</t>
    </rPh>
    <rPh sb="23" eb="24">
      <t>ナイ</t>
    </rPh>
    <rPh sb="25" eb="28">
      <t>グタイテキ</t>
    </rPh>
    <rPh sb="29" eb="31">
      <t>ナイヨウ</t>
    </rPh>
    <rPh sb="32" eb="34">
      <t>ニュウリョク</t>
    </rPh>
    <phoneticPr fontId="1"/>
  </si>
  <si>
    <t>本様式における記載内容と、様式2-1（事業者の状況）の「現在実施している事業の内容」における記載内容との整合を確認した。</t>
    <rPh sb="0" eb="1">
      <t>ホン</t>
    </rPh>
    <rPh sb="1" eb="3">
      <t>ヨウシキ</t>
    </rPh>
    <rPh sb="7" eb="9">
      <t>キサイ</t>
    </rPh>
    <rPh sb="9" eb="11">
      <t>ナイヨウ</t>
    </rPh>
    <rPh sb="13" eb="15">
      <t>ヨウシキ</t>
    </rPh>
    <rPh sb="19" eb="22">
      <t>ジギョウシャ</t>
    </rPh>
    <rPh sb="23" eb="25">
      <t>ジョウキョウ</t>
    </rPh>
    <rPh sb="28" eb="30">
      <t>ゲンザイ</t>
    </rPh>
    <rPh sb="30" eb="32">
      <t>ジッシ</t>
    </rPh>
    <rPh sb="36" eb="38">
      <t>ジギョウ</t>
    </rPh>
    <rPh sb="39" eb="41">
      <t>ナイヨウ</t>
    </rPh>
    <rPh sb="46" eb="48">
      <t>キサイ</t>
    </rPh>
    <rPh sb="48" eb="50">
      <t>ナイヨウ</t>
    </rPh>
    <rPh sb="52" eb="54">
      <t>セイゴウ</t>
    </rPh>
    <rPh sb="55" eb="57">
      <t>カクニン</t>
    </rPh>
    <phoneticPr fontId="1"/>
  </si>
  <si>
    <t>事業者の基本理念、基本方針、目標等</t>
    <rPh sb="0" eb="3">
      <t>ジギョウシャ</t>
    </rPh>
    <rPh sb="4" eb="6">
      <t>キホン</t>
    </rPh>
    <rPh sb="6" eb="8">
      <t>リネン</t>
    </rPh>
    <rPh sb="9" eb="11">
      <t>キホン</t>
    </rPh>
    <rPh sb="11" eb="13">
      <t>ホウシン</t>
    </rPh>
    <rPh sb="14" eb="16">
      <t>モクヒョウ</t>
    </rPh>
    <rPh sb="16" eb="17">
      <t>トウ</t>
    </rPh>
    <phoneticPr fontId="1"/>
  </si>
  <si>
    <t>職員への処遇（勤務労働条件、健康管理、福利厚生等）に関する考え方</t>
    <rPh sb="0" eb="2">
      <t>ショクイン</t>
    </rPh>
    <rPh sb="4" eb="6">
      <t>ショグウ</t>
    </rPh>
    <rPh sb="7" eb="9">
      <t>キンム</t>
    </rPh>
    <rPh sb="9" eb="11">
      <t>ロウドウ</t>
    </rPh>
    <rPh sb="11" eb="13">
      <t>ジョウケン</t>
    </rPh>
    <rPh sb="14" eb="16">
      <t>ケンコウ</t>
    </rPh>
    <rPh sb="16" eb="18">
      <t>カンリ</t>
    </rPh>
    <rPh sb="19" eb="21">
      <t>フクリ</t>
    </rPh>
    <rPh sb="21" eb="23">
      <t>コウセイ</t>
    </rPh>
    <rPh sb="23" eb="24">
      <t>ナド</t>
    </rPh>
    <rPh sb="26" eb="27">
      <t>カン</t>
    </rPh>
    <rPh sb="29" eb="30">
      <t>カンガ</t>
    </rPh>
    <rPh sb="31" eb="32">
      <t>カタ</t>
    </rPh>
    <phoneticPr fontId="1"/>
  </si>
  <si>
    <t>事業者の基本理念、基本方針、目標等を記載した（園や施設の基本理念等ではない）。</t>
    <rPh sb="0" eb="3">
      <t>ジギョウシャ</t>
    </rPh>
    <rPh sb="4" eb="6">
      <t>キホン</t>
    </rPh>
    <rPh sb="6" eb="8">
      <t>リネン</t>
    </rPh>
    <rPh sb="9" eb="11">
      <t>キホン</t>
    </rPh>
    <rPh sb="11" eb="13">
      <t>ホウシン</t>
    </rPh>
    <rPh sb="14" eb="17">
      <t>モクヒョウナド</t>
    </rPh>
    <rPh sb="18" eb="20">
      <t>キサイ</t>
    </rPh>
    <rPh sb="23" eb="24">
      <t>エン</t>
    </rPh>
    <rPh sb="25" eb="27">
      <t>シセツ</t>
    </rPh>
    <rPh sb="28" eb="30">
      <t>キホン</t>
    </rPh>
    <rPh sb="30" eb="32">
      <t>リネン</t>
    </rPh>
    <rPh sb="32" eb="33">
      <t>トウ</t>
    </rPh>
    <phoneticPr fontId="1"/>
  </si>
  <si>
    <t>※　役職欄：理事長、理事等の具体的な役職を記入すること。</t>
    <rPh sb="2" eb="4">
      <t>ヤクショク</t>
    </rPh>
    <rPh sb="4" eb="5">
      <t>ラン</t>
    </rPh>
    <rPh sb="6" eb="9">
      <t>リジチョウ</t>
    </rPh>
    <rPh sb="10" eb="12">
      <t>リジ</t>
    </rPh>
    <rPh sb="12" eb="13">
      <t>トウ</t>
    </rPh>
    <rPh sb="14" eb="17">
      <t>グタイテキ</t>
    </rPh>
    <rPh sb="18" eb="20">
      <t>ヤクショク</t>
    </rPh>
    <rPh sb="21" eb="23">
      <t>キニュウ</t>
    </rPh>
    <phoneticPr fontId="1"/>
  </si>
  <si>
    <t>上記の記入欄への記載内容と、様式2-3及び様式2-4との整合を確認した。</t>
    <rPh sb="0" eb="2">
      <t>ジョウキ</t>
    </rPh>
    <rPh sb="3" eb="5">
      <t>キニュウ</t>
    </rPh>
    <rPh sb="5" eb="6">
      <t>ラン</t>
    </rPh>
    <rPh sb="8" eb="10">
      <t>キサイ</t>
    </rPh>
    <rPh sb="10" eb="12">
      <t>ナイヨウ</t>
    </rPh>
    <rPh sb="14" eb="16">
      <t>ヨウシキ</t>
    </rPh>
    <rPh sb="19" eb="20">
      <t>オヨ</t>
    </rPh>
    <rPh sb="21" eb="23">
      <t>ヨウシキ</t>
    </rPh>
    <rPh sb="28" eb="30">
      <t>セイゴウ</t>
    </rPh>
    <rPh sb="31" eb="33">
      <t>カクニン</t>
    </rPh>
    <phoneticPr fontId="1"/>
  </si>
  <si>
    <t>・登記事項証明書（履歴事項全部証明書、３ヵ月以内）</t>
  </si>
  <si>
    <t>「現在実施している事業の内容」と、様式2-6（事業者が運営する施設一覧等）の記載内容との整合を確認した。</t>
    <rPh sb="1" eb="3">
      <t>ゲンザイ</t>
    </rPh>
    <rPh sb="3" eb="5">
      <t>ジッシ</t>
    </rPh>
    <rPh sb="9" eb="11">
      <t>ジギョウ</t>
    </rPh>
    <rPh sb="12" eb="14">
      <t>ナイヨウ</t>
    </rPh>
    <rPh sb="17" eb="19">
      <t>ヨウシキ</t>
    </rPh>
    <rPh sb="35" eb="36">
      <t>ナド</t>
    </rPh>
    <rPh sb="38" eb="40">
      <t>キサイ</t>
    </rPh>
    <rPh sb="40" eb="42">
      <t>ナイヨウ</t>
    </rPh>
    <rPh sb="44" eb="46">
      <t>セイゴウ</t>
    </rPh>
    <rPh sb="47" eb="49">
      <t>カクニン</t>
    </rPh>
    <phoneticPr fontId="1"/>
  </si>
  <si>
    <t>※提出予定日を予約制としますので、可能な時間枠に５か所以上「○」をご記入ください。</t>
    <rPh sb="1" eb="3">
      <t>テイシュツ</t>
    </rPh>
    <rPh sb="3" eb="6">
      <t>ヨテイビ</t>
    </rPh>
    <rPh sb="7" eb="10">
      <t>ヨヤクセイ</t>
    </rPh>
    <rPh sb="17" eb="19">
      <t>カノウ</t>
    </rPh>
    <rPh sb="20" eb="23">
      <t>ジカンワク</t>
    </rPh>
    <rPh sb="26" eb="27">
      <t>ショ</t>
    </rPh>
    <rPh sb="27" eb="29">
      <t>イジョウ</t>
    </rPh>
    <rPh sb="34" eb="36">
      <t>キニュウ</t>
    </rPh>
    <phoneticPr fontId="1"/>
  </si>
  <si>
    <t>※応募書類については、受付期間を過ぎたものは受理しませんので、予約の際はご注意ください。</t>
    <rPh sb="1" eb="3">
      <t>オウボ</t>
    </rPh>
    <rPh sb="3" eb="5">
      <t>ショルイ</t>
    </rPh>
    <rPh sb="11" eb="13">
      <t>ウケツケ</t>
    </rPh>
    <rPh sb="13" eb="15">
      <t>キカン</t>
    </rPh>
    <rPh sb="16" eb="17">
      <t>ス</t>
    </rPh>
    <rPh sb="22" eb="24">
      <t>ジュリ</t>
    </rPh>
    <rPh sb="31" eb="33">
      <t>ヨヤク</t>
    </rPh>
    <rPh sb="34" eb="35">
      <t>サイ</t>
    </rPh>
    <rPh sb="37" eb="39">
      <t>チュウイ</t>
    </rPh>
    <phoneticPr fontId="1"/>
  </si>
  <si>
    <t>※提出時には、資料の内容を説明できる方がお越しください。</t>
    <rPh sb="1" eb="3">
      <t>テイシュツ</t>
    </rPh>
    <rPh sb="3" eb="4">
      <t>ジ</t>
    </rPh>
    <rPh sb="7" eb="9">
      <t>シリョウ</t>
    </rPh>
    <rPh sb="10" eb="12">
      <t>ナイヨウ</t>
    </rPh>
    <rPh sb="13" eb="15">
      <t>セツメイ</t>
    </rPh>
    <rPh sb="18" eb="19">
      <t>カタ</t>
    </rPh>
    <rPh sb="21" eb="22">
      <t>コ</t>
    </rPh>
    <phoneticPr fontId="1"/>
  </si>
  <si>
    <t>　応募様式のデータファイルについて、自動表示部分が適切に作動しない場合等は、入力誤り等が無いかご確認頂いたうえで、当該欄に直接入力をして頂いて構いません。また、応募書類の作成にあたり、シート保護の解除を必要とする場合は、パスワードの入力なしでシート保護の解除をした上で、必要項目を入力してください。</t>
    <rPh sb="1" eb="3">
      <t>オウボ</t>
    </rPh>
    <rPh sb="3" eb="5">
      <t>ヨウシキ</t>
    </rPh>
    <rPh sb="18" eb="20">
      <t>ジドウ</t>
    </rPh>
    <rPh sb="20" eb="22">
      <t>ヒョウジ</t>
    </rPh>
    <rPh sb="22" eb="24">
      <t>ブブン</t>
    </rPh>
    <rPh sb="25" eb="27">
      <t>テキセツ</t>
    </rPh>
    <rPh sb="28" eb="30">
      <t>サドウ</t>
    </rPh>
    <rPh sb="33" eb="35">
      <t>バアイ</t>
    </rPh>
    <rPh sb="35" eb="36">
      <t>ナド</t>
    </rPh>
    <rPh sb="38" eb="40">
      <t>ニュウリョク</t>
    </rPh>
    <rPh sb="40" eb="41">
      <t>アヤマ</t>
    </rPh>
    <rPh sb="42" eb="43">
      <t>ナド</t>
    </rPh>
    <rPh sb="44" eb="45">
      <t>ナ</t>
    </rPh>
    <rPh sb="48" eb="51">
      <t>カクニンイタダ</t>
    </rPh>
    <rPh sb="57" eb="59">
      <t>トウガイ</t>
    </rPh>
    <rPh sb="59" eb="60">
      <t>ラン</t>
    </rPh>
    <rPh sb="61" eb="63">
      <t>チョクセツ</t>
    </rPh>
    <rPh sb="63" eb="65">
      <t>ニュウリョク</t>
    </rPh>
    <rPh sb="68" eb="69">
      <t>イタダ</t>
    </rPh>
    <rPh sb="71" eb="72">
      <t>カマ</t>
    </rPh>
    <rPh sb="80" eb="82">
      <t>オウボ</t>
    </rPh>
    <rPh sb="82" eb="84">
      <t>ショルイ</t>
    </rPh>
    <rPh sb="85" eb="87">
      <t>サクセイ</t>
    </rPh>
    <rPh sb="95" eb="97">
      <t>ホゴ</t>
    </rPh>
    <rPh sb="98" eb="100">
      <t>カイジョ</t>
    </rPh>
    <rPh sb="101" eb="103">
      <t>ヒツヨウ</t>
    </rPh>
    <rPh sb="106" eb="108">
      <t>バアイ</t>
    </rPh>
    <rPh sb="116" eb="118">
      <t>ニュウリョク</t>
    </rPh>
    <rPh sb="124" eb="126">
      <t>ホゴ</t>
    </rPh>
    <rPh sb="127" eb="129">
      <t>カイジョ</t>
    </rPh>
    <rPh sb="132" eb="133">
      <t>ウエ</t>
    </rPh>
    <rPh sb="135" eb="137">
      <t>ヒツヨウ</t>
    </rPh>
    <rPh sb="137" eb="139">
      <t>コウモク</t>
    </rPh>
    <rPh sb="140" eb="142">
      <t>ニュウリョク</t>
    </rPh>
    <phoneticPr fontId="1"/>
  </si>
  <si>
    <t>登記事項証明書（履歴事項全部証明書、３ヵ月以内）</t>
  </si>
  <si>
    <t>事業者の基本理念、基本方針、目標等</t>
    <rPh sb="0" eb="3">
      <t>ジギョウシャ</t>
    </rPh>
    <rPh sb="4" eb="6">
      <t>キホン</t>
    </rPh>
    <rPh sb="6" eb="8">
      <t>リネン</t>
    </rPh>
    <rPh sb="9" eb="11">
      <t>キホン</t>
    </rPh>
    <rPh sb="11" eb="13">
      <t>ホウシン</t>
    </rPh>
    <rPh sb="14" eb="16">
      <t>モクヒョウ</t>
    </rPh>
    <rPh sb="16" eb="17">
      <t>ナド</t>
    </rPh>
    <phoneticPr fontId="1"/>
  </si>
  <si>
    <t>開園のために資金を借り入れる場合は、返済のための借入金返済計画（任意様式）</t>
  </si>
  <si>
    <t>※上記以外に添付資料がある場合は、適宜行追加を行うこと。</t>
    <rPh sb="1" eb="3">
      <t>ジョウキ</t>
    </rPh>
    <rPh sb="3" eb="5">
      <t>イガイ</t>
    </rPh>
    <rPh sb="6" eb="8">
      <t>テンプ</t>
    </rPh>
    <rPh sb="8" eb="10">
      <t>シリョウ</t>
    </rPh>
    <rPh sb="13" eb="15">
      <t>バアイ</t>
    </rPh>
    <rPh sb="17" eb="19">
      <t>テキギ</t>
    </rPh>
    <rPh sb="19" eb="20">
      <t>ギョウ</t>
    </rPh>
    <rPh sb="20" eb="22">
      <t>ツイカ</t>
    </rPh>
    <rPh sb="23" eb="24">
      <t>オコナ</t>
    </rPh>
    <phoneticPr fontId="1"/>
  </si>
  <si>
    <t>応募書類については、ページ番号（全ページの通し番号）を付記のうえ、資料番号ごとにインデックスを貼付した仕切り紙を挿入すること。また、添付書類は各様式の後に添付し、インデックスを貼付すること。※両面印刷の書類については、裏面にも忘れずにページ番号を付記すること。</t>
  </si>
  <si>
    <t>職員への処遇（勤務労働条件、健康管理、福利厚生等）に関する考え方
【様式2-5】</t>
    <rPh sb="0" eb="2">
      <t>ショクイン</t>
    </rPh>
    <rPh sb="4" eb="6">
      <t>ショグウ</t>
    </rPh>
    <rPh sb="26" eb="27">
      <t>カン</t>
    </rPh>
    <rPh sb="29" eb="30">
      <t>カンガ</t>
    </rPh>
    <rPh sb="31" eb="32">
      <t>カタ</t>
    </rPh>
    <rPh sb="34" eb="36">
      <t>ヨウシキ</t>
    </rPh>
    <phoneticPr fontId="1"/>
  </si>
  <si>
    <t>職員定着化への取組の効果、課題（事業者の所見）及び課題への対応について
【様式6-1】</t>
    <rPh sb="0" eb="2">
      <t>ショクイン</t>
    </rPh>
    <rPh sb="2" eb="5">
      <t>テイチャクカ</t>
    </rPh>
    <rPh sb="7" eb="9">
      <t>トリクミ</t>
    </rPh>
    <rPh sb="10" eb="12">
      <t>コウカ</t>
    </rPh>
    <rPh sb="13" eb="15">
      <t>カダイ</t>
    </rPh>
    <rPh sb="16" eb="19">
      <t>ジギョウシャ</t>
    </rPh>
    <rPh sb="20" eb="22">
      <t>ショケン</t>
    </rPh>
    <rPh sb="23" eb="24">
      <t>オヨ</t>
    </rPh>
    <rPh sb="25" eb="27">
      <t>カダイ</t>
    </rPh>
    <rPh sb="29" eb="31">
      <t>タイオウ</t>
    </rPh>
    <rPh sb="37" eb="39">
      <t>ヨウシキ</t>
    </rPh>
    <phoneticPr fontId="1"/>
  </si>
  <si>
    <t>非常時（事故・災害）、不審者等への対応・安全対策
【様式7】</t>
    <rPh sb="0" eb="2">
      <t>ヒジョウ</t>
    </rPh>
    <rPh sb="11" eb="14">
      <t>フシンシャ</t>
    </rPh>
    <rPh sb="14" eb="15">
      <t>ナド</t>
    </rPh>
    <phoneticPr fontId="1"/>
  </si>
  <si>
    <t>その他施設整備において考慮したこと
【様式13-2】</t>
    <rPh sb="2" eb="3">
      <t>タ</t>
    </rPh>
    <rPh sb="3" eb="5">
      <t>シセツ</t>
    </rPh>
    <rPh sb="5" eb="7">
      <t>セイビ</t>
    </rPh>
    <rPh sb="11" eb="13">
      <t>コウリョ</t>
    </rPh>
    <phoneticPr fontId="1"/>
  </si>
  <si>
    <t>日常の園運営における
安全対策（子どもの健康管理、乳幼児突然死症候群への対応、衛生管理を含む）
【様式7】</t>
    <rPh sb="0" eb="2">
      <t>ニチジョウ</t>
    </rPh>
    <rPh sb="3" eb="4">
      <t>エン</t>
    </rPh>
    <rPh sb="4" eb="6">
      <t>ウンエイ</t>
    </rPh>
    <rPh sb="16" eb="17">
      <t>コ</t>
    </rPh>
    <rPh sb="20" eb="22">
      <t>ケンコウ</t>
    </rPh>
    <rPh sb="22" eb="24">
      <t>カンリ</t>
    </rPh>
    <rPh sb="25" eb="34">
      <t>ニュウヨウジトツゼンシショウコウグン</t>
    </rPh>
    <rPh sb="36" eb="38">
      <t>タイオウ</t>
    </rPh>
    <rPh sb="39" eb="41">
      <t>エイセイ</t>
    </rPh>
    <rPh sb="41" eb="43">
      <t>カンリ</t>
    </rPh>
    <rPh sb="44" eb="45">
      <t>フク</t>
    </rPh>
    <rPh sb="49" eb="51">
      <t>ヨウシキ</t>
    </rPh>
    <phoneticPr fontId="1"/>
  </si>
  <si>
    <t>令和（または平成）　　　年　　　月　　　日</t>
    <rPh sb="0" eb="2">
      <t>レイワ</t>
    </rPh>
    <rPh sb="6" eb="8">
      <t>ヘイセイ</t>
    </rPh>
    <rPh sb="12" eb="13">
      <t>ネン</t>
    </rPh>
    <rPh sb="16" eb="17">
      <t>ガツ</t>
    </rPh>
    <rPh sb="20" eb="21">
      <t>ニチ</t>
    </rPh>
    <phoneticPr fontId="1"/>
  </si>
  <si>
    <t>（例）まきいし保育所</t>
    <rPh sb="1" eb="2">
      <t>レイ</t>
    </rPh>
    <rPh sb="7" eb="9">
      <t>ホイク</t>
    </rPh>
    <rPh sb="9" eb="10">
      <t>ショ</t>
    </rPh>
    <phoneticPr fontId="1"/>
  </si>
  <si>
    <t>石巻市●●丁目●番●号</t>
    <phoneticPr fontId="1"/>
  </si>
  <si>
    <t>60人</t>
    <rPh sb="2" eb="3">
      <t>ニン</t>
    </rPh>
    <phoneticPr fontId="1"/>
  </si>
  <si>
    <t>小学校との接続及び連携等（他の就学前施設との連携・交流を含む）
【様式11】</t>
    <rPh sb="0" eb="3">
      <t>ショウガッコウ</t>
    </rPh>
    <rPh sb="5" eb="7">
      <t>セツゾク</t>
    </rPh>
    <rPh sb="7" eb="8">
      <t>オヨ</t>
    </rPh>
    <rPh sb="9" eb="11">
      <t>レンケイ</t>
    </rPh>
    <rPh sb="11" eb="12">
      <t>ナド</t>
    </rPh>
    <rPh sb="13" eb="14">
      <t>タ</t>
    </rPh>
    <rPh sb="15" eb="18">
      <t>シュウガクマエ</t>
    </rPh>
    <rPh sb="18" eb="20">
      <t>シセツ</t>
    </rPh>
    <rPh sb="22" eb="24">
      <t>レンケイ</t>
    </rPh>
    <rPh sb="25" eb="27">
      <t>コウリュウ</t>
    </rPh>
    <rPh sb="28" eb="29">
      <t>フク</t>
    </rPh>
    <rPh sb="33" eb="35">
      <t>ヨウシキ</t>
    </rPh>
    <phoneticPr fontId="1"/>
  </si>
  <si>
    <t>登降園時等の車両の利用等についての考え方、対応方法
【様式13-1】</t>
    <rPh sb="0" eb="1">
      <t>トウ</t>
    </rPh>
    <rPh sb="1" eb="3">
      <t>コウエン</t>
    </rPh>
    <rPh sb="3" eb="5">
      <t>ジナド</t>
    </rPh>
    <rPh sb="6" eb="8">
      <t>シャリョウ</t>
    </rPh>
    <rPh sb="9" eb="12">
      <t>リヨウナド</t>
    </rPh>
    <rPh sb="17" eb="18">
      <t>カンガ</t>
    </rPh>
    <rPh sb="19" eb="20">
      <t>カタ</t>
    </rPh>
    <rPh sb="21" eb="23">
      <t>タイオウ</t>
    </rPh>
    <rPh sb="23" eb="25">
      <t>ホウホウ</t>
    </rPh>
    <phoneticPr fontId="1"/>
  </si>
  <si>
    <t>石巻市長　宛</t>
    <rPh sb="3" eb="4">
      <t>チョウ</t>
    </rPh>
    <rPh sb="5" eb="6">
      <t>アテ</t>
    </rPh>
    <phoneticPr fontId="1"/>
  </si>
  <si>
    <r>
      <rPr>
        <u/>
        <sz val="11"/>
        <rFont val="ＭＳ 明朝"/>
        <family val="1"/>
        <charset val="128"/>
      </rPr>
      <t>送付先メールアドレス</t>
    </r>
    <r>
      <rPr>
        <sz val="11"/>
        <rFont val="ＭＳ 明朝"/>
        <family val="1"/>
        <charset val="128"/>
      </rPr>
      <t>　　isnursery@city.ishinomaki.lg.jp</t>
    </r>
    <rPh sb="0" eb="2">
      <t>ソウフ</t>
    </rPh>
    <rPh sb="2" eb="3">
      <t>サキ</t>
    </rPh>
    <phoneticPr fontId="1"/>
  </si>
  <si>
    <t>　回答につきまして、原則、個別には行いません。同種の質問と合わせて、石巻市ホームペ－ジ上でお答えします。</t>
    <rPh sb="1" eb="3">
      <t>カイトウ</t>
    </rPh>
    <rPh sb="10" eb="12">
      <t>ゲンソク</t>
    </rPh>
    <rPh sb="13" eb="15">
      <t>コベツ</t>
    </rPh>
    <rPh sb="17" eb="18">
      <t>オコナ</t>
    </rPh>
    <rPh sb="23" eb="25">
      <t>ドウシュ</t>
    </rPh>
    <rPh sb="26" eb="28">
      <t>シツモン</t>
    </rPh>
    <rPh sb="29" eb="30">
      <t>ア</t>
    </rPh>
    <rPh sb="43" eb="44">
      <t>ジョウ</t>
    </rPh>
    <rPh sb="46" eb="47">
      <t>コタ</t>
    </rPh>
    <phoneticPr fontId="1"/>
  </si>
  <si>
    <t>石巻市長　宛</t>
    <rPh sb="0" eb="2">
      <t>イシノマキ</t>
    </rPh>
    <rPh sb="2" eb="4">
      <t>シチョウ</t>
    </rPh>
    <rPh sb="3" eb="4">
      <t>チョウ</t>
    </rPh>
    <rPh sb="5" eb="6">
      <t>アテ</t>
    </rPh>
    <phoneticPr fontId="1"/>
  </si>
  <si>
    <t>事業者が運営する児童福祉施設一覧（施設概要（２））*2</t>
    <rPh sb="4" eb="6">
      <t>ウンエイ</t>
    </rPh>
    <rPh sb="8" eb="10">
      <t>ジドウ</t>
    </rPh>
    <rPh sb="10" eb="12">
      <t>フクシ</t>
    </rPh>
    <rPh sb="12" eb="14">
      <t>シセツ</t>
    </rPh>
    <rPh sb="14" eb="16">
      <t>イチラン</t>
    </rPh>
    <rPh sb="17" eb="19">
      <t>シセツ</t>
    </rPh>
    <rPh sb="19" eb="21">
      <t>ガイヨウ</t>
    </rPh>
    <phoneticPr fontId="1"/>
  </si>
  <si>
    <t xml:space="preserve">*2　表に記載のある資料を施設毎に添付し、その開始ページ番号を記載してください。
</t>
    <rPh sb="3" eb="4">
      <t>ヒョウ</t>
    </rPh>
    <rPh sb="5" eb="7">
      <t>キサイ</t>
    </rPh>
    <rPh sb="10" eb="12">
      <t>シリョウ</t>
    </rPh>
    <rPh sb="13" eb="15">
      <t>シセツ</t>
    </rPh>
    <rPh sb="15" eb="16">
      <t>マイ</t>
    </rPh>
    <rPh sb="17" eb="19">
      <t>テンプ</t>
    </rPh>
    <rPh sb="23" eb="25">
      <t>カイシ</t>
    </rPh>
    <rPh sb="28" eb="30">
      <t>バンゴウ</t>
    </rPh>
    <rPh sb="31" eb="33">
      <t>キサイ</t>
    </rPh>
    <phoneticPr fontId="1"/>
  </si>
  <si>
    <t>事業者が運営する児童福祉施設一覧（自己評価・第三者評価等の状況）*3</t>
    <rPh sb="0" eb="3">
      <t>ジギョウシャ</t>
    </rPh>
    <rPh sb="4" eb="6">
      <t>ウンエイ</t>
    </rPh>
    <rPh sb="8" eb="10">
      <t>ジドウ</t>
    </rPh>
    <rPh sb="10" eb="12">
      <t>フクシ</t>
    </rPh>
    <rPh sb="12" eb="14">
      <t>シセツ</t>
    </rPh>
    <rPh sb="14" eb="16">
      <t>イチラン</t>
    </rPh>
    <rPh sb="17" eb="19">
      <t>ジコ</t>
    </rPh>
    <rPh sb="19" eb="21">
      <t>ヒョウカ</t>
    </rPh>
    <rPh sb="22" eb="23">
      <t>ダイ</t>
    </rPh>
    <rPh sb="23" eb="25">
      <t>サンシャ</t>
    </rPh>
    <rPh sb="25" eb="27">
      <t>ヒョウカ</t>
    </rPh>
    <rPh sb="27" eb="28">
      <t>ナド</t>
    </rPh>
    <rPh sb="29" eb="31">
      <t>ジョウキョウ</t>
    </rPh>
    <phoneticPr fontId="1"/>
  </si>
  <si>
    <t>*3　表に記載のある資料を施設毎に添付し、その実績日及び開始ページ番号を記載してください。</t>
    <rPh sb="3" eb="4">
      <t>ヒョウ</t>
    </rPh>
    <rPh sb="5" eb="7">
      <t>キサイ</t>
    </rPh>
    <rPh sb="10" eb="12">
      <t>シリョウ</t>
    </rPh>
    <rPh sb="13" eb="15">
      <t>シセツ</t>
    </rPh>
    <rPh sb="15" eb="16">
      <t>マイ</t>
    </rPh>
    <rPh sb="17" eb="19">
      <t>テンプ</t>
    </rPh>
    <rPh sb="23" eb="25">
      <t>ジッセキ</t>
    </rPh>
    <rPh sb="25" eb="26">
      <t>ビ</t>
    </rPh>
    <rPh sb="26" eb="27">
      <t>オヨ</t>
    </rPh>
    <rPh sb="28" eb="30">
      <t>カイシ</t>
    </rPh>
    <rPh sb="33" eb="35">
      <t>バンゴウ</t>
    </rPh>
    <rPh sb="36" eb="38">
      <t>キサイ</t>
    </rPh>
    <phoneticPr fontId="1"/>
  </si>
  <si>
    <t>文書指摘及び
その解決策*4</t>
    <rPh sb="0" eb="2">
      <t>ブンショ</t>
    </rPh>
    <rPh sb="2" eb="4">
      <t>シテキ</t>
    </rPh>
    <rPh sb="4" eb="5">
      <t>オヨ</t>
    </rPh>
    <rPh sb="9" eb="12">
      <t>カイケツサク</t>
    </rPh>
    <phoneticPr fontId="1"/>
  </si>
  <si>
    <t>口頭指導事項及び口頭指導事項への対応状況*4</t>
    <rPh sb="0" eb="2">
      <t>コウトウ</t>
    </rPh>
    <rPh sb="2" eb="4">
      <t>シドウ</t>
    </rPh>
    <rPh sb="4" eb="6">
      <t>ジコウ</t>
    </rPh>
    <rPh sb="6" eb="7">
      <t>オヨ</t>
    </rPh>
    <rPh sb="8" eb="10">
      <t>コウトウ</t>
    </rPh>
    <rPh sb="10" eb="12">
      <t>シドウ</t>
    </rPh>
    <rPh sb="12" eb="14">
      <t>ジコウ</t>
    </rPh>
    <rPh sb="16" eb="18">
      <t>タイオウ</t>
    </rPh>
    <rPh sb="18" eb="20">
      <t>ジョウキョウ</t>
    </rPh>
    <phoneticPr fontId="1"/>
  </si>
  <si>
    <t>*4　表に記載のある資料を施設毎に添付し、その開始ページ番号を記載してください。</t>
    <rPh sb="3" eb="4">
      <t>ヒョウ</t>
    </rPh>
    <rPh sb="5" eb="7">
      <t>キサイ</t>
    </rPh>
    <rPh sb="10" eb="12">
      <t>シリョウ</t>
    </rPh>
    <rPh sb="13" eb="15">
      <t>シセツ</t>
    </rPh>
    <rPh sb="15" eb="16">
      <t>マイ</t>
    </rPh>
    <rPh sb="17" eb="19">
      <t>テンプ</t>
    </rPh>
    <rPh sb="23" eb="25">
      <t>カイシ</t>
    </rPh>
    <rPh sb="28" eb="30">
      <t>バンゴウ</t>
    </rPh>
    <rPh sb="31" eb="33">
      <t>キサイ</t>
    </rPh>
    <phoneticPr fontId="1"/>
  </si>
  <si>
    <t>募集要項の障害児保育事業に係る条件との整合を確認した。</t>
    <rPh sb="0" eb="2">
      <t>ボシュウ</t>
    </rPh>
    <rPh sb="2" eb="4">
      <t>ヨウコウ</t>
    </rPh>
    <rPh sb="5" eb="7">
      <t>ショウガイ</t>
    </rPh>
    <rPh sb="7" eb="8">
      <t>ジ</t>
    </rPh>
    <rPh sb="8" eb="10">
      <t>ホイク</t>
    </rPh>
    <rPh sb="10" eb="12">
      <t>ジギョウ</t>
    </rPh>
    <rPh sb="13" eb="14">
      <t>カカ</t>
    </rPh>
    <rPh sb="15" eb="17">
      <t>ジョウケン</t>
    </rPh>
    <rPh sb="19" eb="21">
      <t>セイゴウ</t>
    </rPh>
    <rPh sb="22" eb="24">
      <t>カクニン</t>
    </rPh>
    <phoneticPr fontId="1"/>
  </si>
  <si>
    <t>障害児受入枠の考え方</t>
    <rPh sb="0" eb="3">
      <t>ショウガイジ</t>
    </rPh>
    <rPh sb="3" eb="5">
      <t>ウケイ</t>
    </rPh>
    <rPh sb="5" eb="6">
      <t>ワク</t>
    </rPh>
    <rPh sb="7" eb="8">
      <t>カンガ</t>
    </rPh>
    <rPh sb="9" eb="10">
      <t>カタ</t>
    </rPh>
    <phoneticPr fontId="1"/>
  </si>
  <si>
    <r>
      <t>食物アレルギー対応については厚生労働省「保育所におけるアレルギー対応ガイドライン」及び「</t>
    </r>
    <r>
      <rPr>
        <sz val="11"/>
        <color theme="1"/>
        <rFont val="Meiryo UI"/>
        <family val="3"/>
        <charset val="128"/>
      </rPr>
      <t>石巻市保育所(こども園)給食食物アレルギー対応マニュアル</t>
    </r>
    <r>
      <rPr>
        <sz val="11"/>
        <rFont val="Meiryo UI"/>
        <family val="3"/>
        <charset val="128"/>
      </rPr>
      <t>」に準拠した取り扱いとしている。</t>
    </r>
    <rPh sb="44" eb="47">
      <t>イシノマキシ</t>
    </rPh>
    <rPh sb="54" eb="55">
      <t>エン</t>
    </rPh>
    <rPh sb="56" eb="58">
      <t>キュウショク</t>
    </rPh>
    <phoneticPr fontId="1"/>
  </si>
  <si>
    <t>・就業規則、給与規定、旅費規定、休業規則、経理規定</t>
    <rPh sb="11" eb="13">
      <t>リョヒ</t>
    </rPh>
    <rPh sb="13" eb="15">
      <t>キテイ</t>
    </rPh>
    <rPh sb="16" eb="18">
      <t>キュウギョウ</t>
    </rPh>
    <rPh sb="18" eb="20">
      <t>キソク</t>
    </rPh>
    <rPh sb="21" eb="23">
      <t>ケイリ</t>
    </rPh>
    <rPh sb="23" eb="25">
      <t>キテイ</t>
    </rPh>
    <phoneticPr fontId="1"/>
  </si>
  <si>
    <t>有（虐待）</t>
    <rPh sb="0" eb="1">
      <t>ア</t>
    </rPh>
    <rPh sb="2" eb="4">
      <t>ギャクタイ</t>
    </rPh>
    <phoneticPr fontId="1"/>
  </si>
  <si>
    <t>※延長保育事業委託料は、石巻市認可保育所等の保育料に関する条例施行規則　別表第３に基づき「その他の事業収入」欄の「受託事業収入（公費）」欄に記載すること。</t>
    <phoneticPr fontId="1"/>
  </si>
  <si>
    <t>6:1</t>
    <phoneticPr fontId="1"/>
  </si>
  <si>
    <t>30:1</t>
    <phoneticPr fontId="1"/>
  </si>
  <si>
    <r>
      <t>（２）施設運営に係るもの</t>
    </r>
    <r>
      <rPr>
        <sz val="8"/>
        <color theme="0"/>
        <rFont val="HG丸ｺﾞｼｯｸM-PRO"/>
        <family val="3"/>
        <charset val="128"/>
      </rPr>
      <t>（前頁の続き）</t>
    </r>
    <rPh sb="13" eb="14">
      <t>ゼン</t>
    </rPh>
    <rPh sb="14" eb="15">
      <t>ページ</t>
    </rPh>
    <rPh sb="16" eb="17">
      <t>ツヅ</t>
    </rPh>
    <phoneticPr fontId="1"/>
  </si>
  <si>
    <t>就業規則、給与規則、旅費規則、休業規則、経理規則（※各園によって異なる場合は、実地調査希望施設のものを添付）</t>
    <rPh sb="10" eb="12">
      <t>リョヒ</t>
    </rPh>
    <rPh sb="15" eb="17">
      <t>キュウギョウ</t>
    </rPh>
    <rPh sb="17" eb="19">
      <t>キソク</t>
    </rPh>
    <phoneticPr fontId="1"/>
  </si>
  <si>
    <t>職員数</t>
    <rPh sb="0" eb="3">
      <t>ショクインスウインスウ</t>
    </rPh>
    <phoneticPr fontId="1"/>
  </si>
  <si>
    <t>家庭的保育事業等との連携（３歳児の受入機能も含めた連携施設としての対応を含む）</t>
    <rPh sb="0" eb="3">
      <t>カテイテキ</t>
    </rPh>
    <rPh sb="3" eb="5">
      <t>ホイク</t>
    </rPh>
    <rPh sb="5" eb="7">
      <t>ジギョウ</t>
    </rPh>
    <rPh sb="7" eb="8">
      <t>ナド</t>
    </rPh>
    <rPh sb="10" eb="12">
      <t>レンケイ</t>
    </rPh>
    <rPh sb="14" eb="15">
      <t>サイ</t>
    </rPh>
    <rPh sb="15" eb="16">
      <t>ジ</t>
    </rPh>
    <rPh sb="17" eb="19">
      <t>ウケイレ</t>
    </rPh>
    <rPh sb="19" eb="21">
      <t>キノウ</t>
    </rPh>
    <rPh sb="22" eb="23">
      <t>フク</t>
    </rPh>
    <rPh sb="25" eb="27">
      <t>レンケイ</t>
    </rPh>
    <rPh sb="27" eb="29">
      <t>シセツ</t>
    </rPh>
    <rPh sb="33" eb="35">
      <t>タイオウ</t>
    </rPh>
    <rPh sb="36" eb="37">
      <t>フク</t>
    </rPh>
    <phoneticPr fontId="1"/>
  </si>
  <si>
    <t>　　　造地上　　　階建</t>
    <rPh sb="3" eb="4">
      <t>ツク</t>
    </rPh>
    <rPh sb="4" eb="6">
      <t>チジョウ</t>
    </rPh>
    <rPh sb="9" eb="11">
      <t>カイダ</t>
    </rPh>
    <phoneticPr fontId="1"/>
  </si>
  <si>
    <t>1　　階　　　㎡、　階　　　㎡</t>
    <rPh sb="3" eb="4">
      <t>カイ</t>
    </rPh>
    <phoneticPr fontId="1"/>
  </si>
  <si>
    <t>令和　年　月</t>
    <phoneticPr fontId="1"/>
  </si>
  <si>
    <t>令和　年度</t>
    <rPh sb="0" eb="1">
      <t>レイ</t>
    </rPh>
    <rPh sb="1" eb="2">
      <t>ワ</t>
    </rPh>
    <rPh sb="3" eb="5">
      <t>ネンド</t>
    </rPh>
    <phoneticPr fontId="1"/>
  </si>
  <si>
    <t>令和　年度</t>
    <rPh sb="0" eb="1">
      <t>レイ</t>
    </rPh>
    <rPh sb="1" eb="2">
      <t>ワ</t>
    </rPh>
    <rPh sb="3" eb="5">
      <t>ネンド</t>
    </rPh>
    <phoneticPr fontId="11"/>
  </si>
  <si>
    <t>令和　年度</t>
    <phoneticPr fontId="11"/>
  </si>
  <si>
    <t>募集要項の休日保育事業に係る条件との整合を確認した。</t>
    <rPh sb="5" eb="7">
      <t>キュウジツ</t>
    </rPh>
    <phoneticPr fontId="1"/>
  </si>
  <si>
    <t>（様式１１ー１）</t>
    <phoneticPr fontId="1"/>
  </si>
  <si>
    <t>保育時間</t>
    <rPh sb="0" eb="4">
      <t>ホイクジカン</t>
    </rPh>
    <phoneticPr fontId="1"/>
  </si>
  <si>
    <t>保育時間</t>
    <rPh sb="0" eb="2">
      <t>ホイク</t>
    </rPh>
    <rPh sb="2" eb="4">
      <t>ジカン</t>
    </rPh>
    <phoneticPr fontId="1"/>
  </si>
  <si>
    <t>各事業</t>
    <rPh sb="0" eb="3">
      <t>カクジギョウ</t>
    </rPh>
    <phoneticPr fontId="1"/>
  </si>
  <si>
    <t>開園時間
保育教育時間</t>
    <rPh sb="2" eb="4">
      <t>ジカン</t>
    </rPh>
    <rPh sb="5" eb="7">
      <t>ホイク</t>
    </rPh>
    <rPh sb="7" eb="9">
      <t>キョウイク</t>
    </rPh>
    <rPh sb="9" eb="11">
      <t>ジカン</t>
    </rPh>
    <phoneticPr fontId="1"/>
  </si>
  <si>
    <t>開園時間
保育・教育時間</t>
    <rPh sb="0" eb="2">
      <t>カイエン</t>
    </rPh>
    <rPh sb="5" eb="7">
      <t>ホイク</t>
    </rPh>
    <rPh sb="8" eb="10">
      <t>キョウイク</t>
    </rPh>
    <rPh sb="10" eb="12">
      <t>ジカン</t>
    </rPh>
    <phoneticPr fontId="1"/>
  </si>
  <si>
    <t>提供曜日</t>
    <rPh sb="0" eb="2">
      <t>テイキョウ</t>
    </rPh>
    <rPh sb="2" eb="4">
      <t>ヨウビ</t>
    </rPh>
    <phoneticPr fontId="1"/>
  </si>
  <si>
    <t>保育標準時間</t>
    <rPh sb="0" eb="6">
      <t>ホイクヒョウジュンジカン</t>
    </rPh>
    <phoneticPr fontId="1"/>
  </si>
  <si>
    <t>保育短時間</t>
    <rPh sb="0" eb="5">
      <t>ホイクタンジカン</t>
    </rPh>
    <phoneticPr fontId="1"/>
  </si>
  <si>
    <t>開所時間</t>
    <rPh sb="0" eb="4">
      <t>カイショジカン</t>
    </rPh>
    <phoneticPr fontId="1"/>
  </si>
  <si>
    <t>土曜日</t>
    <rPh sb="0" eb="2">
      <t>ドヨウ</t>
    </rPh>
    <rPh sb="2" eb="3">
      <t>ニチ</t>
    </rPh>
    <phoneticPr fontId="1"/>
  </si>
  <si>
    <t>休日</t>
    <rPh sb="0" eb="2">
      <t>キュウジツ</t>
    </rPh>
    <phoneticPr fontId="1"/>
  </si>
  <si>
    <t>月曜日から金曜日</t>
    <rPh sb="0" eb="2">
      <t>ゲツヨウ</t>
    </rPh>
    <rPh sb="2" eb="3">
      <t>ニチ</t>
    </rPh>
    <rPh sb="5" eb="7">
      <t>キンヨウ</t>
    </rPh>
    <rPh sb="7" eb="8">
      <t>ニチ</t>
    </rPh>
    <phoneticPr fontId="1"/>
  </si>
  <si>
    <t>延長保育時間</t>
    <rPh sb="0" eb="6">
      <t>エンチョウホイクジカン</t>
    </rPh>
    <phoneticPr fontId="1"/>
  </si>
  <si>
    <t>延長保育事業</t>
    <rPh sb="0" eb="4">
      <t>エンチョウホイク</t>
    </rPh>
    <rPh sb="4" eb="6">
      <t>ジギョウ</t>
    </rPh>
    <phoneticPr fontId="1"/>
  </si>
  <si>
    <t>料金</t>
    <rPh sb="0" eb="2">
      <t>リョウキン</t>
    </rPh>
    <phoneticPr fontId="1"/>
  </si>
  <si>
    <t>※行が不足する場合は、行挿入しないで行を広げて改行し入力願います。</t>
    <rPh sb="1" eb="2">
      <t>ギョウ</t>
    </rPh>
    <rPh sb="3" eb="5">
      <t>フソク</t>
    </rPh>
    <rPh sb="7" eb="9">
      <t>バアイ</t>
    </rPh>
    <rPh sb="11" eb="14">
      <t>ギョウソウニュウ</t>
    </rPh>
    <rPh sb="18" eb="19">
      <t>ギョウ</t>
    </rPh>
    <rPh sb="20" eb="21">
      <t>ヒロ</t>
    </rPh>
    <rPh sb="23" eb="25">
      <t>カイギョウ</t>
    </rPh>
    <rPh sb="26" eb="29">
      <t>ニュウリョクネガ</t>
    </rPh>
    <phoneticPr fontId="1"/>
  </si>
  <si>
    <t>３　園の運営 　（５）各事業</t>
    <rPh sb="11" eb="14">
      <t>カクジギョウ</t>
    </rPh>
    <phoneticPr fontId="1"/>
  </si>
  <si>
    <t>募集要項の夜間保育事業とそれに類似する事業に係る条件との整合を確認した。</t>
    <rPh sb="0" eb="2">
      <t>ボシュウ</t>
    </rPh>
    <rPh sb="2" eb="4">
      <t>ヨウコウ</t>
    </rPh>
    <rPh sb="5" eb="7">
      <t>ヤカン</t>
    </rPh>
    <rPh sb="7" eb="9">
      <t>ホイク</t>
    </rPh>
    <rPh sb="9" eb="11">
      <t>ジギョウ</t>
    </rPh>
    <rPh sb="15" eb="17">
      <t>ルイジ</t>
    </rPh>
    <rPh sb="19" eb="21">
      <t>ジギョウ</t>
    </rPh>
    <rPh sb="22" eb="23">
      <t>カカ</t>
    </rPh>
    <rPh sb="24" eb="26">
      <t>ジョウケン</t>
    </rPh>
    <rPh sb="28" eb="30">
      <t>セイゴウ</t>
    </rPh>
    <rPh sb="31" eb="33">
      <t>カクニン</t>
    </rPh>
    <phoneticPr fontId="1"/>
  </si>
  <si>
    <r>
      <t>その他</t>
    </r>
    <r>
      <rPr>
        <strike/>
        <sz val="10"/>
        <color theme="1"/>
        <rFont val="HG丸ｺﾞｼｯｸM-PRO"/>
        <family val="3"/>
        <charset val="128"/>
      </rPr>
      <t xml:space="preserve">
</t>
    </r>
    <r>
      <rPr>
        <sz val="10"/>
        <color theme="1"/>
        <rFont val="HG丸ｺﾞｼｯｸM-PRO"/>
        <family val="3"/>
        <charset val="128"/>
      </rPr>
      <t>【様式13-1】</t>
    </r>
    <rPh sb="2" eb="3">
      <t>タ</t>
    </rPh>
    <phoneticPr fontId="1"/>
  </si>
  <si>
    <t>様式１１－１</t>
    <rPh sb="0" eb="2">
      <t>ヨウシキ</t>
    </rPh>
    <phoneticPr fontId="1"/>
  </si>
  <si>
    <t>各事業</t>
    <rPh sb="0" eb="3">
      <t>カクジギョウ</t>
    </rPh>
    <phoneticPr fontId="1"/>
  </si>
  <si>
    <t>申請者</t>
  </si>
  <si>
    <t>フリガナ</t>
  </si>
  <si>
    <t>法人等名称</t>
  </si>
  <si>
    <t>（ビルの名称等）</t>
  </si>
  <si>
    <t>電話番号</t>
  </si>
  <si>
    <t>FAX番号</t>
  </si>
  <si>
    <t>E-mail</t>
  </si>
  <si>
    <t>アドレス</t>
  </si>
  <si>
    <t>法人等の種別</t>
  </si>
  <si>
    <t>代表者の</t>
  </si>
  <si>
    <t>職名</t>
  </si>
  <si>
    <t>氏名</t>
  </si>
  <si>
    <t>代表者生年月日</t>
  </si>
  <si>
    <t>年　月　日（満　　歳）</t>
  </si>
  <si>
    <t>年 　月 　日</t>
  </si>
  <si>
    <t>職名・氏名</t>
    <phoneticPr fontId="1"/>
  </si>
  <si>
    <t>法人諸官庁</t>
    <rPh sb="0" eb="5">
      <t>ホウジンショカンチョウ</t>
    </rPh>
    <phoneticPr fontId="1"/>
  </si>
  <si>
    <t>代表就任年月日</t>
    <rPh sb="0" eb="7">
      <t>ダイヒョウシュウニンネンガッピ</t>
    </rPh>
    <phoneticPr fontId="1"/>
  </si>
  <si>
    <t>　　　　　都道府県　　　　　　　　　区郡市</t>
    <rPh sb="7" eb="9">
      <t>フケン</t>
    </rPh>
    <rPh sb="18" eb="19">
      <t>ク</t>
    </rPh>
    <phoneticPr fontId="1"/>
  </si>
  <si>
    <t>郵便番号　　　</t>
    <phoneticPr fontId="1"/>
  </si>
  <si>
    <t>主たる事務所の
所在地・連絡先</t>
    <phoneticPr fontId="1"/>
  </si>
  <si>
    <t>代表者の住所
・連絡先</t>
    <phoneticPr fontId="1"/>
  </si>
  <si>
    <t>日　・　月　・　火　・　水　・　木　・　金　・　土</t>
  </si>
  <si>
    <t>平日</t>
  </si>
  <si>
    <t>時　　　分　　　～　　　　時　　　分</t>
  </si>
  <si>
    <t>土曜日</t>
  </si>
  <si>
    <t>日曜日</t>
  </si>
  <si>
    <t>休園日</t>
  </si>
  <si>
    <t>例）夏季休園日○月○日～△月△日、○○行事の振替休日○月第△曜日</t>
  </si>
  <si>
    <t>４歳以上児</t>
  </si>
  <si>
    <t>３歳児</t>
  </si>
  <si>
    <t>５歳児</t>
  </si>
  <si>
    <t>４歳児</t>
  </si>
  <si>
    <t>　　　　　人</t>
  </si>
  <si>
    <t>２号認定</t>
  </si>
  <si>
    <t>３号認定</t>
  </si>
  <si>
    <t>１・２歳児</t>
  </si>
  <si>
    <t>２歳児</t>
  </si>
  <si>
    <t>１歳児</t>
  </si>
  <si>
    <t>認可定員</t>
  </si>
  <si>
    <t>有　・　無</t>
  </si>
  <si>
    <t>延長保育</t>
  </si>
  <si>
    <t>一時預かり</t>
  </si>
  <si>
    <t>開所時間開始前　　時　　分から</t>
  </si>
  <si>
    <t>開所時間終了後　　時　　分まで</t>
  </si>
  <si>
    <t>（　時　分～　時　分）</t>
  </si>
  <si>
    <t>利用料</t>
  </si>
  <si>
    <t>有（　　　　　　　　　　）　　・　　無</t>
  </si>
  <si>
    <t>職員状況</t>
  </si>
  <si>
    <t>職種</t>
  </si>
  <si>
    <t>専従</t>
  </si>
  <si>
    <t>兼務</t>
  </si>
  <si>
    <t>常勤</t>
  </si>
  <si>
    <t>人</t>
  </si>
  <si>
    <t>非常勤</t>
  </si>
  <si>
    <t>常勤換算後の人数</t>
  </si>
  <si>
    <t>基準上の必要人数</t>
  </si>
  <si>
    <t>平均経験年数</t>
  </si>
  <si>
    <t>その他の職員</t>
  </si>
  <si>
    <t>直接雇用・派遣の別</t>
  </si>
  <si>
    <t>直接雇用（有期）</t>
  </si>
  <si>
    <t>直接雇用（無期）</t>
  </si>
  <si>
    <t>派遣労働者</t>
  </si>
  <si>
    <t>利用定員※（　）内に保育短時間認定に係る利用定員数を記入してください。</t>
    <phoneticPr fontId="1"/>
  </si>
  <si>
    <t>（　　人）</t>
    <phoneticPr fontId="1"/>
  </si>
  <si>
    <t>実費徴収の有（内容・金額）・無</t>
    <phoneticPr fontId="1"/>
  </si>
  <si>
    <t>上乗徴収の有(内容･理由･金額)・無</t>
    <phoneticPr fontId="1"/>
  </si>
  <si>
    <t>(</t>
    <phoneticPr fontId="1"/>
  </si>
  <si>
    <t>人）</t>
    <phoneticPr fontId="1"/>
  </si>
  <si>
    <t>配置職員数</t>
    <phoneticPr fontId="1"/>
  </si>
  <si>
    <t>年</t>
    <phoneticPr fontId="1"/>
  </si>
  <si>
    <t>様式１－１</t>
    <rPh sb="0" eb="2">
      <t>ヨウシキ</t>
    </rPh>
    <phoneticPr fontId="1"/>
  </si>
  <si>
    <t>（１）日常の園運営における安全対策（子どもの健康管理、乳幼児突然死症候群への対応、衛生管理を含む）（※交通安全対策については様式１３－１で記入）</t>
    <rPh sb="3" eb="5">
      <t>ニチジョウ</t>
    </rPh>
    <rPh sb="6" eb="7">
      <t>エン</t>
    </rPh>
    <rPh sb="7" eb="9">
      <t>ウンエイ</t>
    </rPh>
    <rPh sb="13" eb="15">
      <t>アンゼン</t>
    </rPh>
    <rPh sb="15" eb="17">
      <t>タイサク</t>
    </rPh>
    <rPh sb="18" eb="19">
      <t>コ</t>
    </rPh>
    <rPh sb="22" eb="24">
      <t>ケンコウ</t>
    </rPh>
    <rPh sb="24" eb="26">
      <t>カンリ</t>
    </rPh>
    <rPh sb="38" eb="40">
      <t>タイオウ</t>
    </rPh>
    <rPh sb="41" eb="43">
      <t>エイセイ</t>
    </rPh>
    <rPh sb="43" eb="45">
      <t>カンリ</t>
    </rPh>
    <rPh sb="46" eb="47">
      <t>フク</t>
    </rPh>
    <rPh sb="51" eb="53">
      <t>コウツウ</t>
    </rPh>
    <rPh sb="53" eb="55">
      <t>アンゼン</t>
    </rPh>
    <rPh sb="55" eb="57">
      <t>タイサク</t>
    </rPh>
    <rPh sb="62" eb="64">
      <t>ヨウシキ</t>
    </rPh>
    <rPh sb="69" eb="71">
      <t>キニュウ</t>
    </rPh>
    <phoneticPr fontId="1"/>
  </si>
  <si>
    <t>　事業開始に必要と思われる額（施設整備費、運営費の概ね３ヶ月分以上）に相当する額を、安全性があり、かつ、換金性の高い預貯金等（普通預金、定期預金、国債等）により保有していることを確認します。</t>
    <rPh sb="1" eb="3">
      <t>ジギョウ</t>
    </rPh>
    <rPh sb="3" eb="5">
      <t>カイシ</t>
    </rPh>
    <rPh sb="6" eb="8">
      <t>ヒツヨウ</t>
    </rPh>
    <rPh sb="9" eb="10">
      <t>オモ</t>
    </rPh>
    <rPh sb="13" eb="14">
      <t>ガク</t>
    </rPh>
    <rPh sb="15" eb="17">
      <t>シセツ</t>
    </rPh>
    <rPh sb="17" eb="20">
      <t>セイビヒ</t>
    </rPh>
    <rPh sb="21" eb="24">
      <t>ウンエイヒ</t>
    </rPh>
    <rPh sb="25" eb="26">
      <t>オオム</t>
    </rPh>
    <rPh sb="29" eb="30">
      <t>ゲツ</t>
    </rPh>
    <rPh sb="30" eb="31">
      <t>ブン</t>
    </rPh>
    <rPh sb="31" eb="33">
      <t>イジョウ</t>
    </rPh>
    <rPh sb="35" eb="37">
      <t>ソウトウ</t>
    </rPh>
    <rPh sb="39" eb="40">
      <t>ガク</t>
    </rPh>
    <rPh sb="42" eb="45">
      <t>アンゼンセイ</t>
    </rPh>
    <rPh sb="52" eb="55">
      <t>カンキンセイ</t>
    </rPh>
    <rPh sb="56" eb="57">
      <t>タカ</t>
    </rPh>
    <rPh sb="58" eb="61">
      <t>ヨチョキン</t>
    </rPh>
    <rPh sb="61" eb="62">
      <t>トウ</t>
    </rPh>
    <rPh sb="63" eb="65">
      <t>フツウ</t>
    </rPh>
    <rPh sb="65" eb="67">
      <t>ヨキン</t>
    </rPh>
    <rPh sb="68" eb="70">
      <t>テイキ</t>
    </rPh>
    <rPh sb="70" eb="72">
      <t>ヨキン</t>
    </rPh>
    <rPh sb="73" eb="75">
      <t>コクサイ</t>
    </rPh>
    <rPh sb="75" eb="76">
      <t>トウ</t>
    </rPh>
    <rPh sb="80" eb="82">
      <t>ホユウ</t>
    </rPh>
    <rPh sb="89" eb="91">
      <t>カクニン</t>
    </rPh>
    <phoneticPr fontId="1"/>
  </si>
  <si>
    <t>「事業者における事業開始年月日」欄（児童福祉施設、児童福祉施設以外の社会福祉施設等）には、事業者（法人）として運営を開始した日付を記載した（事業者（法人）設立以前の日付ではない）。</t>
    <rPh sb="16" eb="17">
      <t>ラン</t>
    </rPh>
    <rPh sb="18" eb="20">
      <t>ジドウ</t>
    </rPh>
    <rPh sb="20" eb="22">
      <t>フクシ</t>
    </rPh>
    <rPh sb="22" eb="24">
      <t>シセツ</t>
    </rPh>
    <rPh sb="25" eb="27">
      <t>ジドウ</t>
    </rPh>
    <rPh sb="27" eb="29">
      <t>フクシ</t>
    </rPh>
    <rPh sb="29" eb="31">
      <t>シセツ</t>
    </rPh>
    <rPh sb="31" eb="33">
      <t>イガイ</t>
    </rPh>
    <rPh sb="34" eb="36">
      <t>シャカイ</t>
    </rPh>
    <rPh sb="36" eb="38">
      <t>フクシ</t>
    </rPh>
    <rPh sb="38" eb="40">
      <t>シセツ</t>
    </rPh>
    <rPh sb="40" eb="41">
      <t>トウ</t>
    </rPh>
    <rPh sb="45" eb="48">
      <t>ジギョウシャ</t>
    </rPh>
    <rPh sb="49" eb="51">
      <t>ホウジン</t>
    </rPh>
    <rPh sb="55" eb="57">
      <t>ウンエイ</t>
    </rPh>
    <rPh sb="58" eb="60">
      <t>カイシ</t>
    </rPh>
    <rPh sb="62" eb="64">
      <t>ヒヅケ</t>
    </rPh>
    <rPh sb="65" eb="67">
      <t>キサイ</t>
    </rPh>
    <rPh sb="70" eb="73">
      <t>ジギョウシャ</t>
    </rPh>
    <rPh sb="74" eb="76">
      <t>ホウジン</t>
    </rPh>
    <rPh sb="77" eb="79">
      <t>セツリツ</t>
    </rPh>
    <rPh sb="79" eb="81">
      <t>イゼン</t>
    </rPh>
    <rPh sb="82" eb="84">
      <t>ヒヅケ</t>
    </rPh>
    <phoneticPr fontId="1"/>
  </si>
  <si>
    <t>「宮城県版保幼小接続期カリキュラムの実践に向けて」の内容を把握している。</t>
    <rPh sb="26" eb="28">
      <t>ナイヨウ</t>
    </rPh>
    <rPh sb="29" eb="31">
      <t>ハアク</t>
    </rPh>
    <phoneticPr fontId="1"/>
  </si>
  <si>
    <t>・防災マニュアル一式</t>
    <rPh sb="1" eb="3">
      <t>ボウサイ</t>
    </rPh>
    <rPh sb="8" eb="10">
      <t>イッシキ</t>
    </rPh>
    <phoneticPr fontId="1"/>
  </si>
  <si>
    <t>避難訓練年間計画</t>
    <phoneticPr fontId="1"/>
  </si>
  <si>
    <t>防災マニュアル一式</t>
    <rPh sb="0" eb="2">
      <t>ボウサイ</t>
    </rPh>
    <rPh sb="7" eb="9">
      <t>イッシキ</t>
    </rPh>
    <phoneticPr fontId="1"/>
  </si>
  <si>
    <t>様式２－４添付資料</t>
    <phoneticPr fontId="1"/>
  </si>
  <si>
    <t>資格証明書</t>
    <phoneticPr fontId="1"/>
  </si>
  <si>
    <t>様式２－４</t>
    <rPh sb="0" eb="2">
      <t>ヨウシキ</t>
    </rPh>
    <phoneticPr fontId="1"/>
  </si>
  <si>
    <t>直接従事
職員数
１人あたり</t>
    <rPh sb="0" eb="2">
      <t>チョクセツ</t>
    </rPh>
    <rPh sb="2" eb="4">
      <t>ジュウジ</t>
    </rPh>
    <rPh sb="5" eb="8">
      <t>ショクインスウ</t>
    </rPh>
    <rPh sb="10" eb="11">
      <t>リ</t>
    </rPh>
    <phoneticPr fontId="1"/>
  </si>
  <si>
    <t>・健康管理マニュアル</t>
    <rPh sb="1" eb="3">
      <t>ケンコウ</t>
    </rPh>
    <rPh sb="3" eb="5">
      <t>カンリ</t>
    </rPh>
    <phoneticPr fontId="1"/>
  </si>
  <si>
    <t>・感染症対応マニュアル</t>
    <rPh sb="1" eb="4">
      <t>カンセンショウ</t>
    </rPh>
    <rPh sb="4" eb="6">
      <t>タイオウ</t>
    </rPh>
    <phoneticPr fontId="1"/>
  </si>
  <si>
    <t>・衛生管理マニュアル</t>
    <rPh sb="1" eb="3">
      <t>エイセイ</t>
    </rPh>
    <rPh sb="3" eb="5">
      <t>カンリ</t>
    </rPh>
    <phoneticPr fontId="1"/>
  </si>
  <si>
    <t>・安全管理マニュアル</t>
    <rPh sb="1" eb="3">
      <t>アンゼン</t>
    </rPh>
    <rPh sb="3" eb="5">
      <t>カンリ</t>
    </rPh>
    <phoneticPr fontId="1"/>
  </si>
  <si>
    <t>・個人情報保護規定</t>
    <rPh sb="1" eb="3">
      <t>コジン</t>
    </rPh>
    <rPh sb="3" eb="5">
      <t>ジョウホウ</t>
    </rPh>
    <rPh sb="5" eb="7">
      <t>ホゴ</t>
    </rPh>
    <rPh sb="7" eb="9">
      <t>キテイ</t>
    </rPh>
    <phoneticPr fontId="1"/>
  </si>
  <si>
    <t>・苦情対応規定</t>
    <rPh sb="1" eb="3">
      <t>クジョウ</t>
    </rPh>
    <rPh sb="3" eb="5">
      <t>タイオウ</t>
    </rPh>
    <rPh sb="5" eb="7">
      <t>キテイ</t>
    </rPh>
    <phoneticPr fontId="1"/>
  </si>
  <si>
    <t>健康管理マニュアル</t>
    <rPh sb="0" eb="2">
      <t>ケンコウ</t>
    </rPh>
    <rPh sb="2" eb="4">
      <t>カンリ</t>
    </rPh>
    <phoneticPr fontId="1"/>
  </si>
  <si>
    <t>感染症対応マニュアル</t>
    <rPh sb="0" eb="3">
      <t>カンセンショウ</t>
    </rPh>
    <rPh sb="3" eb="5">
      <t>タイオウ</t>
    </rPh>
    <phoneticPr fontId="1"/>
  </si>
  <si>
    <t>衛生管理マニュアル</t>
    <rPh sb="0" eb="2">
      <t>エイセイ</t>
    </rPh>
    <rPh sb="2" eb="4">
      <t>カンリ</t>
    </rPh>
    <phoneticPr fontId="1"/>
  </si>
  <si>
    <t>安全管理マニュアル</t>
    <rPh sb="0" eb="2">
      <t>アンゼン</t>
    </rPh>
    <rPh sb="2" eb="4">
      <t>カンリ</t>
    </rPh>
    <phoneticPr fontId="1"/>
  </si>
  <si>
    <t>個人情報保護規定</t>
    <rPh sb="0" eb="2">
      <t>コジン</t>
    </rPh>
    <rPh sb="2" eb="4">
      <t>ジョウホウ</t>
    </rPh>
    <rPh sb="4" eb="6">
      <t>ホゴ</t>
    </rPh>
    <rPh sb="6" eb="8">
      <t>キテイ</t>
    </rPh>
    <phoneticPr fontId="1"/>
  </si>
  <si>
    <t>苦情対応規定</t>
    <rPh sb="0" eb="2">
      <t>クジョウ</t>
    </rPh>
    <rPh sb="2" eb="4">
      <t>タイオウ</t>
    </rPh>
    <rPh sb="4" eb="6">
      <t>キテイ</t>
    </rPh>
    <phoneticPr fontId="1"/>
  </si>
  <si>
    <t>※延長保育事業委託料は，利用乳幼児１人あたり１回の利用につき，保育標準時間認定者の場合は５００円，保育短時間認定者の場合は３００円を単価として「その他の事業収入」欄の「受託事業収入（公費）」欄に記載すること。なお、単価は仮に設定するものである。</t>
    <rPh sb="1" eb="3">
      <t>エンチョウ</t>
    </rPh>
    <rPh sb="3" eb="5">
      <t>ホイク</t>
    </rPh>
    <rPh sb="5" eb="7">
      <t>ジギョウ</t>
    </rPh>
    <rPh sb="7" eb="10">
      <t>イタクリョウ</t>
    </rPh>
    <rPh sb="12" eb="14">
      <t>リヨウ</t>
    </rPh>
    <rPh sb="14" eb="17">
      <t>ニュウヨウジ</t>
    </rPh>
    <rPh sb="18" eb="19">
      <t>ヒト</t>
    </rPh>
    <rPh sb="23" eb="24">
      <t>カイ</t>
    </rPh>
    <rPh sb="25" eb="27">
      <t>リヨウ</t>
    </rPh>
    <rPh sb="31" eb="33">
      <t>ホイク</t>
    </rPh>
    <rPh sb="33" eb="35">
      <t>ヒョウジュン</t>
    </rPh>
    <rPh sb="35" eb="37">
      <t>ジカン</t>
    </rPh>
    <rPh sb="37" eb="39">
      <t>ニンテイ</t>
    </rPh>
    <rPh sb="39" eb="40">
      <t>シャ</t>
    </rPh>
    <rPh sb="41" eb="43">
      <t>バアイ</t>
    </rPh>
    <rPh sb="47" eb="48">
      <t>エン</t>
    </rPh>
    <rPh sb="49" eb="51">
      <t>ホイク</t>
    </rPh>
    <rPh sb="51" eb="54">
      <t>タンジカン</t>
    </rPh>
    <rPh sb="54" eb="56">
      <t>ニンテイ</t>
    </rPh>
    <rPh sb="56" eb="57">
      <t>シャ</t>
    </rPh>
    <rPh sb="58" eb="60">
      <t>バアイ</t>
    </rPh>
    <rPh sb="64" eb="65">
      <t>エン</t>
    </rPh>
    <rPh sb="66" eb="68">
      <t>タンカ</t>
    </rPh>
    <rPh sb="84" eb="86">
      <t>ジュタク</t>
    </rPh>
    <rPh sb="97" eb="99">
      <t>キサイ</t>
    </rPh>
    <rPh sb="107" eb="109">
      <t>タンカ</t>
    </rPh>
    <rPh sb="110" eb="111">
      <t>カリ</t>
    </rPh>
    <rPh sb="112" eb="114">
      <t>セッテイ</t>
    </rPh>
    <phoneticPr fontId="1"/>
  </si>
  <si>
    <t>３　園の運営  （２）配慮を要する子ども及び家庭支援が必要な世帯への対応　</t>
    <rPh sb="11" eb="13">
      <t>ハイリョ</t>
    </rPh>
    <rPh sb="14" eb="15">
      <t>ヨウ</t>
    </rPh>
    <rPh sb="17" eb="18">
      <t>コ</t>
    </rPh>
    <rPh sb="20" eb="21">
      <t>オヨ</t>
    </rPh>
    <rPh sb="22" eb="24">
      <t>カテイ</t>
    </rPh>
    <rPh sb="24" eb="26">
      <t>シエン</t>
    </rPh>
    <rPh sb="27" eb="29">
      <t>ヒツヨウ</t>
    </rPh>
    <rPh sb="30" eb="32">
      <t>セタイ</t>
    </rPh>
    <rPh sb="34" eb="36">
      <t>タイオウ</t>
    </rPh>
    <phoneticPr fontId="1"/>
  </si>
  <si>
    <r>
      <t>２．</t>
    </r>
    <r>
      <rPr>
        <sz val="11"/>
        <color theme="1"/>
        <rFont val="ＭＳ 明朝"/>
        <family val="1"/>
        <charset val="128"/>
      </rPr>
      <t>令和５年　月　　日（　）から　　月　　日（　）</t>
    </r>
    <r>
      <rPr>
        <sz val="11"/>
        <rFont val="ＭＳ 明朝"/>
        <family val="1"/>
        <charset val="128"/>
      </rPr>
      <t>の間に応募書類を提出いたします。</t>
    </r>
    <rPh sb="3" eb="4">
      <t>ワ</t>
    </rPh>
    <rPh sb="5" eb="6">
      <t>ネン</t>
    </rPh>
    <rPh sb="18" eb="19">
      <t>ガツ</t>
    </rPh>
    <phoneticPr fontId="1"/>
  </si>
  <si>
    <t>　　　石巻市　保健福祉部　子ども保育課　保育推進係</t>
    <rPh sb="7" eb="9">
      <t>ホケン</t>
    </rPh>
    <rPh sb="9" eb="11">
      <t>フクシ</t>
    </rPh>
    <rPh sb="13" eb="14">
      <t>コ</t>
    </rPh>
    <rPh sb="16" eb="19">
      <t>ホイクカ</t>
    </rPh>
    <rPh sb="20" eb="22">
      <t>ホイク</t>
    </rPh>
    <rPh sb="22" eb="25">
      <t>スイシンカカリ</t>
    </rPh>
    <phoneticPr fontId="1"/>
  </si>
  <si>
    <t>令和５年　月　日（　）</t>
    <rPh sb="1" eb="2">
      <t>ワ</t>
    </rPh>
    <rPh sb="3" eb="4">
      <t>ネン</t>
    </rPh>
    <rPh sb="5" eb="6">
      <t>ガツ</t>
    </rPh>
    <rPh sb="7" eb="8">
      <t>ニチ</t>
    </rPh>
    <phoneticPr fontId="1"/>
  </si>
  <si>
    <t>令和４年１０月１日現在</t>
    <phoneticPr fontId="1" alignment="distributed"/>
  </si>
  <si>
    <t>令和４年10月１日現在</t>
    <rPh sb="0" eb="1">
      <t>レイ</t>
    </rPh>
    <rPh sb="1" eb="2">
      <t>ワ</t>
    </rPh>
    <rPh sb="3" eb="4">
      <t>ネン</t>
    </rPh>
    <rPh sb="6" eb="7">
      <t>ガツ</t>
    </rPh>
    <rPh sb="8" eb="9">
      <t>ニチ</t>
    </rPh>
    <rPh sb="9" eb="11">
      <t>ゲンザイ</t>
    </rPh>
    <phoneticPr fontId="1"/>
  </si>
  <si>
    <t>　令和５年4月１日以後のもの。預金通帳の写しは不可。）</t>
    <rPh sb="1" eb="2">
      <t>レイ</t>
    </rPh>
    <rPh sb="2" eb="3">
      <t>ワ</t>
    </rPh>
    <rPh sb="4" eb="5">
      <t>ネン</t>
    </rPh>
    <rPh sb="6" eb="7">
      <t>ガツ</t>
    </rPh>
    <rPh sb="8" eb="9">
      <t>ニチ</t>
    </rPh>
    <phoneticPr fontId="1"/>
  </si>
  <si>
    <t>１　保育料以外の保護者負担の考え方（令和9年度末までの費用徴収含む）</t>
    <rPh sb="2" eb="5">
      <t>ホイクリョウ</t>
    </rPh>
    <rPh sb="5" eb="7">
      <t>イガイ</t>
    </rPh>
    <rPh sb="8" eb="11">
      <t>ホゴシャ</t>
    </rPh>
    <rPh sb="11" eb="13">
      <t>フタン</t>
    </rPh>
    <rPh sb="14" eb="15">
      <t>カンガ</t>
    </rPh>
    <rPh sb="16" eb="17">
      <t>カタ</t>
    </rPh>
    <rPh sb="18" eb="20">
      <t>レイワ</t>
    </rPh>
    <rPh sb="21" eb="24">
      <t>ネンドマツ</t>
    </rPh>
    <rPh sb="27" eb="32">
      <t>ヒヨウチョウシュウフク</t>
    </rPh>
    <phoneticPr fontId="1"/>
  </si>
  <si>
    <t>開所曜日</t>
    <phoneticPr fontId="1"/>
  </si>
  <si>
    <t>２号認定</t>
    <phoneticPr fontId="1"/>
  </si>
  <si>
    <t>人</t>
    <phoneticPr fontId="1"/>
  </si>
  <si>
    <t>給食の
実施状況</t>
    <phoneticPr fontId="1"/>
  </si>
  <si>
    <t>提供方法</t>
    <phoneticPr fontId="1"/>
  </si>
  <si>
    <t>自園調理　・　外部搬入</t>
    <phoneticPr fontId="1"/>
  </si>
  <si>
    <t>障害児保育</t>
    <phoneticPr fontId="1"/>
  </si>
  <si>
    <t>病児・病後児保育</t>
    <rPh sb="0" eb="2">
      <t>ビョウジ</t>
    </rPh>
    <rPh sb="3" eb="5">
      <t>ビョウゴ</t>
    </rPh>
    <rPh sb="5" eb="6">
      <t>ジ</t>
    </rPh>
    <rPh sb="6" eb="8">
      <t>ホイク</t>
    </rPh>
    <phoneticPr fontId="1"/>
  </si>
  <si>
    <t>有　・　無
（類型：　　　　）</t>
    <phoneticPr fontId="1"/>
  </si>
  <si>
    <t>主任保育士</t>
    <phoneticPr fontId="1"/>
  </si>
  <si>
    <t>調理員</t>
    <rPh sb="0" eb="3">
      <t>チョウリイン</t>
    </rPh>
    <phoneticPr fontId="1"/>
  </si>
  <si>
    <t>医師（嘱託医）</t>
    <rPh sb="0" eb="2">
      <t>イシ</t>
    </rPh>
    <rPh sb="3" eb="6">
      <t>ショクタクイ</t>
    </rPh>
    <phoneticPr fontId="1"/>
  </si>
  <si>
    <t>うち保育士</t>
    <rPh sb="4" eb="5">
      <t>シ</t>
    </rPh>
    <phoneticPr fontId="1"/>
  </si>
  <si>
    <t>設備</t>
    <rPh sb="0" eb="2">
      <t>セツビ</t>
    </rPh>
    <phoneticPr fontId="1"/>
  </si>
  <si>
    <t>保育室数／面積</t>
    <rPh sb="0" eb="3">
      <t>ホイクシツ</t>
    </rPh>
    <rPh sb="3" eb="4">
      <t>スウ</t>
    </rPh>
    <rPh sb="5" eb="7">
      <t>メンセキ</t>
    </rPh>
    <phoneticPr fontId="1"/>
  </si>
  <si>
    <t>１人当たりの面積</t>
    <rPh sb="1" eb="2">
      <t>ニン</t>
    </rPh>
    <rPh sb="2" eb="3">
      <t>ア</t>
    </rPh>
    <rPh sb="6" eb="8">
      <t>メンセキ</t>
    </rPh>
    <phoneticPr fontId="1"/>
  </si>
  <si>
    <t>敷地全体</t>
  </si>
  <si>
    <t>園舎</t>
  </si>
  <si>
    <t>乳児室</t>
  </si>
  <si>
    <t>ほふく室</t>
  </si>
  <si>
    <t>保育室</t>
  </si>
  <si>
    <t>㎡</t>
  </si>
  <si>
    <t>㎡/人</t>
  </si>
  <si>
    <t>遊戯室</t>
    <phoneticPr fontId="1"/>
  </si>
  <si>
    <t>屋外遊技場</t>
    <rPh sb="0" eb="5">
      <t>オクガイユウギジョウ</t>
    </rPh>
    <phoneticPr fontId="1"/>
  </si>
  <si>
    <t>室／㎡</t>
    <phoneticPr fontId="1"/>
  </si>
  <si>
    <t>設置場所</t>
    <phoneticPr fontId="1"/>
  </si>
  <si>
    <t>面積</t>
    <rPh sb="0" eb="2">
      <t>メンセキ</t>
    </rPh>
    <phoneticPr fontId="1"/>
  </si>
  <si>
    <t>設置状況</t>
    <rPh sb="2" eb="4">
      <t>ジョウキョウ</t>
    </rPh>
    <phoneticPr fontId="1"/>
  </si>
  <si>
    <t>職員状況</t>
    <phoneticPr fontId="1"/>
  </si>
  <si>
    <t>□敷地内　□隣接地　□代替地（□公園　□広場　□寺社境内　□その他）</t>
    <phoneticPr fontId="1"/>
  </si>
  <si>
    <t>全体の面積</t>
    <phoneticPr fontId="1"/>
  </si>
  <si>
    <t>㎡</t>
    <phoneticPr fontId="1"/>
  </si>
  <si>
    <t>満２歳以上児１人当たり面積</t>
    <phoneticPr fontId="1"/>
  </si>
  <si>
    <t>㎡/人</t>
    <phoneticPr fontId="1"/>
  </si>
  <si>
    <t>調理室・調理設備</t>
    <phoneticPr fontId="1"/>
  </si>
  <si>
    <t>□調理室　　　□調理設備</t>
    <phoneticPr fontId="1"/>
  </si>
  <si>
    <r>
      <t>事業者が運営する児童福祉施設一覧（</t>
    </r>
    <r>
      <rPr>
        <b/>
        <u/>
        <sz val="11"/>
        <rFont val="Meiryo UI"/>
        <family val="3"/>
        <charset val="128"/>
      </rPr>
      <t>令和３年度運営実績</t>
    </r>
    <r>
      <rPr>
        <sz val="11"/>
        <rFont val="Meiryo UI"/>
        <family val="3"/>
        <charset val="128"/>
      </rPr>
      <t>）</t>
    </r>
    <rPh sb="4" eb="6">
      <t>ウンエイ</t>
    </rPh>
    <rPh sb="8" eb="10">
      <t>ジドウ</t>
    </rPh>
    <rPh sb="10" eb="12">
      <t>フクシ</t>
    </rPh>
    <rPh sb="12" eb="14">
      <t>シセツ</t>
    </rPh>
    <rPh sb="14" eb="16">
      <t>イチラン</t>
    </rPh>
    <rPh sb="17" eb="19">
      <t>レイワ</t>
    </rPh>
    <rPh sb="20" eb="22">
      <t>ネンド</t>
    </rPh>
    <rPh sb="22" eb="24">
      <t>ウンエイ</t>
    </rPh>
    <rPh sb="24" eb="26">
      <t>ジッセキ</t>
    </rPh>
    <phoneticPr fontId="1"/>
  </si>
  <si>
    <t>保育理念、保育方針、保育目標</t>
    <rPh sb="0" eb="2">
      <t>ホイク</t>
    </rPh>
    <rPh sb="2" eb="4">
      <t>リネン</t>
    </rPh>
    <rPh sb="5" eb="7">
      <t>ホイク</t>
    </rPh>
    <rPh sb="7" eb="9">
      <t>ホウシン</t>
    </rPh>
    <rPh sb="10" eb="12">
      <t>ホイク</t>
    </rPh>
    <rPh sb="12" eb="14">
      <t>モクヒョウ</t>
    </rPh>
    <phoneticPr fontId="1"/>
  </si>
  <si>
    <t>保育理念</t>
    <rPh sb="0" eb="2">
      <t>ホイク</t>
    </rPh>
    <rPh sb="2" eb="4">
      <t>リネン</t>
    </rPh>
    <phoneticPr fontId="1"/>
  </si>
  <si>
    <t>保育方針</t>
    <rPh sb="0" eb="2">
      <t>ホイク</t>
    </rPh>
    <rPh sb="2" eb="4">
      <t>ホウシン</t>
    </rPh>
    <phoneticPr fontId="1"/>
  </si>
  <si>
    <t>保育目標</t>
    <rPh sb="0" eb="2">
      <t>ホイク</t>
    </rPh>
    <rPh sb="2" eb="4">
      <t>モクヒョウ</t>
    </rPh>
    <phoneticPr fontId="1"/>
  </si>
  <si>
    <t>施設長</t>
    <rPh sb="0" eb="3">
      <t>シセツチョウ</t>
    </rPh>
    <phoneticPr fontId="1"/>
  </si>
  <si>
    <t>副施設長</t>
    <rPh sb="0" eb="1">
      <t>フク</t>
    </rPh>
    <rPh sb="1" eb="4">
      <t>シセツチョウ</t>
    </rPh>
    <phoneticPr fontId="1"/>
  </si>
  <si>
    <t>主任保育士</t>
    <rPh sb="0" eb="2">
      <t>シュニン</t>
    </rPh>
    <rPh sb="2" eb="5">
      <t>ホイクシ</t>
    </rPh>
    <phoneticPr fontId="1"/>
  </si>
  <si>
    <t>保健師</t>
    <rPh sb="0" eb="2">
      <t>ホケン</t>
    </rPh>
    <rPh sb="2" eb="3">
      <t>シ</t>
    </rPh>
    <phoneticPr fontId="1"/>
  </si>
  <si>
    <t>栄養士</t>
    <rPh sb="0" eb="2">
      <t>エイヨウ</t>
    </rPh>
    <rPh sb="2" eb="3">
      <t>シ</t>
    </rPh>
    <phoneticPr fontId="1"/>
  </si>
  <si>
    <t>職員の資質向上のための環境確保に向けて、施設長予定者が果たすべき役割について記載した。</t>
    <rPh sb="0" eb="2">
      <t>ショクイン</t>
    </rPh>
    <rPh sb="3" eb="5">
      <t>シシツ</t>
    </rPh>
    <rPh sb="5" eb="7">
      <t>コウジョウ</t>
    </rPh>
    <rPh sb="11" eb="13">
      <t>カンキョウ</t>
    </rPh>
    <rPh sb="13" eb="15">
      <t>カクホ</t>
    </rPh>
    <rPh sb="16" eb="17">
      <t>ム</t>
    </rPh>
    <rPh sb="20" eb="22">
      <t>シセツ</t>
    </rPh>
    <rPh sb="22" eb="23">
      <t>チョウ</t>
    </rPh>
    <rPh sb="23" eb="26">
      <t>ヨテイシャ</t>
    </rPh>
    <rPh sb="27" eb="28">
      <t>ハ</t>
    </rPh>
    <rPh sb="32" eb="34">
      <t>ヤクワリ</t>
    </rPh>
    <rPh sb="38" eb="40">
      <t>キサイ</t>
    </rPh>
    <phoneticPr fontId="1"/>
  </si>
  <si>
    <t>（１）施設長及びその他の職員の経験年数の割合に関する考え方</t>
    <rPh sb="3" eb="5">
      <t>シセツ</t>
    </rPh>
    <rPh sb="5" eb="6">
      <t>チョウ</t>
    </rPh>
    <rPh sb="6" eb="7">
      <t>オヨ</t>
    </rPh>
    <rPh sb="10" eb="11">
      <t>タ</t>
    </rPh>
    <rPh sb="12" eb="14">
      <t>ショクイン</t>
    </rPh>
    <rPh sb="15" eb="17">
      <t>ケイケン</t>
    </rPh>
    <rPh sb="17" eb="19">
      <t>ネンスウ</t>
    </rPh>
    <rPh sb="20" eb="22">
      <t>ワリアイ</t>
    </rPh>
    <rPh sb="23" eb="24">
      <t>カン</t>
    </rPh>
    <rPh sb="26" eb="27">
      <t>カンガ</t>
    </rPh>
    <rPh sb="28" eb="29">
      <t>カタ</t>
    </rPh>
    <phoneticPr fontId="1"/>
  </si>
  <si>
    <t>副施設長</t>
    <rPh sb="0" eb="4">
      <t>フクシセツチョウ</t>
    </rPh>
    <phoneticPr fontId="1"/>
  </si>
  <si>
    <t>主任保育士</t>
    <rPh sb="0" eb="2">
      <t>シュニン</t>
    </rPh>
    <rPh sb="2" eb="4">
      <t>ホイク</t>
    </rPh>
    <rPh sb="4" eb="5">
      <t>シ</t>
    </rPh>
    <phoneticPr fontId="1"/>
  </si>
  <si>
    <t>保育士　小計</t>
    <rPh sb="0" eb="2">
      <t>ホイク</t>
    </rPh>
    <rPh sb="2" eb="3">
      <t>シ</t>
    </rPh>
    <rPh sb="4" eb="6">
      <t>ショウケイ</t>
    </rPh>
    <phoneticPr fontId="1"/>
  </si>
  <si>
    <t>保育士以外</t>
    <rPh sb="0" eb="2">
      <t>ホイク</t>
    </rPh>
    <rPh sb="2" eb="3">
      <t>シ</t>
    </rPh>
    <rPh sb="3" eb="5">
      <t>イガイ</t>
    </rPh>
    <phoneticPr fontId="1"/>
  </si>
  <si>
    <t>クラス数</t>
    <rPh sb="3" eb="4">
      <t>スウ</t>
    </rPh>
    <phoneticPr fontId="1"/>
  </si>
  <si>
    <t>クラス担任</t>
    <rPh sb="3" eb="5">
      <t>タンニン</t>
    </rPh>
    <phoneticPr fontId="1"/>
  </si>
  <si>
    <t>クラス数整合確認</t>
    <rPh sb="3" eb="4">
      <t>スウ</t>
    </rPh>
    <rPh sb="4" eb="6">
      <t>セイゴウ</t>
    </rPh>
    <rPh sb="6" eb="8">
      <t>カクニン</t>
    </rPh>
    <phoneticPr fontId="1"/>
  </si>
  <si>
    <t>保育士A</t>
    <rPh sb="0" eb="2">
      <t>ホイク</t>
    </rPh>
    <rPh sb="2" eb="3">
      <t>シ</t>
    </rPh>
    <phoneticPr fontId="1"/>
  </si>
  <si>
    <t>履歴書（施設長予定者）</t>
    <rPh sb="0" eb="3">
      <t>リレキショ</t>
    </rPh>
    <rPh sb="7" eb="10">
      <t>ヨテイシャ</t>
    </rPh>
    <phoneticPr fontId="1"/>
  </si>
  <si>
    <t>施設長就任に際しての現職の後任者の配置計画</t>
    <rPh sb="3" eb="5">
      <t>シュウニン</t>
    </rPh>
    <rPh sb="6" eb="7">
      <t>サイ</t>
    </rPh>
    <rPh sb="10" eb="12">
      <t>ゲンショク</t>
    </rPh>
    <rPh sb="13" eb="16">
      <t>コウニンシャ</t>
    </rPh>
    <rPh sb="17" eb="19">
      <t>ハイチ</t>
    </rPh>
    <rPh sb="19" eb="21">
      <t>ケイカク</t>
    </rPh>
    <phoneticPr fontId="1"/>
  </si>
  <si>
    <t>施設長予定者に対する事業者の評価及び施設長予定者に充てる理由</t>
    <rPh sb="3" eb="6">
      <t>ヨテイシャ</t>
    </rPh>
    <rPh sb="7" eb="8">
      <t>タイ</t>
    </rPh>
    <rPh sb="10" eb="13">
      <t>ジギョウシャ</t>
    </rPh>
    <rPh sb="14" eb="16">
      <t>ヒョウカ</t>
    </rPh>
    <rPh sb="16" eb="17">
      <t>オヨ</t>
    </rPh>
    <rPh sb="21" eb="23">
      <t>ヨテイ</t>
    </rPh>
    <rPh sb="23" eb="24">
      <t>シャ</t>
    </rPh>
    <rPh sb="25" eb="26">
      <t>ア</t>
    </rPh>
    <rPh sb="28" eb="30">
      <t>リユウ</t>
    </rPh>
    <phoneticPr fontId="1"/>
  </si>
  <si>
    <t>令和５年１０月１日現在</t>
    <rPh sb="0" eb="1">
      <t>レイ</t>
    </rPh>
    <rPh sb="1" eb="2">
      <t>ワ</t>
    </rPh>
    <rPh sb="3" eb="4">
      <t>ネン</t>
    </rPh>
    <rPh sb="6" eb="7">
      <t>ガツ</t>
    </rPh>
    <rPh sb="8" eb="9">
      <t>ニチ</t>
    </rPh>
    <rPh sb="9" eb="11">
      <t>ゲンザイ</t>
    </rPh>
    <phoneticPr fontId="1"/>
  </si>
  <si>
    <t>保育士資格の有無</t>
    <rPh sb="0" eb="3">
      <t>ホイクシ</t>
    </rPh>
    <rPh sb="3" eb="5">
      <t>シカク</t>
    </rPh>
    <rPh sb="6" eb="8">
      <t>ウム</t>
    </rPh>
    <phoneticPr fontId="1"/>
  </si>
  <si>
    <t>保育に関する全体的な計画、指導計画等</t>
    <rPh sb="0" eb="2">
      <t>ホイク</t>
    </rPh>
    <rPh sb="3" eb="4">
      <t>カン</t>
    </rPh>
    <rPh sb="6" eb="8">
      <t>ゼンタイ</t>
    </rPh>
    <rPh sb="8" eb="9">
      <t>テキ</t>
    </rPh>
    <rPh sb="10" eb="12">
      <t>ケイカク</t>
    </rPh>
    <rPh sb="13" eb="15">
      <t>シドウ</t>
    </rPh>
    <rPh sb="15" eb="17">
      <t>ケイカク</t>
    </rPh>
    <rPh sb="17" eb="18">
      <t>ナド</t>
    </rPh>
    <phoneticPr fontId="1"/>
  </si>
  <si>
    <t>（１）保育に関する全体的な計画、指導計画等の概要</t>
    <rPh sb="3" eb="5">
      <t>ホイク</t>
    </rPh>
    <rPh sb="6" eb="7">
      <t>カン</t>
    </rPh>
    <rPh sb="9" eb="11">
      <t>ゼンタイ</t>
    </rPh>
    <rPh sb="11" eb="12">
      <t>テキ</t>
    </rPh>
    <rPh sb="13" eb="15">
      <t>ケイカク</t>
    </rPh>
    <rPh sb="16" eb="18">
      <t>シドウ</t>
    </rPh>
    <rPh sb="18" eb="20">
      <t>ケイカク</t>
    </rPh>
    <rPh sb="20" eb="21">
      <t>ナド</t>
    </rPh>
    <rPh sb="22" eb="24">
      <t>ガイヨウ</t>
    </rPh>
    <phoneticPr fontId="1"/>
  </si>
  <si>
    <t>３　園の運営 　（１）保育の内容に関する計画</t>
    <rPh sb="4" eb="6">
      <t>ウンエイ</t>
    </rPh>
    <rPh sb="11" eb="13">
      <t>ホイク</t>
    </rPh>
    <rPh sb="14" eb="16">
      <t>ナイヨウ</t>
    </rPh>
    <rPh sb="17" eb="18">
      <t>カン</t>
    </rPh>
    <rPh sb="20" eb="22">
      <t>ケイカク</t>
    </rPh>
    <phoneticPr fontId="1"/>
  </si>
  <si>
    <t>（４）保育に関する全体的な計画、指導計画等における、在園時間の多様性や入園時期の違いを踏まえた工夫</t>
    <rPh sb="3" eb="5">
      <t>ホイク</t>
    </rPh>
    <rPh sb="6" eb="7">
      <t>カン</t>
    </rPh>
    <rPh sb="9" eb="12">
      <t>ゼンタイテキ</t>
    </rPh>
    <rPh sb="13" eb="15">
      <t>ケイカク</t>
    </rPh>
    <rPh sb="16" eb="18">
      <t>シドウ</t>
    </rPh>
    <rPh sb="18" eb="20">
      <t>ケイカク</t>
    </rPh>
    <rPh sb="20" eb="21">
      <t>ナド</t>
    </rPh>
    <rPh sb="26" eb="27">
      <t>ザイ</t>
    </rPh>
    <rPh sb="27" eb="28">
      <t>エン</t>
    </rPh>
    <rPh sb="28" eb="30">
      <t>ジカン</t>
    </rPh>
    <rPh sb="31" eb="34">
      <t>タヨウセイ</t>
    </rPh>
    <rPh sb="35" eb="37">
      <t>ニュウエン</t>
    </rPh>
    <rPh sb="37" eb="39">
      <t>ジキ</t>
    </rPh>
    <rPh sb="40" eb="41">
      <t>チガ</t>
    </rPh>
    <rPh sb="43" eb="44">
      <t>フ</t>
    </rPh>
    <rPh sb="47" eb="49">
      <t>クフウ</t>
    </rPh>
    <phoneticPr fontId="1"/>
  </si>
  <si>
    <t>（５）保育に関する全体的な計画、指導計画等における、日々の保育の内容等の考慮</t>
    <rPh sb="11" eb="12">
      <t>テキ</t>
    </rPh>
    <rPh sb="26" eb="28">
      <t>ヒビ</t>
    </rPh>
    <rPh sb="29" eb="31">
      <t>ホイク</t>
    </rPh>
    <rPh sb="32" eb="34">
      <t>ナイヨウ</t>
    </rPh>
    <rPh sb="34" eb="35">
      <t>ナド</t>
    </rPh>
    <rPh sb="36" eb="38">
      <t>コウリョ</t>
    </rPh>
    <phoneticPr fontId="1"/>
  </si>
  <si>
    <t>・保育に関する全体的な計画</t>
    <rPh sb="1" eb="3">
      <t>ホイク</t>
    </rPh>
    <rPh sb="4" eb="5">
      <t>カン</t>
    </rPh>
    <rPh sb="7" eb="9">
      <t>ゼンタイ</t>
    </rPh>
    <rPh sb="9" eb="10">
      <t>テキ</t>
    </rPh>
    <rPh sb="11" eb="13">
      <t>ケイカク</t>
    </rPh>
    <phoneticPr fontId="1"/>
  </si>
  <si>
    <t>（２）「保育要領」に基づいた取組の計画について</t>
    <rPh sb="10" eb="11">
      <t>モト</t>
    </rPh>
    <rPh sb="14" eb="16">
      <t>トリクミ</t>
    </rPh>
    <rPh sb="17" eb="19">
      <t>ケイカク</t>
    </rPh>
    <phoneticPr fontId="1"/>
  </si>
  <si>
    <t>（３）保育に関する全体的な計画、指導計画等と環境構成について</t>
    <rPh sb="3" eb="5">
      <t>ホイク</t>
    </rPh>
    <rPh sb="6" eb="7">
      <t>カン</t>
    </rPh>
    <rPh sb="9" eb="11">
      <t>ゼンタイ</t>
    </rPh>
    <rPh sb="11" eb="12">
      <t>テキ</t>
    </rPh>
    <rPh sb="13" eb="15">
      <t>ケイカク</t>
    </rPh>
    <rPh sb="16" eb="18">
      <t>シドウ</t>
    </rPh>
    <rPh sb="18" eb="20">
      <t>ケイカク</t>
    </rPh>
    <rPh sb="20" eb="21">
      <t>ナド</t>
    </rPh>
    <rPh sb="22" eb="24">
      <t>カンキョウ</t>
    </rPh>
    <rPh sb="24" eb="26">
      <t>コウセイ</t>
    </rPh>
    <phoneticPr fontId="1"/>
  </si>
  <si>
    <t>保育に関する全体的な計画等について、「保育要領」に基づいている。</t>
    <rPh sb="8" eb="9">
      <t>テキ</t>
    </rPh>
    <rPh sb="12" eb="13">
      <t>ナド</t>
    </rPh>
    <rPh sb="25" eb="26">
      <t>モト</t>
    </rPh>
    <phoneticPr fontId="1"/>
  </si>
  <si>
    <t>（７）その他施設整備において考慮したこと</t>
    <phoneticPr fontId="1"/>
  </si>
  <si>
    <t>保育理念
【様式4-1】</t>
    <rPh sb="0" eb="2">
      <t>ホイク</t>
    </rPh>
    <rPh sb="2" eb="4">
      <t>リネン</t>
    </rPh>
    <rPh sb="6" eb="8">
      <t>ヨウシキ</t>
    </rPh>
    <phoneticPr fontId="1"/>
  </si>
  <si>
    <t>保育方針
【様式4-1】</t>
    <rPh sb="0" eb="2">
      <t>ホイク</t>
    </rPh>
    <rPh sb="2" eb="4">
      <t>ホウシン</t>
    </rPh>
    <rPh sb="6" eb="8">
      <t>ヨウシキ</t>
    </rPh>
    <phoneticPr fontId="1"/>
  </si>
  <si>
    <t>保育目標
【様式4-1】</t>
    <rPh sb="0" eb="2">
      <t>ホイク</t>
    </rPh>
    <rPh sb="2" eb="4">
      <t>モクヒョウ</t>
    </rPh>
    <phoneticPr fontId="1"/>
  </si>
  <si>
    <t>延長保育について記載した。</t>
    <rPh sb="0" eb="4">
      <t>エンチョウホイク</t>
    </rPh>
    <rPh sb="8" eb="10">
      <t>キサイ</t>
    </rPh>
    <phoneticPr fontId="1"/>
  </si>
  <si>
    <t>保育料以外の保護者負担の考え方（令和９年度末までの費用徴収含む）
【様式5-2】</t>
    <rPh sb="12" eb="13">
      <t>カンガ</t>
    </rPh>
    <rPh sb="14" eb="15">
      <t>カタ</t>
    </rPh>
    <phoneticPr fontId="1"/>
  </si>
  <si>
    <t>施設長及びその他の職員の経験年数の割合に関する考え方
【様式6-2】</t>
    <rPh sb="3" eb="4">
      <t>オヨ</t>
    </rPh>
    <rPh sb="7" eb="8">
      <t>タ</t>
    </rPh>
    <rPh sb="9" eb="11">
      <t>ショクイン</t>
    </rPh>
    <rPh sb="12" eb="14">
      <t>ケイケン</t>
    </rPh>
    <rPh sb="14" eb="16">
      <t>ネンスウ</t>
    </rPh>
    <rPh sb="17" eb="19">
      <t>ワリアイ</t>
    </rPh>
    <rPh sb="20" eb="21">
      <t>カン</t>
    </rPh>
    <rPh sb="23" eb="24">
      <t>カンガ</t>
    </rPh>
    <rPh sb="25" eb="26">
      <t>カタ</t>
    </rPh>
    <rPh sb="28" eb="30">
      <t>ヨウシキ</t>
    </rPh>
    <phoneticPr fontId="1"/>
  </si>
  <si>
    <t>施設長就任に際しての現職の後任者の配置計画
【様式6-3】</t>
    <rPh sb="3" eb="5">
      <t>シュウニン</t>
    </rPh>
    <rPh sb="6" eb="7">
      <t>サイ</t>
    </rPh>
    <rPh sb="10" eb="12">
      <t>ゲンショク</t>
    </rPh>
    <rPh sb="13" eb="16">
      <t>コウニンシャ</t>
    </rPh>
    <rPh sb="17" eb="19">
      <t>ハイチ</t>
    </rPh>
    <rPh sb="19" eb="21">
      <t>ケイカク</t>
    </rPh>
    <rPh sb="23" eb="25">
      <t>ヨウシキ</t>
    </rPh>
    <phoneticPr fontId="1"/>
  </si>
  <si>
    <t>施設長予定者に対する事業者の評価及び施設長予定者に充てる理由
【様式6-3】</t>
    <rPh sb="3" eb="6">
      <t>ヨテイシャ</t>
    </rPh>
    <rPh sb="7" eb="8">
      <t>タイ</t>
    </rPh>
    <rPh sb="10" eb="13">
      <t>ジギョウシャ</t>
    </rPh>
    <rPh sb="14" eb="16">
      <t>ヒョウカ</t>
    </rPh>
    <rPh sb="16" eb="17">
      <t>オヨ</t>
    </rPh>
    <rPh sb="21" eb="24">
      <t>ヨテイシャ</t>
    </rPh>
    <rPh sb="25" eb="26">
      <t>ア</t>
    </rPh>
    <rPh sb="28" eb="30">
      <t>リユウ</t>
    </rPh>
    <rPh sb="32" eb="34">
      <t>ヨウシキ</t>
    </rPh>
    <phoneticPr fontId="1"/>
  </si>
  <si>
    <r>
      <t>「保育要領</t>
    </r>
    <r>
      <rPr>
        <sz val="10"/>
        <rFont val="HG丸ｺﾞｼｯｸM-PRO"/>
        <family val="3"/>
        <charset val="128"/>
      </rPr>
      <t>」に基づいた取組の計画について
【様式8-1】</t>
    </r>
    <rPh sb="1" eb="3">
      <t>ホイク</t>
    </rPh>
    <rPh sb="3" eb="5">
      <t>ヨウリョウ</t>
    </rPh>
    <rPh sb="7" eb="8">
      <t>モト</t>
    </rPh>
    <rPh sb="11" eb="13">
      <t>トリクミ</t>
    </rPh>
    <rPh sb="14" eb="16">
      <t>ケイカク</t>
    </rPh>
    <rPh sb="22" eb="24">
      <t>ヨウシキ</t>
    </rPh>
    <phoneticPr fontId="1"/>
  </si>
  <si>
    <t>(１)保育の内容に関する計画</t>
    <rPh sb="3" eb="5">
      <t>ホイク</t>
    </rPh>
    <rPh sb="6" eb="8">
      <t>ナイヨウ</t>
    </rPh>
    <rPh sb="9" eb="10">
      <t>カン</t>
    </rPh>
    <rPh sb="12" eb="14">
      <t>ケイカク</t>
    </rPh>
    <phoneticPr fontId="1"/>
  </si>
  <si>
    <t>保育に関する全体的な計画、指導計画等の概要
【様式8-1】</t>
    <rPh sb="0" eb="2">
      <t>ホイク</t>
    </rPh>
    <rPh sb="3" eb="4">
      <t>カン</t>
    </rPh>
    <rPh sb="6" eb="9">
      <t>ゼンタイテキ</t>
    </rPh>
    <rPh sb="10" eb="12">
      <t>ケイカク</t>
    </rPh>
    <rPh sb="13" eb="15">
      <t>シドウ</t>
    </rPh>
    <rPh sb="15" eb="17">
      <t>ケイカク</t>
    </rPh>
    <rPh sb="17" eb="18">
      <t>ナド</t>
    </rPh>
    <rPh sb="19" eb="21">
      <t>ガイヨウ</t>
    </rPh>
    <rPh sb="23" eb="25">
      <t>ヨウシキ</t>
    </rPh>
    <phoneticPr fontId="1"/>
  </si>
  <si>
    <t>保育に関する全体的な計画、指導計画等と環境構成について
【様式8-1】</t>
    <rPh sb="0" eb="2">
      <t>ホイク</t>
    </rPh>
    <rPh sb="3" eb="4">
      <t>カン</t>
    </rPh>
    <rPh sb="6" eb="9">
      <t>ゼンタイテキ</t>
    </rPh>
    <rPh sb="10" eb="12">
      <t>ケイカク</t>
    </rPh>
    <rPh sb="13" eb="15">
      <t>シドウ</t>
    </rPh>
    <rPh sb="15" eb="17">
      <t>ケイカク</t>
    </rPh>
    <rPh sb="17" eb="18">
      <t>ナド</t>
    </rPh>
    <rPh sb="19" eb="21">
      <t>カンキョウ</t>
    </rPh>
    <rPh sb="21" eb="23">
      <t>コウセイ</t>
    </rPh>
    <rPh sb="29" eb="31">
      <t>ヨウシキ</t>
    </rPh>
    <phoneticPr fontId="1"/>
  </si>
  <si>
    <t>保育に関する全体的な計画、指導計画等における、在園時間の多様性や入園時期の違いを踏まえた工夫
【様式8-1】</t>
    <rPh sb="44" eb="46">
      <t>クフウ</t>
    </rPh>
    <rPh sb="48" eb="50">
      <t>ヨウシキ</t>
    </rPh>
    <phoneticPr fontId="1"/>
  </si>
  <si>
    <t>保育に関する全体的な計画，指導計画等における，日々の保育の内容等の考慮
【様式8-1】</t>
    <rPh sb="23" eb="25">
      <t>ヒビ</t>
    </rPh>
    <rPh sb="26" eb="28">
      <t>ホイク</t>
    </rPh>
    <rPh sb="29" eb="31">
      <t>ナイヨウ</t>
    </rPh>
    <rPh sb="31" eb="32">
      <t>ナド</t>
    </rPh>
    <rPh sb="37" eb="39">
      <t>ヨウシキ</t>
    </rPh>
    <phoneticPr fontId="1"/>
  </si>
  <si>
    <t>保育士
※常勤換算後の職員数を表示</t>
    <rPh sb="0" eb="2">
      <t>ホイク</t>
    </rPh>
    <rPh sb="2" eb="3">
      <t>シ</t>
    </rPh>
    <rPh sb="5" eb="7">
      <t>ジョウキン</t>
    </rPh>
    <rPh sb="7" eb="9">
      <t>カンサン</t>
    </rPh>
    <rPh sb="9" eb="10">
      <t>ゴ</t>
    </rPh>
    <rPh sb="11" eb="14">
      <t>ショクインスウ</t>
    </rPh>
    <rPh sb="15" eb="17">
      <t>ヒョウジ</t>
    </rPh>
    <phoneticPr fontId="1"/>
  </si>
  <si>
    <t>その他保育士</t>
    <rPh sb="2" eb="3">
      <t>タ</t>
    </rPh>
    <rPh sb="3" eb="5">
      <t>ホイク</t>
    </rPh>
    <rPh sb="5" eb="6">
      <t>シ</t>
    </rPh>
    <phoneticPr fontId="1"/>
  </si>
  <si>
    <t>保育士以外</t>
    <phoneticPr fontId="1"/>
  </si>
  <si>
    <t>受入れについては、市の利用調整に従うことを理解した。</t>
    <rPh sb="0" eb="2">
      <t>ウケイ</t>
    </rPh>
    <rPh sb="16" eb="17">
      <t>シタガ</t>
    </rPh>
    <rPh sb="21" eb="23">
      <t>リカイ</t>
    </rPh>
    <phoneticPr fontId="1"/>
  </si>
  <si>
    <t>※利用定員については、それぞれ持ち上がりが可能となるように設定すること。また、３歳児の利用定員は、２歳児の利用定員より３人以上多く設定すること。なお、受入れについては、市の利用調整にも従う。</t>
    <rPh sb="92" eb="93">
      <t>シタガ</t>
    </rPh>
    <phoneticPr fontId="1"/>
  </si>
  <si>
    <t>保育に関する全体的な計画、指導計画等</t>
    <rPh sb="0" eb="2">
      <t>ホイク</t>
    </rPh>
    <rPh sb="3" eb="4">
      <t>カン</t>
    </rPh>
    <rPh sb="6" eb="9">
      <t>ゼンタイテキ</t>
    </rPh>
    <rPh sb="10" eb="12">
      <t>ケイカク</t>
    </rPh>
    <rPh sb="13" eb="15">
      <t>シドウ</t>
    </rPh>
    <rPh sb="15" eb="17">
      <t>ケイカク</t>
    </rPh>
    <rPh sb="17" eb="18">
      <t>ナド</t>
    </rPh>
    <phoneticPr fontId="1"/>
  </si>
  <si>
    <t>保育に関する全体的な計画</t>
    <rPh sb="0" eb="2">
      <t>ホイク</t>
    </rPh>
    <rPh sb="3" eb="4">
      <t>カン</t>
    </rPh>
    <rPh sb="6" eb="9">
      <t>ゼンタイテキ</t>
    </rPh>
    <rPh sb="10" eb="12">
      <t>ケイカク</t>
    </rPh>
    <phoneticPr fontId="1"/>
  </si>
  <si>
    <t>履歴書（施設長予定者）</t>
    <rPh sb="0" eb="3">
      <t>リレキショ</t>
    </rPh>
    <rPh sb="4" eb="7">
      <t>シセツチョウ</t>
    </rPh>
    <rPh sb="7" eb="10">
      <t>ヨテイシャ</t>
    </rPh>
    <phoneticPr fontId="1"/>
  </si>
  <si>
    <r>
      <rPr>
        <b/>
        <sz val="11"/>
        <rFont val="Meiryo UI"/>
        <family val="3"/>
        <charset val="128"/>
      </rPr>
      <t>□</t>
    </r>
    <r>
      <rPr>
        <sz val="11"/>
        <rFont val="Meiryo UI"/>
        <family val="3"/>
        <charset val="128"/>
      </rPr>
      <t>発行する（年　　回発行予定）　　　□発行しない</t>
    </r>
    <rPh sb="1" eb="3">
      <t>ハッコウ</t>
    </rPh>
    <rPh sb="6" eb="7">
      <t>ネン</t>
    </rPh>
    <rPh sb="9" eb="10">
      <t>カイ</t>
    </rPh>
    <rPh sb="10" eb="12">
      <t>ハッコウ</t>
    </rPh>
    <rPh sb="12" eb="14">
      <t>ヨテイ</t>
    </rPh>
    <rPh sb="19" eb="21">
      <t>ハッコウ</t>
    </rPh>
    <phoneticPr fontId="1"/>
  </si>
  <si>
    <t>宮城県内に設置してある施設で最大６施設迄。それ以外は任意様式で一覧を提出。</t>
    <rPh sb="0" eb="4">
      <t>ミヤギケンナイ</t>
    </rPh>
    <rPh sb="5" eb="7">
      <t>セッチ</t>
    </rPh>
    <rPh sb="11" eb="13">
      <t>シセツ</t>
    </rPh>
    <rPh sb="14" eb="16">
      <t>サイダイ</t>
    </rPh>
    <rPh sb="17" eb="19">
      <t>シセツ</t>
    </rPh>
    <rPh sb="19" eb="20">
      <t>マデ</t>
    </rPh>
    <rPh sb="23" eb="25">
      <t>イガイ</t>
    </rPh>
    <rPh sb="26" eb="30">
      <t>ニンイヨウシキ</t>
    </rPh>
    <rPh sb="31" eb="33">
      <t>イチラン</t>
    </rPh>
    <rPh sb="34" eb="36">
      <t>テイシュツ</t>
    </rPh>
    <phoneticPr fontId="1"/>
  </si>
  <si>
    <t>宮城県内に設置してある施設で最大６施設迄。</t>
    <rPh sb="0" eb="4">
      <t>ミヤギケンナイ</t>
    </rPh>
    <rPh sb="5" eb="7">
      <t>セッチ</t>
    </rPh>
    <rPh sb="11" eb="13">
      <t>シセツ</t>
    </rPh>
    <rPh sb="14" eb="16">
      <t>サイダイ</t>
    </rPh>
    <rPh sb="17" eb="19">
      <t>シセツ</t>
    </rPh>
    <rPh sb="19" eb="20">
      <t>マデ</t>
    </rPh>
    <phoneticPr fontId="1"/>
  </si>
  <si>
    <t>・履歴書（施設概要（１）に記載している全ての児童福祉施設の施設長のもの）</t>
    <rPh sb="1" eb="4">
      <t>リレキショ</t>
    </rPh>
    <rPh sb="13" eb="15">
      <t>キサイ</t>
    </rPh>
    <rPh sb="19" eb="20">
      <t>スベ</t>
    </rPh>
    <rPh sb="22" eb="24">
      <t>ジドウ</t>
    </rPh>
    <rPh sb="24" eb="26">
      <t>フクシ</t>
    </rPh>
    <rPh sb="26" eb="28">
      <t>シセツ</t>
    </rPh>
    <rPh sb="29" eb="31">
      <t>シセツ</t>
    </rPh>
    <rPh sb="31" eb="32">
      <t>チョウ</t>
    </rPh>
    <phoneticPr fontId="1"/>
  </si>
  <si>
    <t>・重要事項説明書（施設概要（１）に記載している全ての児童福祉施設のもの）</t>
    <rPh sb="1" eb="3">
      <t>ジュウヨウ</t>
    </rPh>
    <rPh sb="3" eb="5">
      <t>ジコウ</t>
    </rPh>
    <rPh sb="5" eb="8">
      <t>セツメイショ</t>
    </rPh>
    <rPh sb="9" eb="11">
      <t>シセツ</t>
    </rPh>
    <rPh sb="11" eb="13">
      <t>ガイヨウ</t>
    </rPh>
    <rPh sb="17" eb="19">
      <t>キサイ</t>
    </rPh>
    <rPh sb="23" eb="24">
      <t>スベ</t>
    </rPh>
    <rPh sb="26" eb="28">
      <t>ジドウ</t>
    </rPh>
    <rPh sb="28" eb="30">
      <t>フクシ</t>
    </rPh>
    <rPh sb="30" eb="32">
      <t>シセツ</t>
    </rPh>
    <phoneticPr fontId="1"/>
  </si>
  <si>
    <t>・事業者の自己評価・第三者評価・利用者アンケートに関する書類
　（施設概要（１）に記載している全ての児童福祉施設のそれぞれ直近のもの）</t>
    <rPh sb="33" eb="35">
      <t>シセツ</t>
    </rPh>
    <rPh sb="35" eb="37">
      <t>ガイヨウ</t>
    </rPh>
    <rPh sb="41" eb="43">
      <t>キサイ</t>
    </rPh>
    <rPh sb="47" eb="48">
      <t>スベ</t>
    </rPh>
    <rPh sb="50" eb="52">
      <t>ジドウ</t>
    </rPh>
    <phoneticPr fontId="1"/>
  </si>
  <si>
    <t>・文書指摘及びその解決策（施設概要（１）に記載している各児童福祉施設のそれぞれ直近のもの）</t>
    <rPh sb="1" eb="3">
      <t>ブンショ</t>
    </rPh>
    <rPh sb="3" eb="5">
      <t>シテキ</t>
    </rPh>
    <rPh sb="5" eb="6">
      <t>オヨ</t>
    </rPh>
    <rPh sb="9" eb="12">
      <t>カイケツサク</t>
    </rPh>
    <phoneticPr fontId="1"/>
  </si>
  <si>
    <t>・口頭指導事項及び口頭指導事項への対応状況
　（施設概要（１）に記載している各児童福祉施設のそれぞれ直近のもの）</t>
    <rPh sb="1" eb="3">
      <t>コウトウ</t>
    </rPh>
    <rPh sb="3" eb="5">
      <t>シドウ</t>
    </rPh>
    <rPh sb="5" eb="7">
      <t>ジコウ</t>
    </rPh>
    <rPh sb="7" eb="8">
      <t>オヨ</t>
    </rPh>
    <rPh sb="9" eb="11">
      <t>コウトウ</t>
    </rPh>
    <rPh sb="11" eb="13">
      <t>シドウ</t>
    </rPh>
    <rPh sb="13" eb="15">
      <t>ジコウ</t>
    </rPh>
    <rPh sb="17" eb="19">
      <t>タイオウ</t>
    </rPh>
    <rPh sb="19" eb="21">
      <t>ジョウキョウ</t>
    </rPh>
    <phoneticPr fontId="1"/>
  </si>
  <si>
    <t>本様式における記載内容と、添付資料「重要事項説明書（施設概要（１）に記載している全ての児童福祉施設のもの）」における記載内容との整合を確認した。</t>
    <rPh sb="0" eb="1">
      <t>ホン</t>
    </rPh>
    <rPh sb="1" eb="3">
      <t>ヨウシキ</t>
    </rPh>
    <rPh sb="7" eb="9">
      <t>キサイ</t>
    </rPh>
    <rPh sb="9" eb="11">
      <t>ナイヨウ</t>
    </rPh>
    <rPh sb="13" eb="15">
      <t>テンプ</t>
    </rPh>
    <rPh sb="15" eb="17">
      <t>シリョウ</t>
    </rPh>
    <rPh sb="18" eb="20">
      <t>ジュウヨウ</t>
    </rPh>
    <rPh sb="20" eb="22">
      <t>ジコウ</t>
    </rPh>
    <rPh sb="22" eb="25">
      <t>セツメイショ</t>
    </rPh>
    <rPh sb="40" eb="41">
      <t>スベ</t>
    </rPh>
    <rPh sb="43" eb="45">
      <t>ジドウ</t>
    </rPh>
    <rPh sb="45" eb="47">
      <t>フクシ</t>
    </rPh>
    <rPh sb="47" eb="49">
      <t>シセツ</t>
    </rPh>
    <phoneticPr fontId="1"/>
  </si>
  <si>
    <t>各契約等に関する合意書等</t>
    <rPh sb="0" eb="1">
      <t>カク</t>
    </rPh>
    <rPh sb="1" eb="3">
      <t>ケイヤク</t>
    </rPh>
    <rPh sb="3" eb="4">
      <t>トウ</t>
    </rPh>
    <rPh sb="5" eb="6">
      <t>カン</t>
    </rPh>
    <rPh sb="8" eb="12">
      <t>ゴウイショトウ</t>
    </rPh>
    <phoneticPr fontId="1"/>
  </si>
  <si>
    <t>　(仮称)向陽保育園の設置運営事業者として応募したいので、下記の項目について誓約のうえ、事前登録を行います。</t>
    <rPh sb="11" eb="13">
      <t>セッチ</t>
    </rPh>
    <rPh sb="13" eb="15">
      <t>ウンエイ</t>
    </rPh>
    <rPh sb="21" eb="23">
      <t>オウボ</t>
    </rPh>
    <rPh sb="29" eb="31">
      <t>カキ</t>
    </rPh>
    <rPh sb="32" eb="34">
      <t>コウモク</t>
    </rPh>
    <rPh sb="38" eb="40">
      <t>セイヤク</t>
    </rPh>
    <rPh sb="44" eb="46">
      <t>ジゼン</t>
    </rPh>
    <rPh sb="46" eb="48">
      <t>トウロク</t>
    </rPh>
    <rPh sb="49" eb="50">
      <t>オコナ</t>
    </rPh>
    <phoneticPr fontId="1"/>
  </si>
  <si>
    <t>１．当事業者は、(仮称)向陽保育園設置運営事業者募集要項４の応募資格を満たします。</t>
  </si>
  <si>
    <t>(仮称)向陽保育園
設置運営にあたっての質問票</t>
    <rPh sb="10" eb="12">
      <t>セッチ</t>
    </rPh>
    <rPh sb="12" eb="14">
      <t>ウンエイ</t>
    </rPh>
    <rPh sb="20" eb="22">
      <t>シツモン</t>
    </rPh>
    <rPh sb="22" eb="23">
      <t>ヒョウ</t>
    </rPh>
    <phoneticPr fontId="1"/>
  </si>
  <si>
    <t>(仮称)向陽保育園設置運営事業者募集に係る
応募書類受付予約票</t>
    <rPh sb="9" eb="11">
      <t>セッチ</t>
    </rPh>
    <rPh sb="11" eb="13">
      <t>ウンエイ</t>
    </rPh>
    <rPh sb="16" eb="18">
      <t>ボシュウ</t>
    </rPh>
    <rPh sb="19" eb="20">
      <t>カカ</t>
    </rPh>
    <rPh sb="22" eb="24">
      <t>オウボ</t>
    </rPh>
    <rPh sb="24" eb="26">
      <t>ショルイ</t>
    </rPh>
    <rPh sb="26" eb="28">
      <t>ウケツケ</t>
    </rPh>
    <rPh sb="28" eb="30">
      <t>ヨヤク</t>
    </rPh>
    <rPh sb="30" eb="31">
      <t>ヒョウ</t>
    </rPh>
    <phoneticPr fontId="1"/>
  </si>
  <si>
    <t>(仮称)向陽保育園設置運営事業者応募申込書</t>
    <rPh sb="9" eb="11">
      <t>セッチ</t>
    </rPh>
    <phoneticPr fontId="1"/>
  </si>
  <si>
    <t xml:space="preserve">　(仮称)向陽保育園設置運営事業者募集要項に基づき、関係書類を添えて申し込みます。
　なお、関係書類の記載内容が事実であること、添付書類が写しの場合は原本であること及び提案内容については誠実に履行することを誓約します。
</t>
    <rPh sb="10" eb="12">
      <t>セッチ</t>
    </rPh>
    <rPh sb="64" eb="66">
      <t>テンプ</t>
    </rPh>
    <rPh sb="66" eb="68">
      <t>ショルイ</t>
    </rPh>
    <rPh sb="69" eb="70">
      <t>ウツ</t>
    </rPh>
    <rPh sb="72" eb="74">
      <t>バアイ</t>
    </rPh>
    <rPh sb="75" eb="77">
      <t>ゲンポン</t>
    </rPh>
    <phoneticPr fontId="1"/>
  </si>
  <si>
    <t>(仮称)向陽保育園設置・運営事業概要</t>
  </si>
  <si>
    <t>(仮称)向陽保育園設置運営事業者応募申込書</t>
    <rPh sb="9" eb="11">
      <t>セッチ</t>
    </rPh>
    <rPh sb="11" eb="13">
      <t>ウンエイ</t>
    </rPh>
    <rPh sb="13" eb="16">
      <t>ジギョウシャ</t>
    </rPh>
    <rPh sb="16" eb="18">
      <t>オウボ</t>
    </rPh>
    <rPh sb="18" eb="21">
      <t>モウシコミショ</t>
    </rPh>
    <phoneticPr fontId="1"/>
  </si>
  <si>
    <t>(仮称)向陽保育園設置運営事業概要</t>
    <rPh sb="13" eb="17">
      <t>ジギョウガイヨウ</t>
    </rPh>
    <phoneticPr fontId="1"/>
  </si>
  <si>
    <t>　私は、(仮称)向陽保育園の設置運営事業者に決定されたことを受け、次のことを誓約します。</t>
    <rPh sb="1" eb="2">
      <t>ワタシ</t>
    </rPh>
    <rPh sb="22" eb="24">
      <t>ケッテイ</t>
    </rPh>
    <rPh sb="30" eb="31">
      <t>ウ</t>
    </rPh>
    <rPh sb="33" eb="34">
      <t>ツギ</t>
    </rPh>
    <rPh sb="38" eb="40">
      <t>セイヤク</t>
    </rPh>
    <phoneticPr fontId="1"/>
  </si>
  <si>
    <t>２　令和７年４月１日の(仮称)向陽保育園開園に向けて誠意を持って取り組みます。</t>
    <rPh sb="2" eb="3">
      <t>レイ</t>
    </rPh>
    <rPh sb="3" eb="4">
      <t>ワ</t>
    </rPh>
    <phoneticPr fontId="1"/>
  </si>
  <si>
    <t>乳児保育</t>
    <rPh sb="0" eb="2">
      <t>ニュウジ</t>
    </rPh>
    <phoneticPr fontId="1"/>
  </si>
  <si>
    <t>ヶ月から</t>
    <rPh sb="1" eb="2">
      <t>ゲツ</t>
    </rPh>
    <phoneticPr fontId="1"/>
  </si>
  <si>
    <t>受入れ月齢</t>
    <rPh sb="0" eb="2">
      <t>ウケイ</t>
    </rPh>
    <rPh sb="3" eb="4">
      <t>ツキ</t>
    </rPh>
    <phoneticPr fontId="1"/>
  </si>
  <si>
    <t>運転資金を保有することの証明（残高証明等。複数ある場合は同一日現在で提出。令和５年４月１日以後のもの。預金通帳の写しは不可。）</t>
    <rPh sb="37" eb="38">
      <t>レイ</t>
    </rPh>
    <rPh sb="38" eb="39">
      <t>ワ</t>
    </rPh>
    <rPh sb="40" eb="41">
      <t>ネン</t>
    </rPh>
    <rPh sb="42" eb="43">
      <t>ガツ</t>
    </rPh>
    <rPh sb="44" eb="45">
      <t>ニチ</t>
    </rPh>
    <phoneticPr fontId="1"/>
  </si>
  <si>
    <r>
      <t>※応募書類の提出日時は、</t>
    </r>
    <r>
      <rPr>
        <sz val="10"/>
        <color rgb="FFFF0000"/>
        <rFont val="ＭＳ 明朝"/>
        <family val="1"/>
        <charset val="128"/>
      </rPr>
      <t>令和５年６月２６日（月）</t>
    </r>
    <r>
      <rPr>
        <sz val="10"/>
        <rFont val="ＭＳ 明朝"/>
        <family val="1"/>
        <charset val="128"/>
      </rPr>
      <t>以降に準備が整いしだい本市からメールで連絡いたします。</t>
    </r>
    <rPh sb="1" eb="3">
      <t>オウボ</t>
    </rPh>
    <rPh sb="3" eb="5">
      <t>ショルイ</t>
    </rPh>
    <rPh sb="6" eb="8">
      <t>テイシュツ</t>
    </rPh>
    <rPh sb="8" eb="10">
      <t>ニチジ</t>
    </rPh>
    <rPh sb="12" eb="13">
      <t>レイ</t>
    </rPh>
    <rPh sb="13" eb="14">
      <t>ワ</t>
    </rPh>
    <rPh sb="15" eb="16">
      <t>ネン</t>
    </rPh>
    <rPh sb="17" eb="18">
      <t>ガツ</t>
    </rPh>
    <rPh sb="20" eb="21">
      <t>ニチ</t>
    </rPh>
    <rPh sb="22" eb="23">
      <t>ゲツ</t>
    </rPh>
    <rPh sb="24" eb="26">
      <t>イコウ</t>
    </rPh>
    <rPh sb="27" eb="29">
      <t>ジュンビ</t>
    </rPh>
    <rPh sb="30" eb="31">
      <t>トトノ</t>
    </rPh>
    <rPh sb="35" eb="37">
      <t>ホンシ</t>
    </rPh>
    <rPh sb="43" eb="45">
      <t>レンラク</t>
    </rPh>
    <phoneticPr fontId="1"/>
  </si>
  <si>
    <t>若草保育所からの転園児に対して特に配慮する点</t>
    <rPh sb="0" eb="2">
      <t>ワカクサ</t>
    </rPh>
    <rPh sb="8" eb="10">
      <t>テンエン</t>
    </rPh>
    <rPh sb="10" eb="11">
      <t>ジ</t>
    </rPh>
    <rPh sb="12" eb="13">
      <t>タイ</t>
    </rPh>
    <rPh sb="15" eb="16">
      <t>トク</t>
    </rPh>
    <rPh sb="17" eb="19">
      <t>ハイリョ</t>
    </rPh>
    <rPh sb="21" eb="22">
      <t>テン</t>
    </rPh>
    <phoneticPr fontId="1"/>
  </si>
  <si>
    <t>若草保育所からの転園児に対して特に配慮する点</t>
    <rPh sb="0" eb="2">
      <t>ワカクサ</t>
    </rPh>
    <rPh sb="2" eb="4">
      <t>ホイク</t>
    </rPh>
    <rPh sb="4" eb="5">
      <t>ショ</t>
    </rPh>
    <rPh sb="8" eb="10">
      <t>テンエン</t>
    </rPh>
    <rPh sb="10" eb="11">
      <t>ジ</t>
    </rPh>
    <rPh sb="12" eb="13">
      <t>タイ</t>
    </rPh>
    <rPh sb="15" eb="16">
      <t>トク</t>
    </rPh>
    <rPh sb="17" eb="19">
      <t>ハイリョ</t>
    </rPh>
    <rPh sb="21" eb="22">
      <t>テン</t>
    </rPh>
    <phoneticPr fontId="1"/>
  </si>
  <si>
    <r>
      <t>「障がいのある子ども又は個別的配慮を要する子ども（保護者への対応を含む）」欄には、インクルーシ</t>
    </r>
    <r>
      <rPr>
        <sz val="11"/>
        <color theme="1"/>
        <rFont val="Meiryo UI"/>
        <family val="3"/>
        <charset val="128"/>
      </rPr>
      <t>ブ教育・保</t>
    </r>
    <r>
      <rPr>
        <sz val="11"/>
        <rFont val="Meiryo UI"/>
        <family val="3"/>
        <charset val="128"/>
      </rPr>
      <t>育事業を行うための体制の整備及び取組についての考え方を記載した。また、入園前の面談等、保護者からの相談への対応や関係機関との連携、個別の計画の作成、合理的配慮の提供についての考え方等も記載した。</t>
    </r>
    <rPh sb="37" eb="38">
      <t>ラン</t>
    </rPh>
    <rPh sb="48" eb="50">
      <t>キョウイク</t>
    </rPh>
    <phoneticPr fontId="1"/>
  </si>
  <si>
    <t>（５）石巻市立若草保育所との引継ぎに関する考え方・手法</t>
    <rPh sb="7" eb="9">
      <t>ワカクサ</t>
    </rPh>
    <rPh sb="25" eb="27">
      <t>シュホウ</t>
    </rPh>
    <phoneticPr fontId="1"/>
  </si>
  <si>
    <t>（６）石巻市立若草保育所に入所している児童及び職員との交流の考え方・手段</t>
    <rPh sb="7" eb="9">
      <t>ワカクサ</t>
    </rPh>
    <rPh sb="34" eb="36">
      <t>シュダン</t>
    </rPh>
    <phoneticPr fontId="1"/>
  </si>
  <si>
    <t>若草保育所からの転園児に対して特に配慮する点
【様式8-2】</t>
    <rPh sb="0" eb="2">
      <t>ワカクサ</t>
    </rPh>
    <rPh sb="8" eb="11">
      <t>テンエンジ</t>
    </rPh>
    <rPh sb="12" eb="13">
      <t>タイ</t>
    </rPh>
    <rPh sb="15" eb="16">
      <t>トク</t>
    </rPh>
    <rPh sb="17" eb="19">
      <t>ハイリョ</t>
    </rPh>
    <rPh sb="21" eb="22">
      <t>テン</t>
    </rPh>
    <rPh sb="24" eb="26">
      <t>ヨウシキ</t>
    </rPh>
    <phoneticPr fontId="1"/>
  </si>
  <si>
    <t>石巻市立若草保育所との引継ぎに関する考え方・手法
【様式13-2】</t>
    <rPh sb="0" eb="2">
      <t>イシノマキ</t>
    </rPh>
    <rPh sb="2" eb="4">
      <t>シリツ</t>
    </rPh>
    <rPh sb="4" eb="6">
      <t>ワカクサ</t>
    </rPh>
    <rPh sb="6" eb="8">
      <t>ホイク</t>
    </rPh>
    <rPh sb="8" eb="9">
      <t>ショ</t>
    </rPh>
    <rPh sb="11" eb="13">
      <t>ヒキツ</t>
    </rPh>
    <rPh sb="15" eb="16">
      <t>カン</t>
    </rPh>
    <rPh sb="18" eb="19">
      <t>カンガ</t>
    </rPh>
    <rPh sb="20" eb="21">
      <t>カタ</t>
    </rPh>
    <rPh sb="22" eb="24">
      <t>シュホウ</t>
    </rPh>
    <phoneticPr fontId="1"/>
  </si>
  <si>
    <t>石巻市立若草保育所に入所している児童及び職員との交流の考え方・手段
【様式13-2】</t>
    <rPh sb="4" eb="6">
      <t>ワカクサ</t>
    </rPh>
    <rPh sb="10" eb="12">
      <t>ニュウショ</t>
    </rPh>
    <rPh sb="16" eb="18">
      <t>ジドウ</t>
    </rPh>
    <rPh sb="18" eb="19">
      <t>オヨ</t>
    </rPh>
    <rPh sb="20" eb="22">
      <t>ショクイン</t>
    </rPh>
    <rPh sb="24" eb="26">
      <t>コウリュウ</t>
    </rPh>
    <rPh sb="27" eb="28">
      <t>カンガ</t>
    </rPh>
    <rPh sb="29" eb="30">
      <t>カタ</t>
    </rPh>
    <rPh sb="31" eb="33">
      <t>シュダン</t>
    </rPh>
    <phoneticPr fontId="1"/>
  </si>
  <si>
    <t>応募書類の提出は原則持参すること。（遠隔地の事業者で持参による申込ができない場合に限り、郵便等による受付を行う。郵便等による提出を希望される場合は、事前に相談すること。）</t>
    <phoneticPr fontId="1"/>
  </si>
  <si>
    <t>応募書類の提出時には、資料の内容を説明できる方が来庁すること。</t>
    <rPh sb="24" eb="26">
      <t>ライチョウ</t>
    </rPh>
    <phoneticPr fontId="1"/>
  </si>
  <si>
    <t>応募書類は正本１部、副本６部の合計７部（１部ずつＡ４ファイルに綴じること。）を提出し、データファイル（ワード、エクセル、ＰＤＦのいずれか１種類）でも提出すること（ＣＤ化等）（１部）。なお、応募様式及び応募書類一覧表はエクセルデータで提出すること。</t>
    <rPh sb="69" eb="71">
      <t>シュルイ</t>
    </rPh>
    <rPh sb="100" eb="102">
      <t>オウボ</t>
    </rPh>
    <rPh sb="102" eb="104">
      <t>ショルイ</t>
    </rPh>
    <rPh sb="104" eb="106">
      <t>イチラン</t>
    </rPh>
    <phoneticPr fontId="1"/>
  </si>
  <si>
    <t>文字数カウントの設定されている項目については、全て４００字以内で記載すること。
なお、必要に応じて、添付資料を追加しても構わない。</t>
    <rPh sb="0" eb="3">
      <t>モジスウ</t>
    </rPh>
    <rPh sb="8" eb="10">
      <t>セッテイ</t>
    </rPh>
    <rPh sb="15" eb="17">
      <t>コウモク</t>
    </rPh>
    <rPh sb="23" eb="24">
      <t>スベ</t>
    </rPh>
    <rPh sb="28" eb="29">
      <t>ジ</t>
    </rPh>
    <rPh sb="29" eb="31">
      <t>イナイ</t>
    </rPh>
    <rPh sb="32" eb="34">
      <t>キサイ</t>
    </rPh>
    <rPh sb="43" eb="45">
      <t>ヒツヨウ</t>
    </rPh>
    <rPh sb="46" eb="47">
      <t>オウ</t>
    </rPh>
    <rPh sb="50" eb="52">
      <t>テンプ</t>
    </rPh>
    <rPh sb="52" eb="54">
      <t>シリョウ</t>
    </rPh>
    <rPh sb="55" eb="57">
      <t>ツイカ</t>
    </rPh>
    <rPh sb="60" eb="61">
      <t>カマ</t>
    </rPh>
    <phoneticPr fontId="1"/>
  </si>
  <si>
    <t>様式２、様式３（事業者の状況に関する様式）については、現状についての具体的な取組内容等を記入すること。</t>
    <phoneticPr fontId="1"/>
  </si>
  <si>
    <t xml:space="preserve">様式４～様式１３については、事業者が現在運営している施設に関する実態や実績などを踏まえ、募集要項で募集する施設を運営するにあたっての、提案内容等を記入すること。なお、「(仮称)向陽保育園設置運営事業者応募書類一覧」の「添付する書類」欄に「●」で表示されている添付書類については、既存施設のものではなく、本募集において提案する施設に関するものを提出すること。 </t>
    <rPh sb="93" eb="95">
      <t>セッチ</t>
    </rPh>
    <rPh sb="95" eb="97">
      <t>ウンエイ</t>
    </rPh>
    <rPh sb="97" eb="100">
      <t>ジギョウシャ</t>
    </rPh>
    <rPh sb="100" eb="102">
      <t>オウボ</t>
    </rPh>
    <rPh sb="102" eb="104">
      <t>ショルイ</t>
    </rPh>
    <rPh sb="104" eb="106">
      <t>イチラン</t>
    </rPh>
    <rPh sb="109" eb="111">
      <t>テンプ</t>
    </rPh>
    <rPh sb="113" eb="115">
      <t>ショルイ</t>
    </rPh>
    <rPh sb="116" eb="117">
      <t>ラン</t>
    </rPh>
    <rPh sb="122" eb="124">
      <t>ヒョウジ</t>
    </rPh>
    <rPh sb="158" eb="160">
      <t>テイアン</t>
    </rPh>
    <rPh sb="162" eb="164">
      <t>シセツ</t>
    </rPh>
    <phoneticPr fontId="1"/>
  </si>
  <si>
    <t>提出にあたっては、提出書類に不足がないか確認すること（不足書類がある場合は、選定の対象外となる。）。</t>
    <phoneticPr fontId="1"/>
  </si>
  <si>
    <t>本様式及び各様式の【事業者確認欄】の内容を確認すること（「確認状況」欄が全て「確認済」となっていることを確認すること）。</t>
    <rPh sb="52" eb="54">
      <t>カクニン</t>
    </rPh>
    <phoneticPr fontId="1"/>
  </si>
  <si>
    <t>その他、募集要項等を確認し、応募すること。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</si>
</sst>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quot;円&quot;"/>
    <numFmt numFmtId="177" formatCode="#,##0&quot;人&quot;"/>
    <numFmt numFmtId="178" formatCode="#,##0&quot;歳&quot;"/>
    <numFmt numFmtId="179" formatCode="[$-411]ggge&quot;年&quot;m&quot;月&quot;;@"/>
    <numFmt numFmtId="180" formatCode="[$-411]ggge&quot;年&quot;m&quot;月&quot;d&quot;日&quot;;@"/>
    <numFmt numFmtId="181" formatCode="#,##0&quot;台&quot;"/>
    <numFmt numFmtId="182" formatCode="0.0%"/>
    <numFmt numFmtId="183" formatCode="#,##0.00&quot;㎡&quot;"/>
    <numFmt numFmtId="184" formatCode="#,##0.0;[Red]\-#,##0.0"/>
    <numFmt numFmtId="185" formatCode="&quot;（&quot;#,##0&quot;台）&quot;"/>
    <numFmt numFmtId="186" formatCode="#,##0.000&quot;人&quot;"/>
    <numFmt numFmtId="187" formatCode="#,##0&quot;日&quot;"/>
    <numFmt numFmtId="188" formatCode="#,##0&quot;ページ&quot;"/>
    <numFmt numFmtId="189" formatCode="#,##0&quot;歳児学級&quot;"/>
    <numFmt numFmtId="190" formatCode="0_);[Red]\(0\)"/>
    <numFmt numFmtId="191" formatCode="#,##0&quot;クラス&quot;"/>
  </numFmts>
  <fonts count="75"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1"/>
      <name val="Meiryo UI"/>
      <family val="3"/>
      <charset val="128"/>
    </font>
    <font>
      <sz val="10.5"/>
      <name val="Meiryo UI"/>
      <family val="3"/>
      <charset val="128"/>
    </font>
    <font>
      <sz val="10"/>
      <name val="HG丸ｺﾞｼｯｸM-PRO"/>
      <family val="3"/>
      <charset val="128"/>
    </font>
    <font>
      <sz val="11"/>
      <name val="ＭＳ 明朝"/>
      <family val="1"/>
      <charset val="128"/>
    </font>
    <font>
      <sz val="11"/>
      <color theme="1"/>
      <name val="ＭＳ Ｐゴシック"/>
      <family val="2"/>
      <charset val="128"/>
      <scheme val="minor"/>
    </font>
    <font>
      <sz val="11"/>
      <name val="ＭＳ Ｐゴシック"/>
      <family val="2"/>
      <charset val="128"/>
      <scheme val="minor"/>
    </font>
    <font>
      <i/>
      <sz val="9"/>
      <name val="Meiryo UI"/>
      <family val="3"/>
      <charset val="128"/>
    </font>
    <font>
      <sz val="6"/>
      <name val="ＭＳ Ｐゴシック"/>
      <family val="3"/>
      <charset val="128"/>
      <scheme val="minor"/>
    </font>
    <font>
      <sz val="9"/>
      <name val="Meiryo UI"/>
      <family val="3"/>
      <charset val="128"/>
    </font>
    <font>
      <sz val="11"/>
      <color theme="1"/>
      <name val="ＭＳ Ｐゴシック"/>
      <family val="2"/>
      <scheme val="minor"/>
    </font>
    <font>
      <i/>
      <sz val="11"/>
      <name val="Meiryo UI"/>
      <family val="3"/>
      <charset val="128"/>
    </font>
    <font>
      <strike/>
      <sz val="11"/>
      <name val="Meiryo UI"/>
      <family val="3"/>
      <charset val="128"/>
    </font>
    <font>
      <sz val="10"/>
      <name val="Meiryo UI"/>
      <family val="3"/>
      <charset val="128"/>
    </font>
    <font>
      <i/>
      <sz val="10"/>
      <name val="Meiryo UI"/>
      <family val="3"/>
      <charset val="128"/>
    </font>
    <font>
      <sz val="11"/>
      <color theme="0" tint="-0.499984740745262"/>
      <name val="Meiryo UI"/>
      <family val="3"/>
      <charset val="128"/>
    </font>
    <font>
      <sz val="9"/>
      <name val="ＭＳ Ｐゴシック"/>
      <family val="2"/>
      <charset val="128"/>
      <scheme val="minor"/>
    </font>
    <font>
      <sz val="9"/>
      <name val="ＭＳ Ｐゴシック"/>
      <family val="3"/>
      <charset val="128"/>
      <scheme val="minor"/>
    </font>
    <font>
      <sz val="16"/>
      <name val="Meiryo UI"/>
      <family val="3"/>
      <charset val="128"/>
    </font>
    <font>
      <sz val="12"/>
      <name val="Meiryo UI"/>
      <family val="3"/>
      <charset val="128"/>
    </font>
    <font>
      <sz val="11"/>
      <name val="ＭＳ Ｐ明朝"/>
      <family val="1"/>
      <charset val="128"/>
    </font>
    <font>
      <sz val="16"/>
      <name val="ＭＳ 明朝"/>
      <family val="1"/>
      <charset val="128"/>
    </font>
    <font>
      <b/>
      <sz val="18"/>
      <name val="ＭＳ Ｐゴシック"/>
      <family val="3"/>
      <charset val="128"/>
      <scheme val="major"/>
    </font>
    <font>
      <sz val="12"/>
      <name val="ＭＳ 明朝"/>
      <family val="1"/>
      <charset val="128"/>
    </font>
    <font>
      <b/>
      <sz val="18"/>
      <name val="ＭＳ Ｐゴシック"/>
      <family val="3"/>
      <charset val="128"/>
      <scheme val="minor"/>
    </font>
    <font>
      <b/>
      <sz val="11"/>
      <name val="ＭＳ Ｐゴシック"/>
      <family val="3"/>
      <charset val="128"/>
      <scheme val="minor"/>
    </font>
    <font>
      <sz val="20"/>
      <name val="ＭＳ 明朝"/>
      <family val="1"/>
      <charset val="128"/>
    </font>
    <font>
      <b/>
      <u/>
      <sz val="11"/>
      <name val="Meiryo UI"/>
      <family val="3"/>
      <charset val="128"/>
    </font>
    <font>
      <u/>
      <sz val="11"/>
      <name val="ＭＳ 明朝"/>
      <family val="1"/>
      <charset val="128"/>
    </font>
    <font>
      <sz val="8"/>
      <color rgb="FFFF0000"/>
      <name val="HG丸ｺﾞｼｯｸM-PRO"/>
      <family val="3"/>
      <charset val="128"/>
    </font>
    <font>
      <b/>
      <u/>
      <sz val="10"/>
      <name val="Meiryo UI"/>
      <family val="3"/>
      <charset val="128"/>
    </font>
    <font>
      <u/>
      <sz val="10"/>
      <name val="Meiryo UI"/>
      <family val="3"/>
      <charset val="128"/>
    </font>
    <font>
      <i/>
      <sz val="9"/>
      <name val="ＭＳ Ｐゴシック"/>
      <family val="3"/>
      <charset val="128"/>
      <scheme val="minor"/>
    </font>
    <font>
      <b/>
      <sz val="18"/>
      <color theme="1"/>
      <name val="Meiryo UI"/>
      <family val="3"/>
      <charset val="128"/>
    </font>
    <font>
      <b/>
      <sz val="11"/>
      <color theme="1"/>
      <name val="Meiryo UI"/>
      <family val="3"/>
      <charset val="128"/>
    </font>
    <font>
      <sz val="9"/>
      <color indexed="81"/>
      <name val="ＭＳ Ｐゴシック"/>
      <family val="3"/>
      <charset val="128"/>
    </font>
    <font>
      <b/>
      <sz val="9"/>
      <color indexed="81"/>
      <name val="ＭＳ Ｐゴシック"/>
      <family val="3"/>
      <charset val="128"/>
    </font>
    <font>
      <sz val="8"/>
      <name val="Meiryo UI"/>
      <family val="3"/>
      <charset val="128"/>
    </font>
    <font>
      <sz val="11"/>
      <name val="メイリオ"/>
      <family val="3"/>
      <charset val="128"/>
    </font>
    <font>
      <sz val="6"/>
      <name val="ＭＳ Ｐゴシック"/>
      <family val="3"/>
      <charset val="128"/>
    </font>
    <font>
      <sz val="11"/>
      <name val="HG丸ｺﾞｼｯｸM-PRO"/>
      <family val="3"/>
      <charset val="128"/>
    </font>
    <font>
      <strike/>
      <sz val="10"/>
      <name val="Meiryo UI"/>
      <family val="3"/>
      <charset val="128"/>
    </font>
    <font>
      <strike/>
      <sz val="10"/>
      <name val="HG丸ｺﾞｼｯｸM-PRO"/>
      <family val="3"/>
      <charset val="128"/>
    </font>
    <font>
      <sz val="6"/>
      <name val="HG丸ｺﾞｼｯｸM-PRO"/>
      <family val="3"/>
      <charset val="128"/>
    </font>
    <font>
      <sz val="9"/>
      <name val="HG丸ｺﾞｼｯｸM-PRO"/>
      <family val="3"/>
      <charset val="128"/>
    </font>
    <font>
      <sz val="10"/>
      <color rgb="FFFF0000"/>
      <name val="HG丸ｺﾞｼｯｸM-PRO"/>
      <family val="3"/>
      <charset val="128"/>
    </font>
    <font>
      <sz val="11"/>
      <color rgb="FFFF0000"/>
      <name val="HG丸ｺﾞｼｯｸM-PRO"/>
      <family val="3"/>
      <charset val="128"/>
    </font>
    <font>
      <sz val="11"/>
      <color rgb="FF00B050"/>
      <name val="ＭＳ Ｐゴシック"/>
      <family val="2"/>
      <charset val="128"/>
      <scheme val="minor"/>
    </font>
    <font>
      <b/>
      <sz val="10"/>
      <color rgb="FFFF0000"/>
      <name val="ＭＳ Ｐゴシック"/>
      <family val="3"/>
      <charset val="128"/>
      <scheme val="minor"/>
    </font>
    <font>
      <sz val="11"/>
      <name val="ＭＳ Ｐゴシック"/>
      <family val="3"/>
      <charset val="128"/>
    </font>
    <font>
      <sz val="11"/>
      <color theme="1"/>
      <name val="ＭＳ Ｐゴシック"/>
      <family val="3"/>
      <charset val="128"/>
      <scheme val="minor"/>
    </font>
    <font>
      <sz val="10"/>
      <name val="ＭＳ 明朝"/>
      <family val="1"/>
      <charset val="128"/>
    </font>
    <font>
      <sz val="14"/>
      <name val="ＭＳ 明朝"/>
      <family val="1"/>
      <charset val="128"/>
    </font>
    <font>
      <sz val="11"/>
      <color rgb="FFFF0000"/>
      <name val="Meiryo UI"/>
      <family val="3"/>
      <charset val="128"/>
    </font>
    <font>
      <sz val="14"/>
      <color rgb="FFFF0000"/>
      <name val="Meiryo UI"/>
      <family val="3"/>
      <charset val="128"/>
    </font>
    <font>
      <sz val="10"/>
      <color rgb="FFFF0000"/>
      <name val="Meiryo UI"/>
      <family val="3"/>
      <charset val="128"/>
    </font>
    <font>
      <sz val="11"/>
      <color theme="0"/>
      <name val="Meiryo UI"/>
      <family val="3"/>
      <charset val="128"/>
    </font>
    <font>
      <sz val="10"/>
      <color theme="0"/>
      <name val="HG丸ｺﾞｼｯｸM-PRO"/>
      <family val="3"/>
      <charset val="128"/>
    </font>
    <font>
      <sz val="8"/>
      <color theme="0"/>
      <name val="HG丸ｺﾞｼｯｸM-PRO"/>
      <family val="3"/>
      <charset val="128"/>
    </font>
    <font>
      <sz val="6"/>
      <color theme="0"/>
      <name val="HG丸ｺﾞｼｯｸM-PRO"/>
      <family val="3"/>
      <charset val="128"/>
    </font>
    <font>
      <sz val="9"/>
      <name val="BIZ UDPゴシック"/>
      <family val="3"/>
      <charset val="128"/>
    </font>
    <font>
      <sz val="10"/>
      <color rgb="FFFF0000"/>
      <name val="ＭＳ 明朝"/>
      <family val="1"/>
      <charset val="128"/>
    </font>
    <font>
      <sz val="11"/>
      <color theme="1"/>
      <name val="ＭＳ 明朝"/>
      <family val="1"/>
      <charset val="128"/>
    </font>
    <font>
      <sz val="10"/>
      <color theme="1"/>
      <name val="HG丸ｺﾞｼｯｸM-PRO"/>
      <family val="3"/>
      <charset val="128"/>
    </font>
    <font>
      <strike/>
      <sz val="10"/>
      <color theme="1"/>
      <name val="HG丸ｺﾞｼｯｸM-PRO"/>
      <family val="3"/>
      <charset val="128"/>
    </font>
    <font>
      <sz val="10.5"/>
      <color rgb="FF000000"/>
      <name val="ＭＳ 明朝"/>
      <family val="1"/>
      <charset val="128"/>
    </font>
    <font>
      <sz val="8"/>
      <color rgb="FF000000"/>
      <name val="ＭＳ 明朝"/>
      <family val="1"/>
      <charset val="128"/>
    </font>
    <font>
      <b/>
      <sz val="10.5"/>
      <color rgb="FF000000"/>
      <name val="ＭＳ 明朝"/>
      <family val="1"/>
      <charset val="128"/>
    </font>
    <font>
      <sz val="9"/>
      <color rgb="FF000000"/>
      <name val="ＭＳ 明朝"/>
      <family val="1"/>
      <charset val="128"/>
    </font>
    <font>
      <sz val="10"/>
      <color rgb="FF000000"/>
      <name val="ＭＳ 明朝"/>
      <family val="1"/>
      <charset val="128"/>
    </font>
    <font>
      <sz val="14"/>
      <color theme="1"/>
      <name val="BIZ UDPゴシック"/>
      <family val="3"/>
      <charset val="128"/>
    </font>
    <font>
      <b/>
      <sz val="11"/>
      <name val="Meiryo UI"/>
      <family val="3"/>
      <charset val="128"/>
    </font>
  </fonts>
  <fills count="16">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s>
  <borders count="2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thin">
        <color indexed="64"/>
      </top>
      <bottom style="double">
        <color indexed="64"/>
      </bottom>
      <diagonal/>
    </border>
    <border diagonalUp="1">
      <left/>
      <right style="medium">
        <color indexed="64"/>
      </right>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double">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right style="medium">
        <color indexed="64"/>
      </right>
      <top/>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medium">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bottom style="double">
        <color indexed="64"/>
      </bottom>
      <diagonal/>
    </border>
    <border>
      <left style="thin">
        <color auto="1"/>
      </left>
      <right style="thin">
        <color auto="1"/>
      </right>
      <top style="double">
        <color indexed="64"/>
      </top>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style="medium">
        <color indexed="64"/>
      </left>
      <right/>
      <top/>
      <bottom style="medium">
        <color indexed="64"/>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auto="1"/>
      </left>
      <right/>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right style="medium">
        <color auto="1"/>
      </right>
      <top style="hair">
        <color indexed="64"/>
      </top>
      <bottom style="thin">
        <color indexed="64"/>
      </bottom>
      <diagonal/>
    </border>
    <border>
      <left/>
      <right style="medium">
        <color auto="1"/>
      </right>
      <top style="thin">
        <color indexed="64"/>
      </top>
      <bottom style="hair">
        <color indexed="64"/>
      </bottom>
      <diagonal/>
    </border>
    <border>
      <left style="medium">
        <color indexed="64"/>
      </left>
      <right/>
      <top style="hair">
        <color auto="1"/>
      </top>
      <bottom/>
      <diagonal/>
    </border>
    <border>
      <left/>
      <right style="medium">
        <color indexed="64"/>
      </right>
      <top style="hair">
        <color auto="1"/>
      </top>
      <bottom style="medium">
        <color indexed="64"/>
      </bottom>
      <diagonal/>
    </border>
    <border>
      <left style="thin">
        <color auto="1"/>
      </left>
      <right/>
      <top style="hair">
        <color auto="1"/>
      </top>
      <bottom style="hair">
        <color auto="1"/>
      </bottom>
      <diagonal/>
    </border>
    <border>
      <left style="medium">
        <color auto="1"/>
      </left>
      <right/>
      <top style="double">
        <color auto="1"/>
      </top>
      <bottom/>
      <diagonal/>
    </border>
    <border>
      <left/>
      <right style="medium">
        <color indexed="64"/>
      </right>
      <top style="double">
        <color auto="1"/>
      </top>
      <bottom/>
      <diagonal/>
    </border>
    <border>
      <left style="medium">
        <color indexed="64"/>
      </left>
      <right/>
      <top style="double">
        <color auto="1"/>
      </top>
      <bottom style="hair">
        <color auto="1"/>
      </bottom>
      <diagonal/>
    </border>
    <border>
      <left/>
      <right style="medium">
        <color auto="1"/>
      </right>
      <top style="double">
        <color auto="1"/>
      </top>
      <bottom style="hair">
        <color indexed="64"/>
      </bottom>
      <diagonal/>
    </border>
    <border>
      <left style="medium">
        <color indexed="64"/>
      </left>
      <right/>
      <top style="double">
        <color indexed="64"/>
      </top>
      <bottom style="thin">
        <color indexed="64"/>
      </bottom>
      <diagonal/>
    </border>
    <border>
      <left/>
      <right style="medium">
        <color auto="1"/>
      </right>
      <top style="double">
        <color indexed="64"/>
      </top>
      <bottom style="thin">
        <color indexed="64"/>
      </bottom>
      <diagonal/>
    </border>
    <border>
      <left style="medium">
        <color indexed="64"/>
      </left>
      <right/>
      <top style="double">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diagonalDown="1">
      <left style="thin">
        <color auto="1"/>
      </left>
      <right style="thin">
        <color auto="1"/>
      </right>
      <top style="thin">
        <color auto="1"/>
      </top>
      <bottom/>
      <diagonal style="thin">
        <color auto="1"/>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auto="1"/>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dashed">
        <color indexed="64"/>
      </left>
      <right/>
      <top/>
      <bottom style="dashed">
        <color indexed="64"/>
      </bottom>
      <diagonal/>
    </border>
    <border>
      <left/>
      <right style="thin">
        <color indexed="64"/>
      </right>
      <top/>
      <bottom style="dashed">
        <color indexed="64"/>
      </bottom>
      <diagonal/>
    </border>
    <border>
      <left style="dashed">
        <color indexed="64"/>
      </left>
      <right/>
      <top style="thin">
        <color indexed="64"/>
      </top>
      <bottom style="thin">
        <color indexed="64"/>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diagonalDown="1">
      <left style="medium">
        <color indexed="64"/>
      </left>
      <right style="medium">
        <color indexed="64"/>
      </right>
      <top style="medium">
        <color indexed="64"/>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right style="dashed">
        <color auto="1"/>
      </right>
      <top/>
      <bottom style="dashed">
        <color auto="1"/>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double">
        <color indexed="64"/>
      </top>
      <bottom style="double">
        <color indexed="64"/>
      </bottom>
      <diagonal/>
    </border>
    <border diagonalDown="1">
      <left style="thin">
        <color indexed="64"/>
      </left>
      <right style="medium">
        <color indexed="64"/>
      </right>
      <top style="medium">
        <color indexed="64"/>
      </top>
      <bottom style="medium">
        <color indexed="64"/>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thin">
        <color indexed="64"/>
      </top>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indexed="64"/>
      </left>
      <right/>
      <top style="medium">
        <color indexed="64"/>
      </top>
      <bottom/>
      <diagonal/>
    </border>
    <border>
      <left/>
      <right/>
      <top style="double">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rgb="FF000000"/>
      </right>
      <top/>
      <bottom style="thin">
        <color indexed="64"/>
      </bottom>
      <diagonal/>
    </border>
    <border>
      <left/>
      <right/>
      <top style="dotted">
        <color rgb="FF000000"/>
      </top>
      <bottom style="dotted">
        <color rgb="FF000000"/>
      </bottom>
      <diagonal/>
    </border>
    <border>
      <left/>
      <right/>
      <top/>
      <bottom style="dotted">
        <color rgb="FF000000"/>
      </bottom>
      <diagonal/>
    </border>
    <border>
      <left/>
      <right style="thin">
        <color indexed="64"/>
      </right>
      <top style="dotted">
        <color rgb="FF000000"/>
      </top>
      <bottom style="dotted">
        <color rgb="FF000000"/>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rgb="FF000000"/>
      </left>
      <right/>
      <top/>
      <bottom/>
      <diagonal/>
    </border>
    <border>
      <left/>
      <right style="thin">
        <color rgb="FF000000"/>
      </right>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style="dotted">
        <color indexed="64"/>
      </bottom>
      <diagonal/>
    </border>
    <border>
      <left/>
      <right style="thin">
        <color indexed="64"/>
      </right>
      <top/>
      <bottom style="dotted">
        <color rgb="FF000000"/>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1">
    <xf numFmtId="0" fontId="0" fillId="0" borderId="0">
      <alignment vertical="center"/>
    </xf>
    <xf numFmtId="0" fontId="8" fillId="0" borderId="0">
      <alignment vertical="center"/>
    </xf>
    <xf numFmtId="38" fontId="13" fillId="0" borderId="0" applyFont="0" applyFill="0" applyBorder="0" applyAlignment="0" applyProtection="0">
      <alignment vertical="center"/>
    </xf>
    <xf numFmtId="38" fontId="8" fillId="0" borderId="0" applyFont="0" applyFill="0" applyBorder="0" applyAlignment="0" applyProtection="0">
      <alignment vertical="center"/>
    </xf>
    <xf numFmtId="0" fontId="52" fillId="0" borderId="0">
      <alignment vertical="center"/>
    </xf>
    <xf numFmtId="0" fontId="53" fillId="0" borderId="0">
      <alignment vertical="center"/>
    </xf>
    <xf numFmtId="0" fontId="54" fillId="0" borderId="0">
      <alignment vertical="center"/>
    </xf>
    <xf numFmtId="38" fontId="52"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52" fillId="0" borderId="0"/>
    <xf numFmtId="0" fontId="52" fillId="0" borderId="0"/>
    <xf numFmtId="0" fontId="52" fillId="0" borderId="0"/>
    <xf numFmtId="0" fontId="8" fillId="0" borderId="0">
      <alignment vertical="center"/>
    </xf>
    <xf numFmtId="0" fontId="8" fillId="0" borderId="0">
      <alignment vertical="center"/>
    </xf>
    <xf numFmtId="0" fontId="52" fillId="0" borderId="0">
      <alignment vertical="center"/>
    </xf>
    <xf numFmtId="0" fontId="8" fillId="0" borderId="0">
      <alignment vertical="center"/>
    </xf>
    <xf numFmtId="0" fontId="8" fillId="0" borderId="0">
      <alignment vertical="center"/>
    </xf>
    <xf numFmtId="0" fontId="8" fillId="0" borderId="0">
      <alignment vertical="center"/>
    </xf>
    <xf numFmtId="0" fontId="55" fillId="0" borderId="0" applyNumberFormat="0" applyFont="0" applyFill="0" applyBorder="0" applyProtection="0">
      <alignment vertical="center"/>
    </xf>
  </cellStyleXfs>
  <cellXfs count="2213">
    <xf numFmtId="0" fontId="0" fillId="0" borderId="0" xfId="0">
      <alignment vertical="center"/>
    </xf>
    <xf numFmtId="0" fontId="2" fillId="0" borderId="0" xfId="0" applyFont="1">
      <alignment vertical="center"/>
    </xf>
    <xf numFmtId="0" fontId="9" fillId="0" borderId="0" xfId="1" applyFont="1">
      <alignment vertical="center"/>
    </xf>
    <xf numFmtId="0" fontId="4" fillId="0" borderId="0" xfId="1" applyFont="1" applyBorder="1">
      <alignment vertical="center"/>
    </xf>
    <xf numFmtId="0" fontId="4" fillId="0" borderId="0" xfId="1" applyFont="1" applyBorder="1" applyAlignment="1">
      <alignment horizontal="left" vertical="center" indent="1"/>
    </xf>
    <xf numFmtId="0" fontId="4" fillId="0" borderId="0" xfId="1" applyFont="1">
      <alignment vertical="center"/>
    </xf>
    <xf numFmtId="0" fontId="12" fillId="0" borderId="0" xfId="1" applyFont="1" applyBorder="1" applyAlignment="1">
      <alignment horizontal="center" vertical="center"/>
    </xf>
    <xf numFmtId="0" fontId="9" fillId="0" borderId="0" xfId="1" applyFont="1" applyAlignment="1">
      <alignment vertical="center" wrapText="1"/>
    </xf>
    <xf numFmtId="0" fontId="4" fillId="0" borderId="0" xfId="1" applyFont="1" applyAlignment="1">
      <alignment horizontal="left" vertical="center" indent="1"/>
    </xf>
    <xf numFmtId="0" fontId="4" fillId="0" borderId="0" xfId="1" applyFont="1" applyAlignment="1">
      <alignment vertical="center"/>
    </xf>
    <xf numFmtId="0" fontId="15" fillId="0" borderId="0" xfId="1" applyFont="1" applyAlignment="1">
      <alignment horizontal="left" vertical="center" indent="1"/>
    </xf>
    <xf numFmtId="0" fontId="10" fillId="0" borderId="0" xfId="1" applyFont="1" applyBorder="1" applyAlignment="1">
      <alignment horizontal="center" vertical="center"/>
    </xf>
    <xf numFmtId="176" fontId="12" fillId="0" borderId="0" xfId="1" applyNumberFormat="1" applyFont="1" applyBorder="1" applyAlignment="1" applyProtection="1">
      <alignment horizontal="right" vertical="center"/>
    </xf>
    <xf numFmtId="0" fontId="4" fillId="0" borderId="0" xfId="1" applyFont="1" applyBorder="1" applyAlignment="1">
      <alignment vertical="center" wrapText="1"/>
    </xf>
    <xf numFmtId="0" fontId="16" fillId="0" borderId="0" xfId="1" applyFont="1" applyBorder="1" applyAlignment="1">
      <alignment horizontal="left" vertical="center" indent="2"/>
    </xf>
    <xf numFmtId="0" fontId="16" fillId="0" borderId="0" xfId="1" applyFont="1" applyBorder="1">
      <alignment vertical="center"/>
    </xf>
    <xf numFmtId="0" fontId="17" fillId="0" borderId="0" xfId="1" applyFont="1" applyBorder="1" applyAlignment="1">
      <alignment horizontal="left" vertical="center" wrapText="1"/>
    </xf>
    <xf numFmtId="0" fontId="17" fillId="0" borderId="0" xfId="1" applyFont="1" applyBorder="1" applyAlignment="1">
      <alignment horizontal="left" vertical="center"/>
    </xf>
    <xf numFmtId="0" fontId="9" fillId="0" borderId="0" xfId="0" applyFont="1">
      <alignment vertical="center"/>
    </xf>
    <xf numFmtId="0" fontId="4" fillId="0" borderId="0" xfId="0" applyFont="1">
      <alignment vertical="center"/>
    </xf>
    <xf numFmtId="0" fontId="4" fillId="0" borderId="3" xfId="0" applyFont="1" applyBorder="1" applyAlignment="1">
      <alignment vertical="top"/>
    </xf>
    <xf numFmtId="0" fontId="4" fillId="0" borderId="8" xfId="0" applyFont="1" applyBorder="1" applyAlignment="1">
      <alignment vertical="top"/>
    </xf>
    <xf numFmtId="0" fontId="4" fillId="0" borderId="0" xfId="0" applyFont="1" applyBorder="1" applyAlignment="1">
      <alignment vertical="top"/>
    </xf>
    <xf numFmtId="0" fontId="4" fillId="0" borderId="0" xfId="0" applyFont="1" applyBorder="1" applyAlignment="1">
      <alignment horizontal="right" vertical="top"/>
    </xf>
    <xf numFmtId="0" fontId="4" fillId="0" borderId="0" xfId="0" applyFont="1" applyFill="1" applyAlignment="1">
      <alignment vertical="center"/>
    </xf>
    <xf numFmtId="0" fontId="16" fillId="0" borderId="1" xfId="0" applyFont="1" applyBorder="1" applyAlignment="1">
      <alignment horizontal="center" vertical="center" wrapText="1"/>
    </xf>
    <xf numFmtId="0" fontId="10" fillId="0" borderId="0" xfId="0" applyFo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right" vertical="center" wrapText="1"/>
    </xf>
    <xf numFmtId="0" fontId="4" fillId="0" borderId="0" xfId="1" applyFont="1" applyAlignment="1">
      <alignment horizontal="left" vertical="center" indent="2"/>
    </xf>
    <xf numFmtId="0" fontId="4" fillId="0" borderId="0" xfId="1" applyFont="1" applyAlignment="1">
      <alignment horizontal="left" vertical="center" wrapText="1"/>
    </xf>
    <xf numFmtId="0" fontId="4" fillId="0" borderId="0" xfId="1" applyFont="1" applyAlignment="1">
      <alignment horizontal="left" vertical="center" indent="1"/>
    </xf>
    <xf numFmtId="0" fontId="19" fillId="0" borderId="0" xfId="0" applyFont="1">
      <alignment vertical="center"/>
    </xf>
    <xf numFmtId="0" fontId="20" fillId="0" borderId="0" xfId="0" applyFont="1">
      <alignment vertical="center"/>
    </xf>
    <xf numFmtId="0" fontId="4" fillId="0" borderId="0" xfId="0" applyFont="1" applyBorder="1">
      <alignment vertical="center"/>
    </xf>
    <xf numFmtId="0" fontId="4" fillId="0" borderId="0" xfId="0" applyFont="1" applyAlignment="1">
      <alignment horizontal="left" vertical="top" wrapText="1"/>
    </xf>
    <xf numFmtId="0" fontId="5" fillId="0" borderId="0" xfId="0" applyFont="1" applyAlignment="1">
      <alignment horizontal="left" vertical="center"/>
    </xf>
    <xf numFmtId="0" fontId="22" fillId="0" borderId="0" xfId="0" applyFont="1">
      <alignment vertical="center"/>
    </xf>
    <xf numFmtId="0" fontId="23" fillId="0" borderId="0" xfId="0" applyFont="1">
      <alignment vertical="center"/>
    </xf>
    <xf numFmtId="0" fontId="7" fillId="0" borderId="0" xfId="0" applyFont="1">
      <alignment vertical="center"/>
    </xf>
    <xf numFmtId="58" fontId="7" fillId="0" borderId="0" xfId="0" applyNumberFormat="1" applyFont="1" applyAlignment="1">
      <alignment vertical="center"/>
    </xf>
    <xf numFmtId="0" fontId="26" fillId="0" borderId="0" xfId="0" applyFont="1" applyBorder="1" applyAlignment="1">
      <alignment vertical="center"/>
    </xf>
    <xf numFmtId="0" fontId="9" fillId="0" borderId="0" xfId="0" applyFont="1" applyBorder="1">
      <alignment vertical="center"/>
    </xf>
    <xf numFmtId="0" fontId="4" fillId="4" borderId="10" xfId="0" applyFont="1" applyFill="1" applyBorder="1" applyAlignment="1">
      <alignment horizontal="right" vertical="center"/>
    </xf>
    <xf numFmtId="0" fontId="4" fillId="4" borderId="12" xfId="0" applyFont="1" applyFill="1" applyBorder="1" applyAlignment="1">
      <alignment horizontal="left" vertical="center"/>
    </xf>
    <xf numFmtId="0" fontId="10" fillId="0" borderId="0" xfId="1" applyFont="1" applyBorder="1" applyAlignment="1">
      <alignment vertical="center" wrapText="1"/>
    </xf>
    <xf numFmtId="0" fontId="10" fillId="0" borderId="0" xfId="1" applyFont="1" applyBorder="1" applyAlignment="1">
      <alignment vertical="center"/>
    </xf>
    <xf numFmtId="0" fontId="4" fillId="0" borderId="79" xfId="0" applyFont="1" applyBorder="1">
      <alignment vertical="center"/>
    </xf>
    <xf numFmtId="0" fontId="4" fillId="0" borderId="80" xfId="0" applyFont="1" applyBorder="1">
      <alignment vertical="center"/>
    </xf>
    <xf numFmtId="0" fontId="4" fillId="0" borderId="5" xfId="0" applyFont="1" applyBorder="1" applyAlignment="1">
      <alignment vertical="top"/>
    </xf>
    <xf numFmtId="0" fontId="9" fillId="0" borderId="0" xfId="0" applyFont="1" applyAlignment="1">
      <alignment horizontal="left" vertical="center"/>
    </xf>
    <xf numFmtId="0" fontId="4" fillId="0" borderId="0" xfId="1" applyFont="1" applyBorder="1" applyAlignment="1">
      <alignment horizontal="right" vertical="center"/>
    </xf>
    <xf numFmtId="183" fontId="4" fillId="4" borderId="34" xfId="0" applyNumberFormat="1" applyFont="1" applyFill="1" applyBorder="1" applyAlignment="1">
      <alignment horizontal="right" vertical="center"/>
    </xf>
    <xf numFmtId="183" fontId="4" fillId="4" borderId="43" xfId="0" applyNumberFormat="1" applyFont="1" applyFill="1" applyBorder="1" applyAlignment="1">
      <alignment horizontal="right" vertical="center"/>
    </xf>
    <xf numFmtId="0" fontId="4" fillId="0" borderId="0" xfId="1" applyFont="1" applyAlignment="1">
      <alignment horizontal="left" vertical="center" indent="1"/>
    </xf>
    <xf numFmtId="0" fontId="4" fillId="0" borderId="0" xfId="0" applyFont="1" applyFill="1" applyBorder="1">
      <alignment vertical="center"/>
    </xf>
    <xf numFmtId="0" fontId="9" fillId="0" borderId="0" xfId="0" applyFont="1" applyFill="1">
      <alignment vertical="center"/>
    </xf>
    <xf numFmtId="0" fontId="33" fillId="0" borderId="0" xfId="1" applyFont="1" applyBorder="1" applyAlignment="1">
      <alignment horizontal="left" vertical="center" indent="2"/>
    </xf>
    <xf numFmtId="0" fontId="4" fillId="0" borderId="0" xfId="1" applyFont="1" applyAlignment="1">
      <alignment horizontal="left" vertical="center"/>
    </xf>
    <xf numFmtId="0" fontId="34" fillId="0" borderId="0" xfId="1" applyFont="1" applyBorder="1" applyAlignment="1">
      <alignment horizontal="left" vertical="center" indent="2"/>
    </xf>
    <xf numFmtId="0" fontId="4" fillId="0" borderId="70" xfId="1" applyFont="1" applyBorder="1" applyAlignment="1">
      <alignment vertical="center" wrapText="1"/>
    </xf>
    <xf numFmtId="0" fontId="4" fillId="0" borderId="39" xfId="1" applyFont="1" applyBorder="1" applyAlignment="1">
      <alignment vertical="center" wrapText="1"/>
    </xf>
    <xf numFmtId="0" fontId="3" fillId="0" borderId="10" xfId="0" applyFont="1" applyBorder="1" applyAlignment="1">
      <alignment vertical="center" shrinkToFit="1"/>
    </xf>
    <xf numFmtId="0" fontId="4" fillId="0" borderId="52" xfId="1" applyFont="1" applyBorder="1" applyAlignment="1">
      <alignment vertical="center" wrapText="1"/>
    </xf>
    <xf numFmtId="0" fontId="3" fillId="0" borderId="2" xfId="0" applyFont="1" applyBorder="1" applyAlignment="1">
      <alignment vertical="center" shrinkToFit="1"/>
    </xf>
    <xf numFmtId="0" fontId="12" fillId="0" borderId="16" xfId="1" applyFont="1" applyBorder="1" applyAlignment="1">
      <alignment vertical="center" wrapText="1"/>
    </xf>
    <xf numFmtId="0" fontId="12" fillId="0" borderId="13" xfId="1" applyFont="1" applyBorder="1" applyAlignment="1">
      <alignment vertical="center" wrapText="1"/>
    </xf>
    <xf numFmtId="0" fontId="3" fillId="0" borderId="10" xfId="0" applyFont="1" applyFill="1" applyBorder="1" applyAlignment="1">
      <alignment vertical="center" shrinkToFit="1"/>
    </xf>
    <xf numFmtId="0" fontId="19" fillId="0" borderId="0" xfId="0" applyFont="1" applyAlignment="1">
      <alignment horizontal="center" vertical="center"/>
    </xf>
    <xf numFmtId="0" fontId="20" fillId="0" borderId="1" xfId="0" applyFont="1" applyBorder="1">
      <alignment vertical="center"/>
    </xf>
    <xf numFmtId="0" fontId="19" fillId="0" borderId="1" xfId="0" applyFont="1" applyBorder="1">
      <alignment vertical="center"/>
    </xf>
    <xf numFmtId="0" fontId="2" fillId="0" borderId="0" xfId="0" applyFont="1" applyBorder="1" applyAlignment="1">
      <alignment horizontal="left" vertical="center"/>
    </xf>
    <xf numFmtId="0" fontId="2" fillId="0" borderId="125" xfId="0" applyFont="1" applyBorder="1" applyAlignment="1">
      <alignment horizontal="center" vertical="center"/>
    </xf>
    <xf numFmtId="0" fontId="2" fillId="0" borderId="127" xfId="0" applyFont="1" applyBorder="1" applyAlignment="1">
      <alignment horizontal="center" vertical="center"/>
    </xf>
    <xf numFmtId="0" fontId="2" fillId="0" borderId="127" xfId="0" applyFont="1" applyBorder="1" applyAlignment="1">
      <alignment horizontal="center" vertical="center" shrinkToFit="1"/>
    </xf>
    <xf numFmtId="20" fontId="2" fillId="0" borderId="4" xfId="0" applyNumberFormat="1" applyFont="1" applyBorder="1" applyAlignment="1">
      <alignment vertical="center" shrinkToFit="1"/>
    </xf>
    <xf numFmtId="20" fontId="2" fillId="0" borderId="14" xfId="0" applyNumberFormat="1" applyFont="1" applyBorder="1" applyAlignment="1">
      <alignment vertical="center" shrinkToFit="1"/>
    </xf>
    <xf numFmtId="0" fontId="2" fillId="0" borderId="129" xfId="0" applyFont="1" applyFill="1" applyBorder="1" applyAlignment="1">
      <alignment horizontal="center" vertical="center"/>
    </xf>
    <xf numFmtId="0" fontId="37" fillId="0" borderId="12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lignment vertical="center"/>
    </xf>
    <xf numFmtId="0" fontId="2" fillId="0" borderId="129" xfId="0" applyFont="1" applyFill="1" applyBorder="1" applyAlignment="1">
      <alignment horizontal="center" vertical="center" shrinkToFit="1"/>
    </xf>
    <xf numFmtId="20" fontId="2" fillId="0" borderId="128" xfId="0" applyNumberFormat="1" applyFont="1" applyBorder="1" applyAlignment="1">
      <alignment vertical="center" shrinkToFit="1"/>
    </xf>
    <xf numFmtId="0" fontId="2" fillId="0" borderId="135" xfId="0" applyFont="1" applyFill="1" applyBorder="1" applyAlignment="1">
      <alignment horizontal="center" vertical="center"/>
    </xf>
    <xf numFmtId="0" fontId="26" fillId="0" borderId="8" xfId="0" applyFont="1" applyBorder="1" applyAlignment="1">
      <alignment vertical="center"/>
    </xf>
    <xf numFmtId="0" fontId="26" fillId="0" borderId="11" xfId="0" applyFont="1" applyBorder="1" applyAlignment="1">
      <alignment vertical="center"/>
    </xf>
    <xf numFmtId="0" fontId="22" fillId="0" borderId="0" xfId="0" applyFont="1" applyAlignment="1">
      <alignment vertical="center"/>
    </xf>
    <xf numFmtId="0" fontId="4" fillId="0" borderId="7" xfId="0" applyFont="1" applyBorder="1" applyAlignment="1">
      <alignment horizontal="center" vertical="center" textRotation="255"/>
    </xf>
    <xf numFmtId="184" fontId="2" fillId="0" borderId="9" xfId="3" applyNumberFormat="1" applyFont="1" applyBorder="1" applyAlignment="1">
      <alignment vertical="center" shrinkToFit="1"/>
    </xf>
    <xf numFmtId="0" fontId="12" fillId="0" borderId="0" xfId="1" applyFont="1" applyBorder="1" applyAlignment="1">
      <alignment vertical="center" shrinkToFit="1"/>
    </xf>
    <xf numFmtId="0" fontId="9" fillId="0" borderId="136" xfId="1" applyFont="1" applyBorder="1">
      <alignment vertical="center"/>
    </xf>
    <xf numFmtId="0" fontId="9" fillId="0" borderId="137" xfId="1" applyFont="1" applyBorder="1" applyAlignment="1">
      <alignment horizontal="center" vertical="center"/>
    </xf>
    <xf numFmtId="0" fontId="9" fillId="0" borderId="138" xfId="1" applyFont="1" applyBorder="1" applyAlignment="1">
      <alignment horizontal="center" vertical="center"/>
    </xf>
    <xf numFmtId="0" fontId="9" fillId="0" borderId="0" xfId="1" applyFont="1" applyBorder="1" applyAlignment="1">
      <alignment horizontal="center" vertical="center"/>
    </xf>
    <xf numFmtId="177" fontId="4" fillId="0" borderId="78" xfId="0" applyNumberFormat="1" applyFont="1" applyBorder="1" applyAlignment="1">
      <alignment horizontal="right" vertical="center"/>
    </xf>
    <xf numFmtId="0" fontId="37" fillId="0" borderId="130" xfId="0" applyFont="1" applyFill="1" applyBorder="1" applyAlignment="1">
      <alignment horizontal="center" vertical="center"/>
    </xf>
    <xf numFmtId="0" fontId="2" fillId="0" borderId="130" xfId="0" applyFont="1" applyFill="1" applyBorder="1" applyAlignment="1">
      <alignment horizontal="center" vertical="center"/>
    </xf>
    <xf numFmtId="0" fontId="2" fillId="0" borderId="131" xfId="0" applyFont="1" applyFill="1" applyBorder="1" applyAlignment="1">
      <alignment horizontal="center" vertical="center"/>
    </xf>
    <xf numFmtId="0" fontId="2" fillId="0" borderId="132" xfId="0" applyFont="1" applyFill="1" applyBorder="1" applyAlignment="1">
      <alignment horizontal="center" vertical="center"/>
    </xf>
    <xf numFmtId="0" fontId="2" fillId="0" borderId="126" xfId="0" applyFont="1" applyFill="1" applyBorder="1" applyAlignment="1">
      <alignment horizontal="center" vertical="center" shrinkToFit="1"/>
    </xf>
    <xf numFmtId="0" fontId="37" fillId="0" borderId="131" xfId="0" applyFont="1" applyFill="1" applyBorder="1" applyAlignment="1">
      <alignment horizontal="center" vertical="center"/>
    </xf>
    <xf numFmtId="0" fontId="2" fillId="0" borderId="167" xfId="0" applyFont="1" applyFill="1" applyBorder="1" applyAlignment="1">
      <alignment horizontal="center" vertical="center"/>
    </xf>
    <xf numFmtId="0" fontId="2" fillId="0" borderId="169" xfId="0" applyFont="1" applyFill="1" applyBorder="1" applyAlignment="1">
      <alignment vertical="center"/>
    </xf>
    <xf numFmtId="0" fontId="2" fillId="0" borderId="171" xfId="0" applyFont="1" applyFill="1" applyBorder="1" applyAlignment="1">
      <alignment vertical="center"/>
    </xf>
    <xf numFmtId="0" fontId="2" fillId="0" borderId="172" xfId="0" applyFont="1" applyFill="1" applyBorder="1" applyAlignment="1">
      <alignment vertical="center"/>
    </xf>
    <xf numFmtId="0" fontId="2" fillId="0" borderId="168" xfId="0" applyFont="1" applyFill="1" applyBorder="1" applyAlignment="1">
      <alignment horizontal="center" vertical="center" shrinkToFit="1"/>
    </xf>
    <xf numFmtId="0" fontId="37" fillId="0" borderId="173" xfId="0" applyFont="1" applyBorder="1" applyAlignment="1">
      <alignment horizontal="center" vertical="center" wrapText="1"/>
    </xf>
    <xf numFmtId="0" fontId="37" fillId="0" borderId="170" xfId="0" applyFont="1" applyBorder="1" applyAlignment="1">
      <alignment horizontal="center" vertical="center"/>
    </xf>
    <xf numFmtId="0" fontId="37" fillId="0" borderId="132" xfId="0" applyFont="1" applyFill="1" applyBorder="1" applyAlignment="1">
      <alignment horizontal="center" vertical="center"/>
    </xf>
    <xf numFmtId="0" fontId="2" fillId="0" borderId="29" xfId="0" applyFont="1" applyFill="1" applyBorder="1" applyAlignment="1">
      <alignment vertical="center"/>
    </xf>
    <xf numFmtId="0" fontId="2" fillId="0" borderId="31" xfId="0" applyFont="1" applyFill="1" applyBorder="1" applyAlignment="1">
      <alignment vertical="center"/>
    </xf>
    <xf numFmtId="0" fontId="37" fillId="0" borderId="124" xfId="0" applyFont="1" applyFill="1" applyBorder="1" applyAlignment="1">
      <alignment horizontal="center" vertical="center"/>
    </xf>
    <xf numFmtId="0" fontId="37" fillId="0" borderId="127" xfId="0" applyFont="1" applyFill="1" applyBorder="1" applyAlignment="1">
      <alignment horizontal="center" vertical="center"/>
    </xf>
    <xf numFmtId="0" fontId="2" fillId="0" borderId="137" xfId="0" applyFont="1" applyBorder="1">
      <alignment vertical="center"/>
    </xf>
    <xf numFmtId="0" fontId="2" fillId="0" borderId="138" xfId="0" applyFont="1" applyBorder="1">
      <alignment vertical="center"/>
    </xf>
    <xf numFmtId="0" fontId="2" fillId="0" borderId="0" xfId="0" applyFont="1" applyBorder="1">
      <alignment vertical="center"/>
    </xf>
    <xf numFmtId="184" fontId="2" fillId="0" borderId="4" xfId="0" applyNumberFormat="1" applyFont="1" applyBorder="1" applyAlignment="1">
      <alignment vertical="center" shrinkToFit="1"/>
    </xf>
    <xf numFmtId="0" fontId="37" fillId="0" borderId="167" xfId="0" applyFont="1" applyBorder="1" applyAlignment="1">
      <alignment horizontal="center" vertical="center"/>
    </xf>
    <xf numFmtId="0" fontId="2" fillId="0" borderId="50" xfId="0" applyFont="1" applyBorder="1" applyAlignment="1">
      <alignment horizontal="center" vertical="center"/>
    </xf>
    <xf numFmtId="0" fontId="2" fillId="0" borderId="177" xfId="0" applyFont="1" applyBorder="1" applyAlignment="1">
      <alignment horizontal="center" vertical="center"/>
    </xf>
    <xf numFmtId="0" fontId="2" fillId="0" borderId="176" xfId="0" applyFont="1" applyBorder="1">
      <alignment vertical="center"/>
    </xf>
    <xf numFmtId="0" fontId="2" fillId="0" borderId="177" xfId="0" applyFont="1" applyBorder="1">
      <alignment vertical="center"/>
    </xf>
    <xf numFmtId="0" fontId="2" fillId="0" borderId="164" xfId="0" applyFont="1" applyBorder="1">
      <alignment vertical="center"/>
    </xf>
    <xf numFmtId="0" fontId="2" fillId="0" borderId="159" xfId="0" applyFont="1" applyBorder="1">
      <alignment vertical="center"/>
    </xf>
    <xf numFmtId="0" fontId="2" fillId="0" borderId="178" xfId="0" applyFont="1" applyBorder="1">
      <alignment vertical="center"/>
    </xf>
    <xf numFmtId="0" fontId="2" fillId="0" borderId="0" xfId="0" applyFont="1" applyBorder="1" applyAlignment="1">
      <alignment vertical="center"/>
    </xf>
    <xf numFmtId="0" fontId="4" fillId="0" borderId="5" xfId="0" applyFont="1" applyFill="1" applyBorder="1" applyAlignment="1">
      <alignment vertical="top"/>
    </xf>
    <xf numFmtId="0" fontId="4" fillId="0" borderId="0" xfId="0" applyFont="1" applyFill="1" applyBorder="1" applyAlignment="1">
      <alignment vertical="top"/>
    </xf>
    <xf numFmtId="0" fontId="9" fillId="0" borderId="0" xfId="1"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4" fillId="0" borderId="16" xfId="0" applyFont="1" applyBorder="1">
      <alignment vertical="center"/>
    </xf>
    <xf numFmtId="177" fontId="4" fillId="4" borderId="1" xfId="0" applyNumberFormat="1" applyFont="1" applyFill="1" applyBorder="1" applyAlignment="1">
      <alignment horizontal="right" vertical="center"/>
    </xf>
    <xf numFmtId="0" fontId="14" fillId="0" borderId="0" xfId="1" applyFont="1" applyBorder="1" applyAlignment="1">
      <alignment horizontal="left" vertical="center" wrapText="1"/>
    </xf>
    <xf numFmtId="0" fontId="14" fillId="0" borderId="0" xfId="1" applyFont="1" applyBorder="1" applyAlignment="1">
      <alignment horizontal="left" vertical="center"/>
    </xf>
    <xf numFmtId="0" fontId="4" fillId="0" borderId="0" xfId="1" applyFont="1" applyFill="1" applyBorder="1" applyAlignment="1">
      <alignment vertical="center" wrapText="1"/>
    </xf>
    <xf numFmtId="0" fontId="4" fillId="0" borderId="0" xfId="1" applyFont="1" applyFill="1" applyBorder="1" applyAlignment="1">
      <alignment vertical="center" textRotation="255" wrapText="1"/>
    </xf>
    <xf numFmtId="0" fontId="4" fillId="0" borderId="0" xfId="1" applyFont="1" applyFill="1" applyBorder="1" applyAlignment="1">
      <alignment vertical="center"/>
    </xf>
    <xf numFmtId="176" fontId="4" fillId="0" borderId="0" xfId="1" applyNumberFormat="1" applyFont="1" applyFill="1" applyBorder="1" applyAlignment="1">
      <alignment vertical="center" shrinkToFit="1"/>
    </xf>
    <xf numFmtId="0" fontId="14" fillId="0" borderId="0" xfId="1" applyFont="1" applyFill="1" applyBorder="1" applyAlignment="1">
      <alignment vertical="center"/>
    </xf>
    <xf numFmtId="0" fontId="4" fillId="0" borderId="0" xfId="1" applyFont="1" applyBorder="1" applyAlignment="1">
      <alignment horizontal="left" vertical="center" indent="3"/>
    </xf>
    <xf numFmtId="0" fontId="12" fillId="0" borderId="0" xfId="1" applyFont="1" applyFill="1" applyBorder="1" applyAlignment="1">
      <alignment vertical="center"/>
    </xf>
    <xf numFmtId="176" fontId="12" fillId="0" borderId="0" xfId="2" applyNumberFormat="1" applyFont="1" applyFill="1" applyBorder="1" applyAlignment="1">
      <alignment vertical="center" shrinkToFit="1"/>
    </xf>
    <xf numFmtId="0" fontId="10" fillId="0" borderId="0" xfId="1" applyFont="1" applyFill="1" applyBorder="1" applyAlignment="1">
      <alignment vertical="center"/>
    </xf>
    <xf numFmtId="0" fontId="12" fillId="0" borderId="0" xfId="1" applyFont="1" applyFill="1" applyBorder="1" applyAlignment="1">
      <alignment vertical="center" textRotation="255" wrapText="1"/>
    </xf>
    <xf numFmtId="0" fontId="4" fillId="0" borderId="0" xfId="1" applyFont="1" applyBorder="1" applyAlignment="1">
      <alignment horizontal="left" vertical="center" indent="4"/>
    </xf>
    <xf numFmtId="0" fontId="16" fillId="0" borderId="0" xfId="1" applyFont="1" applyFill="1" applyBorder="1" applyAlignment="1">
      <alignment vertical="center" wrapText="1"/>
    </xf>
    <xf numFmtId="176" fontId="16" fillId="0" borderId="0" xfId="2" applyNumberFormat="1" applyFont="1" applyFill="1" applyBorder="1" applyAlignment="1">
      <alignment vertical="center" shrinkToFit="1"/>
    </xf>
    <xf numFmtId="0" fontId="12" fillId="0" borderId="0" xfId="1" applyFont="1" applyFill="1" applyBorder="1" applyAlignment="1">
      <alignment vertical="center" wrapText="1"/>
    </xf>
    <xf numFmtId="0" fontId="16" fillId="0" borderId="0" xfId="1" applyFont="1" applyFill="1" applyBorder="1" applyAlignment="1">
      <alignment vertical="center"/>
    </xf>
    <xf numFmtId="0" fontId="17" fillId="0" borderId="0" xfId="1" applyFont="1" applyFill="1" applyBorder="1" applyAlignment="1">
      <alignment vertical="center"/>
    </xf>
    <xf numFmtId="0" fontId="16" fillId="0" borderId="1" xfId="1" applyFont="1" applyBorder="1" applyAlignment="1">
      <alignment horizontal="center" vertical="center"/>
    </xf>
    <xf numFmtId="0" fontId="16" fillId="0" borderId="162" xfId="1" applyFont="1" applyFill="1" applyBorder="1" applyAlignment="1">
      <alignment horizontal="center" vertical="center" wrapText="1"/>
    </xf>
    <xf numFmtId="0" fontId="16" fillId="0" borderId="155" xfId="1" applyFont="1" applyFill="1" applyBorder="1" applyAlignment="1">
      <alignment horizontal="center" vertical="center" wrapText="1"/>
    </xf>
    <xf numFmtId="0" fontId="16" fillId="0" borderId="157" xfId="1" applyFont="1" applyFill="1" applyBorder="1" applyAlignment="1">
      <alignment horizontal="center" vertical="center" wrapText="1"/>
    </xf>
    <xf numFmtId="0" fontId="4" fillId="0" borderId="0" xfId="1" applyFont="1" applyFill="1" applyBorder="1">
      <alignment vertical="center"/>
    </xf>
    <xf numFmtId="0" fontId="10" fillId="0" borderId="0" xfId="1" applyFont="1" applyFill="1" applyBorder="1" applyAlignment="1">
      <alignment horizontal="left" vertical="center" wrapText="1"/>
    </xf>
    <xf numFmtId="0" fontId="10" fillId="0" borderId="0" xfId="1" applyFont="1" applyFill="1" applyBorder="1" applyAlignment="1">
      <alignment horizontal="left" vertical="center"/>
    </xf>
    <xf numFmtId="0" fontId="12" fillId="0" borderId="0" xfId="0" applyFont="1" applyBorder="1">
      <alignment vertical="center"/>
    </xf>
    <xf numFmtId="0" fontId="12" fillId="0" borderId="0" xfId="0" applyFont="1" applyBorder="1" applyAlignment="1">
      <alignment horizontal="center" vertical="center" shrinkToFit="1"/>
    </xf>
    <xf numFmtId="0" fontId="19" fillId="0" borderId="0" xfId="0" applyFont="1" applyBorder="1">
      <alignment vertical="center"/>
    </xf>
    <xf numFmtId="0" fontId="41" fillId="0" borderId="0" xfId="0" applyFont="1" applyBorder="1" applyAlignment="1">
      <alignment vertical="center"/>
    </xf>
    <xf numFmtId="0" fontId="2" fillId="0" borderId="214" xfId="0" applyFont="1" applyFill="1" applyBorder="1" applyAlignment="1">
      <alignment horizontal="center" vertical="center"/>
    </xf>
    <xf numFmtId="184" fontId="2" fillId="0" borderId="207" xfId="3" applyNumberFormat="1" applyFont="1" applyBorder="1">
      <alignment vertical="center"/>
    </xf>
    <xf numFmtId="184" fontId="2" fillId="0" borderId="215" xfId="0" applyNumberFormat="1" applyFont="1" applyBorder="1">
      <alignment vertical="center"/>
    </xf>
    <xf numFmtId="0" fontId="2" fillId="0" borderId="206" xfId="0" applyFont="1" applyBorder="1" applyAlignment="1">
      <alignment horizontal="center" vertical="center"/>
    </xf>
    <xf numFmtId="0" fontId="18" fillId="0" borderId="0" xfId="0" applyFont="1">
      <alignment vertical="center"/>
    </xf>
    <xf numFmtId="0" fontId="18" fillId="0" borderId="0" xfId="0" applyFont="1" applyBorder="1" applyAlignment="1">
      <alignment vertical="center"/>
    </xf>
    <xf numFmtId="0" fontId="18" fillId="0" borderId="0" xfId="0" applyFont="1" applyAlignment="1">
      <alignment vertical="center"/>
    </xf>
    <xf numFmtId="0" fontId="18" fillId="0" borderId="0" xfId="0" applyFont="1" applyBorder="1">
      <alignment vertical="center"/>
    </xf>
    <xf numFmtId="0" fontId="4" fillId="0" borderId="1" xfId="0" applyFont="1" applyBorder="1" applyAlignment="1">
      <alignment horizontal="center" vertical="center"/>
    </xf>
    <xf numFmtId="0" fontId="16"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1" applyFont="1" applyAlignment="1">
      <alignment horizontal="left" vertical="center" wrapText="1"/>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4" fillId="0" borderId="0" xfId="1" applyFont="1" applyAlignment="1">
      <alignment horizontal="left" vertical="center"/>
    </xf>
    <xf numFmtId="176" fontId="16" fillId="0" borderId="11" xfId="2" applyNumberFormat="1" applyFont="1" applyFill="1" applyBorder="1" applyAlignment="1">
      <alignment horizontal="center" vertical="center" shrinkToFit="1"/>
    </xf>
    <xf numFmtId="0" fontId="16" fillId="0" borderId="1" xfId="1" applyFont="1" applyFill="1" applyBorder="1" applyAlignment="1">
      <alignment horizontal="center" vertical="center" wrapText="1"/>
    </xf>
    <xf numFmtId="0" fontId="4" fillId="0" borderId="3"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16" fillId="0" borderId="0" xfId="0" applyFont="1" applyBorder="1" applyAlignment="1">
      <alignment vertical="center" wrapText="1"/>
    </xf>
    <xf numFmtId="0" fontId="4" fillId="0" borderId="0" xfId="0" applyFont="1" applyFill="1" applyBorder="1" applyAlignment="1">
      <alignment horizontal="left" vertical="center" wrapText="1"/>
    </xf>
    <xf numFmtId="183" fontId="4" fillId="0" borderId="0" xfId="0" applyNumberFormat="1" applyFont="1" applyBorder="1" applyAlignment="1">
      <alignment vertical="center"/>
    </xf>
    <xf numFmtId="183" fontId="4" fillId="0" borderId="0" xfId="0" applyNumberFormat="1" applyFont="1" applyFill="1" applyBorder="1" applyAlignment="1">
      <alignment horizontal="right" vertical="center"/>
    </xf>
    <xf numFmtId="0" fontId="4" fillId="0" borderId="0" xfId="0" applyFont="1" applyBorder="1" applyAlignment="1">
      <alignment vertical="center"/>
    </xf>
    <xf numFmtId="0" fontId="4" fillId="0" borderId="8" xfId="0" applyFont="1" applyBorder="1" applyAlignment="1">
      <alignment vertical="center"/>
    </xf>
    <xf numFmtId="0" fontId="15" fillId="0" borderId="0" xfId="0" applyFont="1" applyFill="1" applyAlignment="1">
      <alignment vertical="center"/>
    </xf>
    <xf numFmtId="0" fontId="4" fillId="0" borderId="1" xfId="0" applyFont="1" applyBorder="1" applyAlignment="1">
      <alignment horizontal="center" vertical="center" shrinkToFit="1"/>
    </xf>
    <xf numFmtId="0" fontId="4" fillId="0" borderId="70" xfId="0" applyFont="1" applyBorder="1" applyAlignment="1">
      <alignment vertical="center" wrapText="1"/>
    </xf>
    <xf numFmtId="3" fontId="4" fillId="0" borderId="0" xfId="0" applyNumberFormat="1" applyFont="1" applyBorder="1" applyAlignment="1">
      <alignment horizontal="right"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top"/>
    </xf>
    <xf numFmtId="0" fontId="4" fillId="0" borderId="56" xfId="0" applyFont="1" applyBorder="1" applyAlignment="1">
      <alignment vertical="top" wrapText="1"/>
    </xf>
    <xf numFmtId="0" fontId="4" fillId="0" borderId="3" xfId="0" applyFont="1" applyBorder="1">
      <alignment vertical="center"/>
    </xf>
    <xf numFmtId="0" fontId="9" fillId="0" borderId="3" xfId="0" applyFont="1" applyBorder="1">
      <alignment vertical="center"/>
    </xf>
    <xf numFmtId="0" fontId="4" fillId="0" borderId="56" xfId="0" applyFont="1" applyBorder="1">
      <alignment vertical="center"/>
    </xf>
    <xf numFmtId="0" fontId="4" fillId="0" borderId="60" xfId="0" applyFont="1" applyBorder="1" applyAlignment="1">
      <alignment vertical="top" wrapText="1"/>
    </xf>
    <xf numFmtId="0" fontId="32" fillId="0" borderId="0" xfId="0" applyFont="1">
      <alignment vertical="center"/>
    </xf>
    <xf numFmtId="0" fontId="16" fillId="0" borderId="10" xfId="0" applyFont="1" applyBorder="1" applyAlignment="1">
      <alignment horizontal="left" vertical="center" shrinkToFit="1"/>
    </xf>
    <xf numFmtId="0" fontId="4" fillId="0" borderId="1"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left" vertical="top"/>
    </xf>
    <xf numFmtId="0" fontId="4" fillId="0" borderId="3" xfId="0" applyFont="1" applyBorder="1" applyAlignment="1">
      <alignment horizontal="center" vertical="center"/>
    </xf>
    <xf numFmtId="0" fontId="4" fillId="0" borderId="0" xfId="0" applyFont="1" applyBorder="1" applyAlignment="1">
      <alignment horizontal="right" vertical="center"/>
    </xf>
    <xf numFmtId="0" fontId="4" fillId="5" borderId="65" xfId="0" applyFont="1" applyFill="1" applyBorder="1">
      <alignment vertical="center"/>
    </xf>
    <xf numFmtId="0" fontId="4" fillId="5" borderId="11" xfId="0" applyFont="1" applyFill="1" applyBorder="1">
      <alignment vertical="center"/>
    </xf>
    <xf numFmtId="0" fontId="4" fillId="5" borderId="180" xfId="0" applyFont="1" applyFill="1" applyBorder="1" applyAlignment="1">
      <alignment horizontal="left" vertical="center"/>
    </xf>
    <xf numFmtId="0" fontId="16" fillId="5" borderId="180" xfId="0" applyFont="1" applyFill="1" applyBorder="1" applyAlignment="1">
      <alignment horizontal="center" vertical="center" wrapText="1"/>
    </xf>
    <xf numFmtId="0" fontId="4" fillId="5" borderId="184" xfId="0" applyFont="1" applyFill="1" applyBorder="1" applyAlignment="1">
      <alignment horizontal="left" vertical="center"/>
    </xf>
    <xf numFmtId="0" fontId="16" fillId="5" borderId="184" xfId="0" applyFont="1" applyFill="1" applyBorder="1" applyAlignment="1">
      <alignment horizontal="center" vertical="center" wrapText="1"/>
    </xf>
    <xf numFmtId="0" fontId="4" fillId="5" borderId="181" xfId="0" applyFont="1" applyFill="1" applyBorder="1" applyAlignment="1">
      <alignment horizontal="left" vertical="center"/>
    </xf>
    <xf numFmtId="0" fontId="4" fillId="5" borderId="181" xfId="0" applyFont="1" applyFill="1" applyBorder="1" applyAlignment="1">
      <alignment horizontal="center" vertical="center"/>
    </xf>
    <xf numFmtId="0" fontId="4" fillId="5" borderId="66" xfId="0" applyFont="1" applyFill="1" applyBorder="1">
      <alignment vertical="center"/>
    </xf>
    <xf numFmtId="0" fontId="4" fillId="5" borderId="3" xfId="0" applyFont="1" applyFill="1" applyBorder="1">
      <alignment vertical="center"/>
    </xf>
    <xf numFmtId="0" fontId="4" fillId="5" borderId="188" xfId="0" applyFont="1" applyFill="1" applyBorder="1">
      <alignment vertical="center"/>
    </xf>
    <xf numFmtId="0" fontId="4" fillId="5" borderId="184" xfId="0" applyFont="1" applyFill="1" applyBorder="1">
      <alignment vertical="center"/>
    </xf>
    <xf numFmtId="0" fontId="4" fillId="5" borderId="194" xfId="0" applyFont="1" applyFill="1" applyBorder="1">
      <alignment vertical="center"/>
    </xf>
    <xf numFmtId="0" fontId="4" fillId="5" borderId="180" xfId="0" applyFont="1" applyFill="1" applyBorder="1">
      <alignment vertical="center"/>
    </xf>
    <xf numFmtId="0" fontId="4" fillId="5" borderId="195" xfId="0" applyFont="1" applyFill="1" applyBorder="1">
      <alignment vertical="center"/>
    </xf>
    <xf numFmtId="0" fontId="4" fillId="5" borderId="181" xfId="0" applyFont="1" applyFill="1" applyBorder="1">
      <alignment vertical="center"/>
    </xf>
    <xf numFmtId="0" fontId="4" fillId="5" borderId="194" xfId="0" applyFont="1" applyFill="1" applyBorder="1" applyAlignment="1">
      <alignment horizontal="left" vertical="center" wrapText="1"/>
    </xf>
    <xf numFmtId="0" fontId="4" fillId="5" borderId="191" xfId="0" applyFont="1" applyFill="1" applyBorder="1">
      <alignment vertical="center"/>
    </xf>
    <xf numFmtId="0" fontId="4" fillId="5" borderId="105" xfId="0" applyFont="1" applyFill="1" applyBorder="1">
      <alignment vertical="center"/>
    </xf>
    <xf numFmtId="0" fontId="4" fillId="5" borderId="0" xfId="0" applyFont="1" applyFill="1" applyBorder="1">
      <alignment vertical="center"/>
    </xf>
    <xf numFmtId="0" fontId="4" fillId="5" borderId="56" xfId="0" applyFont="1" applyFill="1" applyBorder="1">
      <alignment vertical="center"/>
    </xf>
    <xf numFmtId="0" fontId="16" fillId="0" borderId="0" xfId="0" applyFont="1" applyFill="1" applyBorder="1" applyAlignment="1">
      <alignment horizontal="left" vertical="center" wrapText="1"/>
    </xf>
    <xf numFmtId="0" fontId="4" fillId="0" borderId="0" xfId="0" applyFont="1" applyFill="1">
      <alignment vertical="center"/>
    </xf>
    <xf numFmtId="0" fontId="12" fillId="0" borderId="0" xfId="0" applyFont="1" applyFill="1" applyAlignment="1">
      <alignment vertical="center"/>
    </xf>
    <xf numFmtId="0" fontId="4" fillId="5" borderId="8" xfId="0" applyFont="1" applyFill="1" applyBorder="1" applyAlignment="1">
      <alignment horizontal="center" vertical="center"/>
    </xf>
    <xf numFmtId="0" fontId="16" fillId="5" borderId="9" xfId="0" applyFont="1" applyFill="1" applyBorder="1" applyAlignment="1">
      <alignment horizontal="left" vertical="center" wrapText="1"/>
    </xf>
    <xf numFmtId="0" fontId="4" fillId="5" borderId="196" xfId="0" applyFont="1" applyFill="1" applyBorder="1">
      <alignment vertical="center"/>
    </xf>
    <xf numFmtId="0" fontId="9" fillId="0" borderId="0" xfId="0" applyFont="1" applyAlignment="1">
      <alignment vertical="center" wrapText="1"/>
    </xf>
    <xf numFmtId="0" fontId="16" fillId="5" borderId="184" xfId="0" applyFont="1" applyFill="1" applyBorder="1" applyAlignment="1">
      <alignment vertical="center" wrapText="1" shrinkToFit="1"/>
    </xf>
    <xf numFmtId="0" fontId="4" fillId="5" borderId="200" xfId="0" applyFont="1" applyFill="1" applyBorder="1">
      <alignment vertical="center"/>
    </xf>
    <xf numFmtId="0" fontId="4" fillId="5" borderId="201" xfId="0" applyFont="1" applyFill="1" applyBorder="1">
      <alignment vertical="center"/>
    </xf>
    <xf numFmtId="0" fontId="16" fillId="5" borderId="3" xfId="0" applyFont="1" applyFill="1" applyBorder="1" applyAlignment="1">
      <alignment vertical="center" wrapText="1"/>
    </xf>
    <xf numFmtId="0" fontId="16" fillId="5" borderId="4" xfId="0" applyFont="1" applyFill="1" applyBorder="1" applyAlignment="1">
      <alignment vertical="center" wrapText="1"/>
    </xf>
    <xf numFmtId="0" fontId="4" fillId="5" borderId="195" xfId="0" applyFont="1" applyFill="1" applyBorder="1" applyAlignment="1">
      <alignment horizontal="left" vertical="center"/>
    </xf>
    <xf numFmtId="0" fontId="43" fillId="0" borderId="0" xfId="0" applyFont="1">
      <alignment vertical="center"/>
    </xf>
    <xf numFmtId="0" fontId="6" fillId="0" borderId="10" xfId="0" applyFont="1" applyBorder="1" applyAlignment="1">
      <alignment horizontal="center" vertical="center"/>
    </xf>
    <xf numFmtId="0" fontId="6" fillId="3" borderId="16"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6" xfId="0" applyFont="1" applyFill="1" applyBorder="1" applyAlignment="1">
      <alignment vertical="top" wrapText="1"/>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3" borderId="13" xfId="0" applyFont="1" applyFill="1" applyBorder="1" applyAlignment="1">
      <alignment vertical="top" wrapText="1"/>
    </xf>
    <xf numFmtId="0" fontId="6" fillId="0" borderId="125" xfId="0" applyFont="1" applyBorder="1" applyAlignment="1">
      <alignment horizontal="center" vertical="center"/>
    </xf>
    <xf numFmtId="0" fontId="6" fillId="0" borderId="0" xfId="0" applyFont="1">
      <alignment vertical="center"/>
    </xf>
    <xf numFmtId="0" fontId="6" fillId="3" borderId="105" xfId="0" applyFont="1" applyFill="1" applyBorder="1">
      <alignment vertical="center"/>
    </xf>
    <xf numFmtId="0" fontId="6" fillId="0" borderId="93" xfId="0" applyFont="1" applyFill="1" applyBorder="1" applyAlignment="1">
      <alignment horizontal="center" vertical="center" wrapText="1"/>
    </xf>
    <xf numFmtId="0" fontId="6" fillId="0" borderId="32" xfId="0" applyFont="1" applyFill="1" applyBorder="1" applyAlignment="1">
      <alignment horizontal="right" vertical="center" wrapText="1"/>
    </xf>
    <xf numFmtId="177" fontId="6" fillId="0" borderId="32" xfId="0" applyNumberFormat="1" applyFont="1" applyFill="1" applyBorder="1" applyAlignment="1">
      <alignment horizontal="right" vertical="center" wrapText="1"/>
    </xf>
    <xf numFmtId="0" fontId="6" fillId="3" borderId="52" xfId="0" applyFont="1" applyFill="1" applyBorder="1">
      <alignment vertical="center"/>
    </xf>
    <xf numFmtId="0" fontId="6" fillId="4" borderId="1" xfId="0" applyFont="1" applyFill="1" applyBorder="1" applyAlignment="1">
      <alignment horizontal="center" vertical="center"/>
    </xf>
    <xf numFmtId="0" fontId="6" fillId="4" borderId="32" xfId="0" applyFont="1" applyFill="1" applyBorder="1" applyAlignment="1">
      <alignment horizontal="center" vertical="center"/>
    </xf>
    <xf numFmtId="0" fontId="6" fillId="0" borderId="1" xfId="0" applyFont="1" applyBorder="1" applyAlignment="1">
      <alignment horizontal="right" vertical="center"/>
    </xf>
    <xf numFmtId="183" fontId="6" fillId="0" borderId="32" xfId="0" applyNumberFormat="1" applyFont="1" applyBorder="1" applyAlignment="1">
      <alignment horizontal="right" vertical="center"/>
    </xf>
    <xf numFmtId="0" fontId="6" fillId="0" borderId="99" xfId="0" applyFont="1" applyBorder="1">
      <alignment vertical="center"/>
    </xf>
    <xf numFmtId="183" fontId="6" fillId="0" borderId="205" xfId="0" applyNumberFormat="1" applyFont="1" applyBorder="1" applyAlignment="1">
      <alignment horizontal="right" vertical="center"/>
    </xf>
    <xf numFmtId="0" fontId="6" fillId="0" borderId="99" xfId="0" applyFont="1" applyBorder="1" applyAlignment="1">
      <alignment vertical="center"/>
    </xf>
    <xf numFmtId="0" fontId="6" fillId="3" borderId="70" xfId="0" applyFont="1" applyFill="1" applyBorder="1">
      <alignment vertical="center"/>
    </xf>
    <xf numFmtId="0" fontId="6" fillId="0" borderId="13" xfId="0" applyFont="1" applyBorder="1">
      <alignment vertical="center"/>
    </xf>
    <xf numFmtId="183" fontId="6" fillId="0" borderId="34" xfId="0" applyNumberFormat="1" applyFont="1" applyBorder="1" applyAlignment="1">
      <alignment horizontal="right" vertical="center"/>
    </xf>
    <xf numFmtId="0" fontId="6" fillId="3" borderId="102" xfId="0" applyFont="1" applyFill="1" applyBorder="1">
      <alignment vertical="center"/>
    </xf>
    <xf numFmtId="3" fontId="6" fillId="0" borderId="0" xfId="0" applyNumberFormat="1" applyFont="1">
      <alignment vertical="center"/>
    </xf>
    <xf numFmtId="0" fontId="6" fillId="0" borderId="0" xfId="0" applyFont="1" applyAlignment="1">
      <alignment horizontal="left" vertical="center"/>
    </xf>
    <xf numFmtId="0" fontId="6" fillId="6" borderId="66" xfId="0" applyFont="1" applyFill="1" applyBorder="1" applyAlignment="1">
      <alignment horizontal="left" vertical="center" wrapText="1"/>
    </xf>
    <xf numFmtId="0" fontId="6" fillId="6" borderId="3" xfId="0" applyFont="1" applyFill="1" applyBorder="1" applyAlignment="1">
      <alignment horizontal="left" vertical="center" wrapText="1"/>
    </xf>
    <xf numFmtId="55" fontId="6" fillId="6" borderId="66" xfId="0" applyNumberFormat="1" applyFont="1" applyFill="1" applyBorder="1" applyAlignment="1">
      <alignment horizontal="right" vertical="center" wrapText="1"/>
    </xf>
    <xf numFmtId="0" fontId="6" fillId="6" borderId="67" xfId="0" applyFont="1" applyFill="1" applyBorder="1" applyAlignment="1">
      <alignment horizontal="right" vertical="center" wrapText="1"/>
    </xf>
    <xf numFmtId="0" fontId="6" fillId="6" borderId="105" xfId="0" applyFont="1" applyFill="1" applyBorder="1" applyAlignment="1">
      <alignment horizontal="left" vertical="center" wrapText="1"/>
    </xf>
    <xf numFmtId="0" fontId="6" fillId="6" borderId="0" xfId="0" applyFont="1" applyFill="1" applyBorder="1" applyAlignment="1">
      <alignment horizontal="left" vertical="center" wrapText="1"/>
    </xf>
    <xf numFmtId="55" fontId="6" fillId="6" borderId="105" xfId="0" applyNumberFormat="1" applyFont="1" applyFill="1" applyBorder="1" applyAlignment="1">
      <alignment horizontal="right" vertical="center" wrapText="1"/>
    </xf>
    <xf numFmtId="0" fontId="6" fillId="6" borderId="81" xfId="0" applyFont="1" applyFill="1" applyBorder="1" applyAlignment="1">
      <alignment horizontal="right" vertical="center" wrapText="1"/>
    </xf>
    <xf numFmtId="55" fontId="6" fillId="6" borderId="65" xfId="0" applyNumberFormat="1" applyFont="1" applyFill="1" applyBorder="1" applyAlignment="1">
      <alignment horizontal="right" vertical="center" wrapText="1"/>
    </xf>
    <xf numFmtId="0" fontId="6" fillId="6" borderId="31" xfId="0" applyFont="1" applyFill="1" applyBorder="1" applyAlignment="1">
      <alignment horizontal="right" vertical="center" wrapText="1"/>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right" vertical="center" wrapText="1"/>
    </xf>
    <xf numFmtId="55" fontId="6" fillId="6" borderId="64" xfId="0" applyNumberFormat="1" applyFont="1" applyFill="1" applyBorder="1" applyAlignment="1">
      <alignment horizontal="right" vertical="center" wrapText="1"/>
    </xf>
    <xf numFmtId="0" fontId="6" fillId="6" borderId="53" xfId="0" applyFont="1" applyFill="1" applyBorder="1" applyAlignment="1">
      <alignment horizontal="right" vertical="center" wrapText="1"/>
    </xf>
    <xf numFmtId="0" fontId="48" fillId="0" borderId="0" xfId="0" applyFont="1">
      <alignment vertical="center"/>
    </xf>
    <xf numFmtId="3" fontId="48" fillId="0" borderId="0" xfId="0" applyNumberFormat="1" applyFont="1">
      <alignment vertical="center"/>
    </xf>
    <xf numFmtId="0" fontId="49" fillId="0" borderId="0" xfId="0" applyFont="1">
      <alignment vertical="center"/>
    </xf>
    <xf numFmtId="0" fontId="48" fillId="0" borderId="0" xfId="0" applyFont="1" applyBorder="1" applyAlignment="1">
      <alignment vertical="center"/>
    </xf>
    <xf numFmtId="0" fontId="15" fillId="0" borderId="0" xfId="0" applyFont="1" applyBorder="1" applyAlignment="1">
      <alignment vertical="top"/>
    </xf>
    <xf numFmtId="0" fontId="4" fillId="0" borderId="0" xfId="0" applyFont="1" applyBorder="1" applyAlignment="1">
      <alignment horizontal="left" vertical="center" wrapText="1"/>
    </xf>
    <xf numFmtId="0" fontId="15" fillId="0" borderId="0" xfId="0" applyFont="1">
      <alignment vertical="center"/>
    </xf>
    <xf numFmtId="0" fontId="4" fillId="0" borderId="8" xfId="0" applyFont="1" applyBorder="1" applyAlignment="1">
      <alignment horizontal="right" vertical="top"/>
    </xf>
    <xf numFmtId="0" fontId="4" fillId="0" borderId="11" xfId="0" applyFont="1" applyBorder="1" applyAlignment="1">
      <alignment horizontal="left" vertical="top" wrapText="1"/>
    </xf>
    <xf numFmtId="0" fontId="15" fillId="0" borderId="0" xfId="0" applyFont="1" applyBorder="1" applyAlignment="1">
      <alignment horizontal="right" vertical="center"/>
    </xf>
    <xf numFmtId="49" fontId="18" fillId="0" borderId="0" xfId="0" applyNumberFormat="1" applyFont="1" applyBorder="1" applyAlignment="1">
      <alignment vertical="center" wrapText="1"/>
    </xf>
    <xf numFmtId="0" fontId="50" fillId="0" borderId="0" xfId="0" applyFont="1">
      <alignment vertical="center"/>
    </xf>
    <xf numFmtId="0" fontId="9" fillId="0" borderId="0" xfId="0" applyFont="1" applyAlignment="1">
      <alignment vertical="center" wrapText="1"/>
    </xf>
    <xf numFmtId="0" fontId="4" fillId="0" borderId="32" xfId="0" applyFont="1" applyBorder="1" applyAlignment="1" applyProtection="1">
      <alignment horizontal="center" vertical="center"/>
      <protection locked="0"/>
    </xf>
    <xf numFmtId="0" fontId="4" fillId="0" borderId="134"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 xfId="0" applyFont="1" applyBorder="1" applyAlignment="1" applyProtection="1">
      <alignment horizontal="right" vertical="center" wrapText="1"/>
      <protection locked="0"/>
    </xf>
    <xf numFmtId="177" fontId="4" fillId="0" borderId="12" xfId="0" applyNumberFormat="1" applyFont="1" applyBorder="1" applyAlignment="1" applyProtection="1">
      <alignment horizontal="center" vertical="center" wrapText="1"/>
      <protection locked="0"/>
    </xf>
    <xf numFmtId="0" fontId="7" fillId="0" borderId="0" xfId="0" applyFont="1" applyAlignment="1">
      <alignment horizontal="right" vertical="center"/>
    </xf>
    <xf numFmtId="0" fontId="7"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3"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2"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Fill="1" applyBorder="1" applyAlignment="1">
      <alignment horizontal="right" vertical="center"/>
    </xf>
    <xf numFmtId="0" fontId="4" fillId="0" borderId="0" xfId="0" applyFont="1" applyFill="1" applyBorder="1" applyAlignment="1">
      <alignment horizontal="left" vertical="top"/>
    </xf>
    <xf numFmtId="177" fontId="4" fillId="0" borderId="1" xfId="0" applyNumberFormat="1" applyFont="1" applyBorder="1" applyAlignment="1" applyProtection="1">
      <alignment horizontal="right" vertical="center"/>
      <protection locked="0"/>
    </xf>
    <xf numFmtId="0" fontId="4" fillId="0" borderId="128" xfId="0" applyFont="1" applyBorder="1" applyAlignment="1" applyProtection="1">
      <alignment horizontal="center" vertical="center"/>
      <protection locked="0"/>
    </xf>
    <xf numFmtId="0" fontId="4" fillId="0" borderId="135" xfId="0" applyFont="1" applyBorder="1" applyAlignment="1" applyProtection="1">
      <alignment horizontal="center" vertical="center"/>
      <protection locked="0"/>
    </xf>
    <xf numFmtId="177" fontId="4" fillId="4" borderId="1" xfId="0" applyNumberFormat="1" applyFont="1" applyFill="1" applyBorder="1" applyAlignment="1">
      <alignment horizontal="center" vertical="center" wrapText="1"/>
    </xf>
    <xf numFmtId="0" fontId="4" fillId="4" borderId="78"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32" xfId="0" applyFont="1" applyBorder="1" applyAlignment="1" applyProtection="1">
      <alignment horizontal="center" vertical="center"/>
      <protection locked="0"/>
    </xf>
    <xf numFmtId="176" fontId="4" fillId="0" borderId="57" xfId="1" applyNumberFormat="1" applyFont="1" applyBorder="1" applyAlignment="1" applyProtection="1">
      <alignment vertical="center"/>
    </xf>
    <xf numFmtId="0" fontId="4" fillId="0" borderId="128"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177" fontId="4" fillId="0" borderId="78" xfId="0" applyNumberFormat="1" applyFont="1" applyBorder="1" applyAlignment="1" applyProtection="1">
      <alignment horizontal="center" vertical="center"/>
      <protection locked="0"/>
    </xf>
    <xf numFmtId="177" fontId="4" fillId="0" borderId="78" xfId="0" applyNumberFormat="1" applyFont="1" applyFill="1" applyBorder="1" applyAlignment="1" applyProtection="1">
      <alignment horizontal="center" vertical="center"/>
      <protection locked="0"/>
    </xf>
    <xf numFmtId="177" fontId="4" fillId="0" borderId="1" xfId="0" applyNumberFormat="1" applyFont="1" applyFill="1" applyBorder="1" applyAlignment="1" applyProtection="1">
      <alignment horizontal="right" vertical="center"/>
      <protection locked="0"/>
    </xf>
    <xf numFmtId="177" fontId="4" fillId="0" borderId="78" xfId="0" applyNumberFormat="1" applyFont="1" applyBorder="1" applyAlignment="1" applyProtection="1">
      <alignment horizontal="right" vertical="center"/>
      <protection locked="0"/>
    </xf>
    <xf numFmtId="184" fontId="2" fillId="4" borderId="9" xfId="3" applyNumberFormat="1" applyFont="1" applyFill="1" applyBorder="1" applyAlignment="1">
      <alignment vertical="center" shrinkToFit="1"/>
    </xf>
    <xf numFmtId="184" fontId="2" fillId="4" borderId="4" xfId="0" applyNumberFormat="1" applyFont="1" applyFill="1" applyBorder="1" applyAlignment="1">
      <alignment vertical="center" shrinkToFit="1"/>
    </xf>
    <xf numFmtId="0" fontId="2" fillId="4" borderId="50" xfId="0" applyFont="1" applyFill="1" applyBorder="1" applyAlignment="1">
      <alignment horizontal="center" vertical="center"/>
    </xf>
    <xf numFmtId="0" fontId="2" fillId="4" borderId="125" xfId="0" applyFont="1" applyFill="1" applyBorder="1" applyAlignment="1">
      <alignment vertical="center"/>
    </xf>
    <xf numFmtId="0" fontId="2" fillId="4" borderId="29" xfId="0" applyFont="1" applyFill="1" applyBorder="1" applyAlignment="1">
      <alignment vertical="center"/>
    </xf>
    <xf numFmtId="0" fontId="2" fillId="4" borderId="131" xfId="0" applyFont="1" applyFill="1" applyBorder="1" applyAlignment="1">
      <alignment vertical="center"/>
    </xf>
    <xf numFmtId="0" fontId="2" fillId="4" borderId="31" xfId="0" applyFont="1" applyFill="1" applyBorder="1" applyAlignment="1">
      <alignment vertical="center"/>
    </xf>
    <xf numFmtId="0" fontId="2" fillId="4" borderId="132" xfId="0" applyFont="1" applyFill="1" applyBorder="1" applyAlignment="1">
      <alignment vertical="center"/>
    </xf>
    <xf numFmtId="184" fontId="2" fillId="4" borderId="209" xfId="3" applyNumberFormat="1" applyFont="1" applyFill="1" applyBorder="1" applyAlignment="1">
      <alignment vertical="center" shrinkToFit="1"/>
    </xf>
    <xf numFmtId="184" fontId="2" fillId="4" borderId="215" xfId="0" applyNumberFormat="1" applyFont="1" applyFill="1" applyBorder="1" applyAlignment="1">
      <alignment vertical="center" shrinkToFit="1"/>
    </xf>
    <xf numFmtId="0" fontId="2" fillId="4" borderId="206" xfId="0" applyFont="1" applyFill="1" applyBorder="1" applyAlignment="1">
      <alignment horizontal="center" vertical="center"/>
    </xf>
    <xf numFmtId="184" fontId="2" fillId="4" borderId="212" xfId="3" applyNumberFormat="1" applyFont="1" applyFill="1" applyBorder="1" applyAlignment="1">
      <alignment vertical="center" shrinkToFit="1"/>
    </xf>
    <xf numFmtId="184" fontId="2" fillId="4" borderId="216" xfId="3" applyNumberFormat="1" applyFont="1" applyFill="1" applyBorder="1" applyAlignment="1">
      <alignment vertical="center" shrinkToFit="1"/>
    </xf>
    <xf numFmtId="184" fontId="2" fillId="4" borderId="217" xfId="3" applyNumberFormat="1" applyFont="1" applyFill="1" applyBorder="1" applyAlignment="1">
      <alignment vertical="center" shrinkToFit="1"/>
    </xf>
    <xf numFmtId="184" fontId="2" fillId="4" borderId="139" xfId="0" applyNumberFormat="1" applyFont="1" applyFill="1" applyBorder="1" applyAlignment="1">
      <alignment vertical="center" shrinkToFit="1"/>
    </xf>
    <xf numFmtId="184" fontId="2" fillId="4" borderId="218" xfId="0" applyNumberFormat="1" applyFont="1" applyFill="1" applyBorder="1" applyAlignment="1">
      <alignment vertical="center" shrinkToFit="1"/>
    </xf>
    <xf numFmtId="184" fontId="2" fillId="4" borderId="219" xfId="0" applyNumberFormat="1" applyFont="1" applyFill="1" applyBorder="1" applyAlignment="1">
      <alignment vertical="center" shrinkToFit="1"/>
    </xf>
    <xf numFmtId="0" fontId="2" fillId="4" borderId="210" xfId="0" applyFont="1" applyFill="1" applyBorder="1" applyAlignment="1">
      <alignment horizontal="center" vertical="center"/>
    </xf>
    <xf numFmtId="0" fontId="2" fillId="4" borderId="220" xfId="0" applyFont="1" applyFill="1" applyBorder="1" applyAlignment="1">
      <alignment horizontal="center" vertical="center"/>
    </xf>
    <xf numFmtId="0" fontId="2" fillId="4" borderId="221" xfId="0" applyFont="1" applyFill="1" applyBorder="1" applyAlignment="1">
      <alignment horizontal="center" vertical="center"/>
    </xf>
    <xf numFmtId="0" fontId="2" fillId="0" borderId="167" xfId="0" applyFont="1" applyFill="1" applyBorder="1" applyAlignment="1" applyProtection="1">
      <alignment horizontal="center" vertical="center"/>
      <protection locked="0"/>
    </xf>
    <xf numFmtId="0" fontId="2" fillId="0" borderId="168"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35" xfId="0" applyFont="1" applyFill="1" applyBorder="1" applyAlignment="1" applyProtection="1">
      <alignment horizontal="center" vertical="center"/>
      <protection locked="0"/>
    </xf>
    <xf numFmtId="0" fontId="2" fillId="0" borderId="172" xfId="0" applyFont="1" applyFill="1" applyBorder="1" applyAlignment="1" applyProtection="1">
      <alignment vertical="center"/>
      <protection locked="0"/>
    </xf>
    <xf numFmtId="0" fontId="2" fillId="0" borderId="169" xfId="0" applyFont="1" applyFill="1" applyBorder="1" applyAlignment="1" applyProtection="1">
      <alignment vertical="center"/>
      <protection locked="0"/>
    </xf>
    <xf numFmtId="0" fontId="2" fillId="0" borderId="171" xfId="0" applyFont="1" applyFill="1" applyBorder="1" applyAlignment="1" applyProtection="1">
      <alignment vertical="center"/>
      <protection locked="0"/>
    </xf>
    <xf numFmtId="0" fontId="37" fillId="4" borderId="130" xfId="0" applyFont="1" applyFill="1" applyBorder="1" applyAlignment="1">
      <alignment horizontal="center" vertical="center"/>
    </xf>
    <xf numFmtId="0" fontId="37" fillId="4" borderId="131" xfId="0" applyFont="1" applyFill="1" applyBorder="1" applyAlignment="1">
      <alignment horizontal="center" vertical="center"/>
    </xf>
    <xf numFmtId="0" fontId="37" fillId="4" borderId="132" xfId="0" applyFont="1" applyFill="1" applyBorder="1" applyAlignment="1">
      <alignment horizontal="center" vertical="center"/>
    </xf>
    <xf numFmtId="0" fontId="2" fillId="4" borderId="130" xfId="0" applyFont="1" applyFill="1" applyBorder="1" applyAlignment="1">
      <alignment horizontal="center" vertical="center"/>
    </xf>
    <xf numFmtId="0" fontId="2" fillId="4" borderId="131" xfId="0" applyFont="1" applyFill="1" applyBorder="1" applyAlignment="1">
      <alignment horizontal="center" vertical="center"/>
    </xf>
    <xf numFmtId="0" fontId="2" fillId="4" borderId="132"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4" fillId="0" borderId="29" xfId="0" applyFont="1" applyBorder="1" applyAlignment="1" applyProtection="1">
      <alignment vertical="center"/>
      <protection locked="0"/>
    </xf>
    <xf numFmtId="183" fontId="4" fillId="0" borderId="134" xfId="0" applyNumberFormat="1" applyFont="1" applyBorder="1" applyAlignment="1" applyProtection="1">
      <alignment vertical="center"/>
      <protection locked="0"/>
    </xf>
    <xf numFmtId="0" fontId="4" fillId="0" borderId="1" xfId="0" applyFont="1" applyBorder="1" applyProtection="1">
      <alignment vertical="center"/>
      <protection locked="0"/>
    </xf>
    <xf numFmtId="183" fontId="4" fillId="0" borderId="32" xfId="0" applyNumberFormat="1" applyFont="1" applyBorder="1" applyAlignment="1" applyProtection="1">
      <alignment horizontal="right" vertical="center"/>
      <protection locked="0"/>
    </xf>
    <xf numFmtId="0" fontId="4" fillId="0" borderId="15" xfId="0" applyFont="1" applyBorder="1" applyProtection="1">
      <alignment vertical="center"/>
      <protection locked="0"/>
    </xf>
    <xf numFmtId="183" fontId="4" fillId="0" borderId="33" xfId="0" applyNumberFormat="1" applyFont="1" applyBorder="1" applyAlignment="1" applyProtection="1">
      <alignment horizontal="right" vertical="center"/>
      <protection locked="0"/>
    </xf>
    <xf numFmtId="0" fontId="7" fillId="0" borderId="0" xfId="0" applyFont="1" applyAlignment="1" applyProtection="1">
      <alignment horizontal="right" vertical="center"/>
      <protection locked="0"/>
    </xf>
    <xf numFmtId="0" fontId="4" fillId="5" borderId="11" xfId="0" applyFont="1" applyFill="1" applyBorder="1" applyAlignment="1" applyProtection="1">
      <alignment horizontal="center" vertical="center"/>
      <protection locked="0"/>
    </xf>
    <xf numFmtId="0" fontId="4" fillId="5" borderId="180" xfId="0" applyFont="1" applyFill="1" applyBorder="1" applyAlignment="1" applyProtection="1">
      <alignment horizontal="center" vertical="center"/>
      <protection locked="0"/>
    </xf>
    <xf numFmtId="0" fontId="4" fillId="5" borderId="184" xfId="0" applyFont="1" applyFill="1" applyBorder="1" applyAlignment="1" applyProtection="1">
      <alignment horizontal="center" vertical="center"/>
      <protection locked="0"/>
    </xf>
    <xf numFmtId="0" fontId="4" fillId="5" borderId="181"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188" xfId="0" applyFont="1" applyFill="1" applyBorder="1" applyAlignment="1" applyProtection="1">
      <alignment horizontal="center" vertical="center"/>
      <protection locked="0"/>
    </xf>
    <xf numFmtId="0" fontId="4" fillId="5" borderId="56"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201"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0" borderId="134" xfId="0" applyFont="1" applyBorder="1" applyAlignment="1" applyProtection="1">
      <alignment horizontal="center" vertical="center"/>
      <protection locked="0"/>
    </xf>
    <xf numFmtId="0" fontId="22" fillId="0" borderId="0" xfId="0" applyFont="1" applyAlignment="1" applyProtection="1">
      <alignment horizontal="right" vertical="center"/>
      <protection locked="0"/>
    </xf>
    <xf numFmtId="0" fontId="7" fillId="0" borderId="1" xfId="0" applyFont="1" applyBorder="1" applyAlignment="1" applyProtection="1">
      <alignment horizontal="center" vertical="center"/>
      <protection locked="0"/>
    </xf>
    <xf numFmtId="0" fontId="7" fillId="0" borderId="0" xfId="0" applyFont="1" applyProtection="1">
      <alignment vertical="center"/>
      <protection locked="0"/>
    </xf>
    <xf numFmtId="0" fontId="9" fillId="0" borderId="0" xfId="0" applyFo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vertical="center" wrapText="1"/>
      <protection locked="0"/>
    </xf>
    <xf numFmtId="0" fontId="7" fillId="0" borderId="1" xfId="0" applyFont="1" applyBorder="1" applyAlignment="1" applyProtection="1">
      <alignment horizontal="left" vertical="center" wrapText="1"/>
      <protection locked="0"/>
    </xf>
    <xf numFmtId="0" fontId="23" fillId="0" borderId="0" xfId="0" applyFont="1" applyProtection="1">
      <alignment vertical="center"/>
      <protection locked="0"/>
    </xf>
    <xf numFmtId="0" fontId="2" fillId="0" borderId="0" xfId="0" applyFont="1" applyBorder="1" applyAlignment="1">
      <alignment horizontal="center" vertical="center"/>
    </xf>
    <xf numFmtId="0" fontId="4" fillId="0" borderId="3" xfId="0" applyFont="1" applyBorder="1" applyAlignment="1">
      <alignment vertical="center"/>
    </xf>
    <xf numFmtId="49" fontId="4" fillId="0" borderId="229" xfId="0" applyNumberFormat="1" applyFont="1" applyBorder="1" applyAlignment="1" applyProtection="1">
      <alignment vertical="center" shrinkToFit="1"/>
      <protection locked="0"/>
    </xf>
    <xf numFmtId="0" fontId="4" fillId="0" borderId="224" xfId="0" applyFont="1" applyBorder="1" applyAlignment="1">
      <alignment horizontal="center" vertical="center"/>
    </xf>
    <xf numFmtId="0" fontId="4" fillId="0" borderId="1" xfId="0" applyFont="1" applyBorder="1" applyAlignment="1">
      <alignment horizontal="center" vertical="center"/>
    </xf>
    <xf numFmtId="0" fontId="16" fillId="5" borderId="181" xfId="0" applyFont="1" applyFill="1" applyBorder="1" applyAlignment="1">
      <alignment vertical="center" wrapText="1"/>
    </xf>
    <xf numFmtId="0" fontId="16" fillId="5" borderId="190" xfId="0" applyFont="1" applyFill="1" applyBorder="1" applyAlignment="1">
      <alignment vertical="center" wrapText="1"/>
    </xf>
    <xf numFmtId="0" fontId="4" fillId="0" borderId="32" xfId="0" applyFont="1" applyBorder="1" applyAlignment="1" applyProtection="1">
      <alignment horizontal="center" vertical="center"/>
      <protection locked="0"/>
    </xf>
    <xf numFmtId="0" fontId="16" fillId="5" borderId="184" xfId="0" applyFont="1" applyFill="1" applyBorder="1" applyAlignment="1">
      <alignment vertical="center" wrapText="1"/>
    </xf>
    <xf numFmtId="0" fontId="16" fillId="5" borderId="201" xfId="0" applyFont="1" applyFill="1" applyBorder="1" applyAlignment="1">
      <alignment vertical="center" wrapText="1"/>
    </xf>
    <xf numFmtId="0" fontId="16" fillId="5" borderId="202" xfId="0" applyFont="1" applyFill="1" applyBorder="1" applyAlignment="1">
      <alignment vertical="center" wrapText="1"/>
    </xf>
    <xf numFmtId="0" fontId="16" fillId="5" borderId="184" xfId="0" applyFont="1" applyFill="1" applyBorder="1" applyAlignment="1">
      <alignment horizontal="left" vertical="center" wrapText="1"/>
    </xf>
    <xf numFmtId="0" fontId="16" fillId="5" borderId="187" xfId="0" applyFont="1" applyFill="1" applyBorder="1" applyAlignment="1">
      <alignment horizontal="left" vertical="center" wrapText="1"/>
    </xf>
    <xf numFmtId="0" fontId="16" fillId="5" borderId="181" xfId="0" applyFont="1" applyFill="1" applyBorder="1" applyAlignment="1">
      <alignment horizontal="left" vertical="center" wrapText="1"/>
    </xf>
    <xf numFmtId="0" fontId="16" fillId="5" borderId="181" xfId="0" applyFont="1" applyFill="1" applyBorder="1" applyAlignment="1">
      <alignment horizontal="center" vertical="center" wrapText="1"/>
    </xf>
    <xf numFmtId="0" fontId="4" fillId="0" borderId="0" xfId="0" applyFont="1" applyFill="1" applyBorder="1" applyAlignment="1">
      <alignment horizontal="center" vertical="center"/>
    </xf>
    <xf numFmtId="0" fontId="16" fillId="5" borderId="188" xfId="0" applyFont="1" applyFill="1" applyBorder="1" applyAlignment="1">
      <alignment vertical="center" wrapText="1"/>
    </xf>
    <xf numFmtId="0" fontId="9" fillId="0" borderId="0" xfId="0" applyFont="1" applyAlignment="1">
      <alignment vertical="center" wrapText="1"/>
    </xf>
    <xf numFmtId="0" fontId="16" fillId="5" borderId="187" xfId="0" applyFont="1" applyFill="1" applyBorder="1" applyAlignment="1">
      <alignment vertical="center" wrapText="1"/>
    </xf>
    <xf numFmtId="0" fontId="16" fillId="5" borderId="180" xfId="0" applyFont="1" applyFill="1" applyBorder="1" applyAlignment="1">
      <alignment vertical="center" wrapText="1"/>
    </xf>
    <xf numFmtId="0" fontId="16" fillId="5" borderId="179" xfId="0" applyFont="1" applyFill="1" applyBorder="1" applyAlignment="1">
      <alignment vertical="center" wrapText="1"/>
    </xf>
    <xf numFmtId="0" fontId="4" fillId="0" borderId="134" xfId="0" applyFont="1" applyBorder="1" applyAlignment="1" applyProtection="1">
      <alignment horizontal="center" vertical="center"/>
      <protection locked="0"/>
    </xf>
    <xf numFmtId="0" fontId="16" fillId="5" borderId="180"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6" fillId="3" borderId="105" xfId="0"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6" borderId="65"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right" vertical="center"/>
    </xf>
    <xf numFmtId="0" fontId="16" fillId="0" borderId="3" xfId="0" applyFont="1" applyBorder="1" applyAlignment="1">
      <alignment horizontal="center" vertical="center" wrapText="1"/>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0" xfId="1" applyFont="1" applyBorder="1" applyAlignment="1">
      <alignment horizontal="left" vertical="center"/>
    </xf>
    <xf numFmtId="0" fontId="47" fillId="0" borderId="0" xfId="0" applyFont="1">
      <alignment vertical="center"/>
    </xf>
    <xf numFmtId="177" fontId="4" fillId="0" borderId="227" xfId="0" applyNumberFormat="1" applyFont="1" applyBorder="1" applyAlignment="1" applyProtection="1">
      <alignment vertical="center" wrapText="1"/>
      <protection locked="0"/>
    </xf>
    <xf numFmtId="0" fontId="20" fillId="7" borderId="1" xfId="0" applyFont="1" applyFill="1" applyBorder="1" applyProtection="1">
      <alignment vertical="center"/>
      <protection locked="0"/>
    </xf>
    <xf numFmtId="0" fontId="15" fillId="0" borderId="0" xfId="0" applyFont="1" applyBorder="1" applyAlignment="1">
      <alignment horizontal="left" vertical="center"/>
    </xf>
    <xf numFmtId="0" fontId="12" fillId="0" borderId="0" xfId="1" applyFont="1" applyBorder="1" applyAlignment="1">
      <alignment horizontal="center" vertical="center" textRotation="255" wrapText="1"/>
    </xf>
    <xf numFmtId="0" fontId="12" fillId="0" borderId="0" xfId="1" applyFont="1" applyBorder="1" applyAlignment="1">
      <alignment horizontal="center" vertical="center" wrapText="1"/>
    </xf>
    <xf numFmtId="0" fontId="12" fillId="0" borderId="0" xfId="1" applyFont="1" applyBorder="1" applyAlignment="1">
      <alignment horizontal="left" vertical="center"/>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vertical="center" wrapText="1"/>
      <protection locked="0"/>
    </xf>
    <xf numFmtId="176" fontId="16" fillId="0" borderId="11" xfId="2" applyNumberFormat="1" applyFont="1" applyFill="1" applyBorder="1" applyAlignment="1" applyProtection="1">
      <alignment horizontal="center" vertical="center" shrinkToFit="1"/>
      <protection locked="0"/>
    </xf>
    <xf numFmtId="0" fontId="4" fillId="0" borderId="226" xfId="0" applyFont="1" applyBorder="1" applyAlignment="1">
      <alignment vertical="center" shrinkToFit="1"/>
    </xf>
    <xf numFmtId="176" fontId="16" fillId="0" borderId="11" xfId="2" applyNumberFormat="1" applyFont="1" applyFill="1" applyBorder="1" applyAlignment="1" applyProtection="1">
      <alignment horizontal="center" vertical="center" shrinkToFit="1"/>
      <protection locked="0"/>
    </xf>
    <xf numFmtId="0" fontId="9" fillId="0" borderId="8" xfId="0" applyFont="1" applyBorder="1">
      <alignment vertical="center"/>
    </xf>
    <xf numFmtId="0" fontId="9" fillId="0" borderId="11" xfId="0" applyFont="1" applyBorder="1">
      <alignment vertical="center"/>
    </xf>
    <xf numFmtId="0" fontId="4" fillId="0" borderId="10" xfId="0" applyFont="1" applyFill="1" applyBorder="1" applyAlignment="1" applyProtection="1">
      <alignment vertical="center" shrinkToFit="1"/>
      <protection locked="0"/>
    </xf>
    <xf numFmtId="0" fontId="4" fillId="0" borderId="182" xfId="0" applyFont="1" applyFill="1" applyBorder="1" applyAlignment="1" applyProtection="1">
      <alignment vertical="center" shrinkToFit="1"/>
      <protection locked="0"/>
    </xf>
    <xf numFmtId="0" fontId="4" fillId="0" borderId="185" xfId="0" applyFont="1" applyFill="1" applyBorder="1" applyAlignment="1" applyProtection="1">
      <alignment vertical="center" shrinkToFit="1"/>
      <protection locked="0"/>
    </xf>
    <xf numFmtId="0" fontId="4" fillId="0" borderId="192"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198" xfId="0" applyFont="1" applyFill="1" applyBorder="1" applyAlignment="1" applyProtection="1">
      <alignment vertical="center" shrinkToFit="1"/>
      <protection locked="0"/>
    </xf>
    <xf numFmtId="0" fontId="4" fillId="0" borderId="31" xfId="0" applyFont="1" applyFill="1" applyBorder="1" applyAlignment="1" applyProtection="1">
      <alignment vertical="center" shrinkToFit="1"/>
      <protection locked="0"/>
    </xf>
    <xf numFmtId="0" fontId="4" fillId="0" borderId="183" xfId="0" applyFont="1" applyFill="1" applyBorder="1" applyAlignment="1" applyProtection="1">
      <alignment vertical="center" shrinkToFit="1"/>
      <protection locked="0"/>
    </xf>
    <xf numFmtId="0" fontId="4" fillId="0" borderId="186" xfId="0" applyFont="1" applyFill="1" applyBorder="1" applyAlignment="1" applyProtection="1">
      <alignment vertical="center" shrinkToFit="1"/>
      <protection locked="0"/>
    </xf>
    <xf numFmtId="0" fontId="4" fillId="0" borderId="193" xfId="0" applyFont="1" applyFill="1" applyBorder="1" applyAlignment="1" applyProtection="1">
      <alignment vertical="center" shrinkToFit="1"/>
      <protection locked="0"/>
    </xf>
    <xf numFmtId="0" fontId="4" fillId="0" borderId="67" xfId="0" applyFont="1" applyFill="1" applyBorder="1" applyAlignment="1" applyProtection="1">
      <alignment vertical="center" shrinkToFit="1"/>
      <protection locked="0"/>
    </xf>
    <xf numFmtId="0" fontId="4" fillId="0" borderId="199" xfId="0" applyFont="1" applyFill="1" applyBorder="1" applyAlignment="1" applyProtection="1">
      <alignment vertical="center" shrinkToFit="1"/>
      <protection locked="0"/>
    </xf>
    <xf numFmtId="0" fontId="4" fillId="0" borderId="83" xfId="0" applyFont="1" applyFill="1" applyBorder="1" applyAlignment="1" applyProtection="1">
      <alignment vertical="center" shrinkToFit="1"/>
      <protection locked="0"/>
    </xf>
    <xf numFmtId="0" fontId="4" fillId="0" borderId="41"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203" xfId="0" applyFont="1" applyFill="1" applyBorder="1" applyAlignment="1" applyProtection="1">
      <alignment vertical="center" shrinkToFit="1"/>
      <protection locked="0"/>
    </xf>
    <xf numFmtId="0" fontId="4" fillId="0" borderId="53" xfId="0" applyFont="1" applyFill="1" applyBorder="1" applyAlignment="1" applyProtection="1">
      <alignment vertical="center" shrinkToFit="1"/>
      <protection locked="0"/>
    </xf>
    <xf numFmtId="0" fontId="4" fillId="0" borderId="204" xfId="0" applyFont="1" applyFill="1" applyBorder="1" applyAlignment="1" applyProtection="1">
      <alignment vertical="center" shrinkToFit="1"/>
      <protection locked="0"/>
    </xf>
    <xf numFmtId="0" fontId="4" fillId="0" borderId="81" xfId="0" applyFont="1" applyFill="1" applyBorder="1" applyAlignment="1" applyProtection="1">
      <alignment vertical="center" shrinkToFit="1"/>
      <protection locked="0"/>
    </xf>
    <xf numFmtId="0" fontId="4" fillId="0" borderId="5" xfId="0" applyFont="1" applyFill="1" applyBorder="1" applyAlignment="1" applyProtection="1">
      <alignment vertical="center" shrinkToFit="1"/>
      <protection locked="0"/>
    </xf>
    <xf numFmtId="186" fontId="6" fillId="0" borderId="32" xfId="0" applyNumberFormat="1" applyFont="1" applyFill="1" applyBorder="1" applyAlignment="1">
      <alignment horizontal="right" vertical="center" wrapText="1"/>
    </xf>
    <xf numFmtId="176" fontId="4" fillId="0" borderId="227" xfId="0" applyNumberFormat="1" applyFont="1" applyBorder="1" applyAlignment="1" applyProtection="1">
      <alignment horizontal="right" vertical="center" shrinkToFit="1"/>
      <protection locked="0"/>
    </xf>
    <xf numFmtId="176" fontId="4" fillId="0" borderId="229" xfId="0" applyNumberFormat="1" applyFont="1" applyBorder="1" applyAlignment="1" applyProtection="1">
      <alignment horizontal="right" vertical="center" shrinkToFit="1"/>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6" fillId="0" borderId="0"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6" fillId="0" borderId="132" xfId="0" applyFont="1" applyBorder="1" applyAlignment="1">
      <alignment horizontal="center" vertical="center" shrinkToFit="1"/>
    </xf>
    <xf numFmtId="0" fontId="6" fillId="0" borderId="12" xfId="0" applyFont="1" applyBorder="1" applyAlignment="1">
      <alignment horizontal="center" vertical="center" shrinkToFit="1"/>
    </xf>
    <xf numFmtId="176" fontId="6" fillId="0" borderId="0" xfId="0" applyNumberFormat="1" applyFont="1" applyFill="1" applyBorder="1" applyAlignment="1">
      <alignment horizontal="right" vertical="center" wrapText="1"/>
    </xf>
    <xf numFmtId="0" fontId="4" fillId="0" borderId="0" xfId="0" applyFont="1" applyBorder="1" applyAlignment="1">
      <alignment horizontal="right" vertical="center"/>
    </xf>
    <xf numFmtId="0" fontId="4" fillId="0" borderId="0" xfId="0" applyFont="1" applyAlignment="1">
      <alignment vertical="center" wrapText="1"/>
    </xf>
    <xf numFmtId="0" fontId="4" fillId="0" borderId="0" xfId="0" applyFont="1" applyFill="1" applyBorder="1" applyAlignment="1">
      <alignment vertical="center"/>
    </xf>
    <xf numFmtId="0" fontId="12" fillId="0" borderId="1" xfId="0" applyFont="1" applyBorder="1" applyAlignment="1">
      <alignment vertical="center" wrapText="1"/>
    </xf>
    <xf numFmtId="0" fontId="12" fillId="0" borderId="0" xfId="0" applyFont="1" applyBorder="1" applyAlignment="1">
      <alignment vertical="center" wrapText="1"/>
    </xf>
    <xf numFmtId="0" fontId="9" fillId="0" borderId="0" xfId="0" applyFont="1" applyBorder="1" applyAlignment="1">
      <alignment horizontal="left" vertical="center"/>
    </xf>
    <xf numFmtId="0" fontId="9" fillId="0" borderId="7" xfId="0" applyFont="1" applyBorder="1">
      <alignment vertical="center"/>
    </xf>
    <xf numFmtId="0" fontId="4" fillId="0" borderId="32" xfId="0" applyFont="1" applyBorder="1" applyAlignment="1" applyProtection="1">
      <alignment horizontal="center" vertical="center"/>
      <protection locked="0"/>
    </xf>
    <xf numFmtId="176" fontId="4" fillId="0" borderId="0" xfId="1" applyNumberFormat="1" applyFont="1" applyBorder="1" applyAlignment="1" applyProtection="1">
      <alignment horizontal="center" vertical="center"/>
    </xf>
    <xf numFmtId="0" fontId="4" fillId="0" borderId="43" xfId="0" applyFont="1" applyBorder="1" applyAlignment="1" applyProtection="1">
      <alignment horizontal="center" vertical="center"/>
      <protection locked="0"/>
    </xf>
    <xf numFmtId="49" fontId="7" fillId="10" borderId="1" xfId="0" applyNumberFormat="1" applyFont="1" applyFill="1" applyBorder="1" applyAlignment="1">
      <alignment horizontal="center" vertical="center" wrapText="1"/>
    </xf>
    <xf numFmtId="0" fontId="7" fillId="10" borderId="1" xfId="0" applyFont="1" applyFill="1" applyBorder="1" applyAlignment="1">
      <alignment horizontal="center" vertical="center"/>
    </xf>
    <xf numFmtId="0" fontId="6" fillId="11" borderId="5" xfId="0" applyFont="1" applyFill="1" applyBorder="1" applyAlignment="1">
      <alignment horizontal="left" vertical="top" wrapText="1"/>
    </xf>
    <xf numFmtId="0" fontId="6" fillId="11" borderId="16" xfId="0" applyFont="1" applyFill="1" applyBorder="1" applyAlignment="1">
      <alignment vertical="top" wrapText="1"/>
    </xf>
    <xf numFmtId="0" fontId="6" fillId="11" borderId="13" xfId="0" applyFont="1" applyFill="1" applyBorder="1" applyAlignment="1">
      <alignment vertical="top" wrapText="1"/>
    </xf>
    <xf numFmtId="0" fontId="6" fillId="11" borderId="16" xfId="0" applyFont="1" applyFill="1" applyBorder="1" applyAlignment="1">
      <alignment horizontal="center" vertical="top" wrapText="1"/>
    </xf>
    <xf numFmtId="0" fontId="6" fillId="11" borderId="5" xfId="0" applyFont="1" applyFill="1" applyBorder="1" applyAlignment="1">
      <alignment horizontal="center" vertical="top" wrapText="1"/>
    </xf>
    <xf numFmtId="0" fontId="6" fillId="11" borderId="13" xfId="0" applyFont="1" applyFill="1" applyBorder="1" applyAlignment="1">
      <alignment horizontal="center" vertical="top" wrapText="1"/>
    </xf>
    <xf numFmtId="0" fontId="6" fillId="11" borderId="16" xfId="0" applyFont="1" applyFill="1" applyBorder="1" applyAlignment="1">
      <alignment horizontal="left" vertical="top" wrapText="1"/>
    </xf>
    <xf numFmtId="0" fontId="6" fillId="10" borderId="9" xfId="0" applyFont="1" applyFill="1" applyBorder="1" applyAlignment="1">
      <alignment horizontal="left" vertical="top"/>
    </xf>
    <xf numFmtId="0" fontId="6" fillId="10" borderId="13" xfId="0" applyFont="1" applyFill="1" applyBorder="1" applyAlignment="1">
      <alignment horizontal="left" vertical="top"/>
    </xf>
    <xf numFmtId="0" fontId="6" fillId="10" borderId="1" xfId="0" applyFont="1" applyFill="1" applyBorder="1" applyAlignment="1">
      <alignment horizontal="left" vertical="top"/>
    </xf>
    <xf numFmtId="0" fontId="6" fillId="10" borderId="10" xfId="0" applyFont="1" applyFill="1" applyBorder="1">
      <alignment vertical="center"/>
    </xf>
    <xf numFmtId="0" fontId="6" fillId="10" borderId="3" xfId="0" applyFont="1" applyFill="1" applyBorder="1">
      <alignment vertical="center"/>
    </xf>
    <xf numFmtId="0" fontId="6" fillId="10" borderId="67" xfId="0" applyFont="1" applyFill="1" applyBorder="1">
      <alignment vertical="center"/>
    </xf>
    <xf numFmtId="0" fontId="6" fillId="11" borderId="16" xfId="0" applyFont="1" applyFill="1" applyBorder="1" applyAlignment="1">
      <alignment vertical="center"/>
    </xf>
    <xf numFmtId="0" fontId="6" fillId="11" borderId="16" xfId="0" applyFont="1" applyFill="1" applyBorder="1">
      <alignment vertical="center"/>
    </xf>
    <xf numFmtId="0" fontId="6" fillId="11" borderId="40" xfId="0" applyFont="1" applyFill="1" applyBorder="1" applyAlignment="1">
      <alignment vertical="center"/>
    </xf>
    <xf numFmtId="0" fontId="6" fillId="11" borderId="5" xfId="0" applyFont="1" applyFill="1" applyBorder="1">
      <alignment vertical="center"/>
    </xf>
    <xf numFmtId="0" fontId="6" fillId="11" borderId="7" xfId="0" applyFont="1" applyFill="1" applyBorder="1">
      <alignment vertical="center"/>
    </xf>
    <xf numFmtId="0" fontId="62" fillId="11" borderId="11" xfId="0" applyFont="1" applyFill="1" applyBorder="1" applyAlignment="1">
      <alignment horizontal="center" vertical="center" wrapText="1"/>
    </xf>
    <xf numFmtId="0" fontId="62" fillId="11" borderId="31" xfId="0" applyFont="1" applyFill="1" applyBorder="1" applyAlignment="1">
      <alignment horizontal="center" vertical="center" wrapText="1"/>
    </xf>
    <xf numFmtId="0" fontId="62" fillId="11" borderId="8" xfId="0" applyFont="1" applyFill="1" applyBorder="1" applyAlignment="1">
      <alignment horizontal="center" vertical="center" wrapText="1"/>
    </xf>
    <xf numFmtId="0" fontId="62" fillId="11" borderId="53" xfId="0" applyFont="1" applyFill="1" applyBorder="1" applyAlignment="1">
      <alignment horizontal="center" vertical="center" wrapText="1"/>
    </xf>
    <xf numFmtId="0" fontId="46" fillId="11" borderId="11" xfId="0" applyFont="1" applyFill="1" applyBorder="1" applyAlignment="1">
      <alignment horizontal="center" vertical="center" wrapText="1"/>
    </xf>
    <xf numFmtId="0" fontId="46" fillId="11" borderId="31" xfId="0" applyFont="1" applyFill="1" applyBorder="1" applyAlignment="1">
      <alignment horizontal="center" vertical="center" wrapText="1"/>
    </xf>
    <xf numFmtId="0" fontId="59" fillId="11" borderId="0" xfId="1" applyFont="1" applyFill="1" applyAlignment="1">
      <alignment vertical="center"/>
    </xf>
    <xf numFmtId="0" fontId="37" fillId="8" borderId="50" xfId="0" applyFont="1" applyFill="1" applyBorder="1" applyAlignment="1" applyProtection="1">
      <alignment horizontal="center" vertical="center"/>
      <protection locked="0"/>
    </xf>
    <xf numFmtId="0" fontId="2" fillId="8" borderId="46" xfId="0" applyFont="1" applyFill="1" applyBorder="1" applyAlignment="1" applyProtection="1">
      <alignment horizontal="center" vertical="center"/>
      <protection locked="0"/>
    </xf>
    <xf numFmtId="0" fontId="2" fillId="8" borderId="206" xfId="0" applyFont="1" applyFill="1" applyBorder="1" applyAlignment="1" applyProtection="1">
      <alignment horizontal="center" vertical="center"/>
      <protection locked="0"/>
    </xf>
    <xf numFmtId="0" fontId="2" fillId="8" borderId="9" xfId="0" applyFont="1" applyFill="1" applyBorder="1" applyAlignment="1" applyProtection="1">
      <alignment horizontal="center" vertical="center"/>
      <protection locked="0"/>
    </xf>
    <xf numFmtId="0" fontId="2" fillId="8" borderId="13" xfId="0" applyFont="1" applyFill="1" applyBorder="1" applyAlignment="1" applyProtection="1">
      <alignment horizontal="center" vertical="center"/>
      <protection locked="0"/>
    </xf>
    <xf numFmtId="0" fontId="2" fillId="8" borderId="207" xfId="0" applyFont="1" applyFill="1" applyBorder="1" applyAlignment="1" applyProtection="1">
      <alignment horizontal="center" vertical="center"/>
      <protection locked="0"/>
    </xf>
    <xf numFmtId="0" fontId="2" fillId="8" borderId="12"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protection locked="0"/>
    </xf>
    <xf numFmtId="0" fontId="2" fillId="8" borderId="122" xfId="0" applyFont="1" applyFill="1" applyBorder="1" applyAlignment="1" applyProtection="1">
      <alignment horizontal="center" vertical="center"/>
      <protection locked="0"/>
    </xf>
    <xf numFmtId="0" fontId="2" fillId="8" borderId="133" xfId="0" applyFont="1" applyFill="1" applyBorder="1" applyAlignment="1" applyProtection="1">
      <alignment horizontal="center" vertical="center"/>
      <protection locked="0"/>
    </xf>
    <xf numFmtId="0" fontId="2" fillId="8" borderId="51" xfId="0" applyFont="1" applyFill="1" applyBorder="1" applyAlignment="1" applyProtection="1">
      <alignment horizontal="center" vertical="center"/>
      <protection locked="0"/>
    </xf>
    <xf numFmtId="0" fontId="2" fillId="8" borderId="208" xfId="0" applyFont="1" applyFill="1" applyBorder="1" applyAlignment="1" applyProtection="1">
      <alignment horizontal="center" vertical="center"/>
      <protection locked="0"/>
    </xf>
    <xf numFmtId="189" fontId="37" fillId="8" borderId="125" xfId="0" applyNumberFormat="1" applyFont="1" applyFill="1" applyBorder="1" applyAlignment="1" applyProtection="1">
      <alignment horizontal="center" vertical="center" shrinkToFit="1"/>
      <protection locked="0"/>
    </xf>
    <xf numFmtId="189" fontId="37" fillId="8" borderId="131" xfId="0" applyNumberFormat="1" applyFont="1" applyFill="1" applyBorder="1" applyAlignment="1" applyProtection="1">
      <alignment horizontal="center" vertical="center" shrinkToFit="1"/>
      <protection locked="0"/>
    </xf>
    <xf numFmtId="189" fontId="37" fillId="8" borderId="132" xfId="0" applyNumberFormat="1" applyFont="1" applyFill="1" applyBorder="1" applyAlignment="1" applyProtection="1">
      <alignment horizontal="center" vertical="center" shrinkToFit="1"/>
      <protection locked="0"/>
    </xf>
    <xf numFmtId="0" fontId="2" fillId="8" borderId="130" xfId="0" applyFont="1" applyFill="1" applyBorder="1" applyAlignment="1" applyProtection="1">
      <alignment horizontal="center" vertical="center" shrinkToFit="1"/>
      <protection locked="0"/>
    </xf>
    <xf numFmtId="0" fontId="2" fillId="8" borderId="131" xfId="0" applyFont="1" applyFill="1" applyBorder="1" applyAlignment="1" applyProtection="1">
      <alignment horizontal="center" vertical="center" shrinkToFit="1"/>
      <protection locked="0"/>
    </xf>
    <xf numFmtId="0" fontId="2" fillId="8" borderId="132" xfId="0" applyFont="1" applyFill="1" applyBorder="1" applyAlignment="1" applyProtection="1">
      <alignment horizontal="center" vertical="center" shrinkToFit="1"/>
      <protection locked="0"/>
    </xf>
    <xf numFmtId="0" fontId="2" fillId="8" borderId="125" xfId="0" applyFont="1" applyFill="1" applyBorder="1" applyAlignment="1" applyProtection="1">
      <alignment horizontal="center" vertical="center"/>
      <protection locked="0"/>
    </xf>
    <xf numFmtId="0" fontId="2" fillId="8" borderId="131" xfId="0" applyFont="1" applyFill="1" applyBorder="1" applyAlignment="1" applyProtection="1">
      <alignment horizontal="center" vertical="center"/>
      <protection locked="0"/>
    </xf>
    <xf numFmtId="0" fontId="2" fillId="8" borderId="132" xfId="0" applyFont="1" applyFill="1" applyBorder="1" applyAlignment="1" applyProtection="1">
      <alignment horizontal="center" vertical="center"/>
      <protection locked="0"/>
    </xf>
    <xf numFmtId="0" fontId="37" fillId="8" borderId="58" xfId="0" applyFont="1" applyFill="1" applyBorder="1" applyAlignment="1" applyProtection="1">
      <alignment horizontal="center" vertical="center"/>
      <protection locked="0"/>
    </xf>
    <xf numFmtId="0" fontId="37" fillId="8" borderId="26" xfId="0" applyFont="1" applyFill="1" applyBorder="1" applyAlignment="1" applyProtection="1">
      <alignment horizontal="center" vertical="center"/>
      <protection locked="0"/>
    </xf>
    <xf numFmtId="0" fontId="37" fillId="8" borderId="209" xfId="0" applyFont="1" applyFill="1" applyBorder="1" applyAlignment="1" applyProtection="1">
      <alignment horizontal="center" vertical="center"/>
      <protection locked="0"/>
    </xf>
    <xf numFmtId="0" fontId="37" fillId="8" borderId="12" xfId="0" applyFont="1" applyFill="1" applyBorder="1" applyAlignment="1" applyProtection="1">
      <alignment horizontal="center" vertical="center"/>
      <protection locked="0"/>
    </xf>
    <xf numFmtId="0" fontId="37" fillId="8" borderId="1" xfId="0" applyFont="1" applyFill="1" applyBorder="1" applyAlignment="1" applyProtection="1">
      <alignment horizontal="center" vertical="center"/>
      <protection locked="0"/>
    </xf>
    <xf numFmtId="0" fontId="37" fillId="8" borderId="122" xfId="0" applyFont="1" applyFill="1" applyBorder="1" applyAlignment="1" applyProtection="1">
      <alignment horizontal="center" vertical="center"/>
      <protection locked="0"/>
    </xf>
    <xf numFmtId="0" fontId="37" fillId="8" borderId="133" xfId="0" applyFont="1" applyFill="1" applyBorder="1" applyAlignment="1" applyProtection="1">
      <alignment horizontal="center" vertical="center"/>
      <protection locked="0"/>
    </xf>
    <xf numFmtId="0" fontId="37" fillId="8" borderId="51" xfId="0" applyFont="1" applyFill="1" applyBorder="1" applyAlignment="1" applyProtection="1">
      <alignment horizontal="center" vertical="center"/>
      <protection locked="0"/>
    </xf>
    <xf numFmtId="0" fontId="37" fillId="8" borderId="208" xfId="0" applyFont="1" applyFill="1" applyBorder="1" applyAlignment="1" applyProtection="1">
      <alignment horizontal="center" vertical="center"/>
      <protection locked="0"/>
    </xf>
    <xf numFmtId="0" fontId="2" fillId="8" borderId="210" xfId="0" applyFont="1" applyFill="1" applyBorder="1" applyAlignment="1" applyProtection="1">
      <alignment horizontal="center" vertical="center"/>
      <protection locked="0"/>
    </xf>
    <xf numFmtId="0" fontId="2" fillId="8" borderId="211" xfId="0" applyFont="1" applyFill="1" applyBorder="1" applyAlignment="1" applyProtection="1">
      <alignment horizontal="center" vertical="center"/>
      <protection locked="0"/>
    </xf>
    <xf numFmtId="0" fontId="2" fillId="8" borderId="78" xfId="0" applyFont="1" applyFill="1" applyBorder="1" applyAlignment="1" applyProtection="1">
      <alignment horizontal="center" vertical="center"/>
      <protection locked="0"/>
    </xf>
    <xf numFmtId="0" fontId="2" fillId="8" borderId="139" xfId="0" applyFont="1" applyFill="1" applyBorder="1" applyAlignment="1" applyProtection="1">
      <alignment horizontal="center" vertical="center"/>
      <protection locked="0"/>
    </xf>
    <xf numFmtId="0" fontId="2" fillId="8" borderId="215" xfId="0" applyFont="1" applyFill="1" applyBorder="1" applyAlignment="1" applyProtection="1">
      <alignment horizontal="center" vertical="center"/>
      <protection locked="0"/>
    </xf>
    <xf numFmtId="0" fontId="37" fillId="8" borderId="212" xfId="0" applyFont="1" applyFill="1" applyBorder="1" applyAlignment="1" applyProtection="1">
      <alignment horizontal="center" vertical="center"/>
      <protection locked="0"/>
    </xf>
    <xf numFmtId="0" fontId="37" fillId="8" borderId="78" xfId="0" applyFont="1" applyFill="1" applyBorder="1" applyAlignment="1" applyProtection="1">
      <alignment horizontal="center" vertical="center"/>
      <protection locked="0"/>
    </xf>
    <xf numFmtId="0" fontId="37" fillId="8" borderId="213" xfId="0" applyFont="1" applyFill="1" applyBorder="1" applyAlignment="1" applyProtection="1">
      <alignment horizontal="center" vertical="center"/>
      <protection locked="0"/>
    </xf>
    <xf numFmtId="0" fontId="2" fillId="9" borderId="58" xfId="0" applyFont="1" applyFill="1" applyBorder="1" applyProtection="1">
      <alignment vertical="center"/>
      <protection locked="0"/>
    </xf>
    <xf numFmtId="0" fontId="2" fillId="9" borderId="26" xfId="0" applyFont="1" applyFill="1" applyBorder="1" applyProtection="1">
      <alignment vertical="center"/>
      <protection locked="0"/>
    </xf>
    <xf numFmtId="0" fontId="2" fillId="9" borderId="209" xfId="0" applyFont="1" applyFill="1" applyBorder="1" applyProtection="1">
      <alignment vertical="center"/>
      <protection locked="0"/>
    </xf>
    <xf numFmtId="0" fontId="2" fillId="9" borderId="12" xfId="0" applyFont="1" applyFill="1" applyBorder="1" applyProtection="1">
      <alignment vertical="center"/>
      <protection locked="0"/>
    </xf>
    <xf numFmtId="0" fontId="2" fillId="9" borderId="1" xfId="0" applyFont="1" applyFill="1" applyBorder="1" applyProtection="1">
      <alignment vertical="center"/>
      <protection locked="0"/>
    </xf>
    <xf numFmtId="0" fontId="2" fillId="9" borderId="122" xfId="0" applyFont="1" applyFill="1" applyBorder="1" applyProtection="1">
      <alignment vertical="center"/>
      <protection locked="0"/>
    </xf>
    <xf numFmtId="0" fontId="2" fillId="9" borderId="133" xfId="0" applyFont="1" applyFill="1" applyBorder="1" applyProtection="1">
      <alignment vertical="center"/>
      <protection locked="0"/>
    </xf>
    <xf numFmtId="0" fontId="2" fillId="9" borderId="51" xfId="0" applyFont="1" applyFill="1" applyBorder="1" applyProtection="1">
      <alignment vertical="center"/>
      <protection locked="0"/>
    </xf>
    <xf numFmtId="0" fontId="2" fillId="9" borderId="208" xfId="0" applyFont="1" applyFill="1" applyBorder="1" applyProtection="1">
      <alignment vertical="center"/>
      <protection locked="0"/>
    </xf>
    <xf numFmtId="0" fontId="2" fillId="9" borderId="212" xfId="0" applyFont="1" applyFill="1" applyBorder="1" applyProtection="1">
      <alignment vertical="center"/>
      <protection locked="0"/>
    </xf>
    <xf numFmtId="0" fontId="2" fillId="9" borderId="78" xfId="0" applyFont="1" applyFill="1" applyBorder="1" applyProtection="1">
      <alignment vertical="center"/>
      <protection locked="0"/>
    </xf>
    <xf numFmtId="0" fontId="2" fillId="9" borderId="213" xfId="0" applyFont="1" applyFill="1" applyBorder="1" applyProtection="1">
      <alignment vertical="center"/>
      <protection locked="0"/>
    </xf>
    <xf numFmtId="0" fontId="37" fillId="8" borderId="50" xfId="0" applyFont="1" applyFill="1" applyBorder="1" applyAlignment="1">
      <alignment horizontal="center" vertical="center"/>
    </xf>
    <xf numFmtId="0" fontId="2" fillId="8" borderId="46" xfId="0" applyFont="1" applyFill="1" applyBorder="1" applyAlignment="1">
      <alignment horizontal="center" vertical="center"/>
    </xf>
    <xf numFmtId="0" fontId="2" fillId="8" borderId="206"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207"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22" xfId="0" applyFont="1" applyFill="1" applyBorder="1" applyAlignment="1">
      <alignment horizontal="center" vertical="center"/>
    </xf>
    <xf numFmtId="0" fontId="2" fillId="8" borderId="133" xfId="0" applyFont="1" applyFill="1" applyBorder="1" applyAlignment="1">
      <alignment horizontal="center" vertical="center"/>
    </xf>
    <xf numFmtId="0" fontId="2" fillId="8" borderId="51" xfId="0" applyFont="1" applyFill="1" applyBorder="1" applyAlignment="1">
      <alignment horizontal="center" vertical="center"/>
    </xf>
    <xf numFmtId="0" fontId="2" fillId="8" borderId="208" xfId="0" applyFont="1" applyFill="1" applyBorder="1" applyAlignment="1">
      <alignment horizontal="center" vertical="center"/>
    </xf>
    <xf numFmtId="189" fontId="37" fillId="8" borderId="125" xfId="0" applyNumberFormat="1" applyFont="1" applyFill="1" applyBorder="1" applyAlignment="1">
      <alignment horizontal="center" vertical="center" shrinkToFit="1"/>
    </xf>
    <xf numFmtId="189" fontId="37" fillId="8" borderId="131" xfId="0" applyNumberFormat="1" applyFont="1" applyFill="1" applyBorder="1" applyAlignment="1">
      <alignment horizontal="center" vertical="center" shrinkToFit="1"/>
    </xf>
    <xf numFmtId="189" fontId="37" fillId="8" borderId="132" xfId="0" applyNumberFormat="1" applyFont="1" applyFill="1" applyBorder="1" applyAlignment="1">
      <alignment horizontal="center" vertical="center" shrinkToFit="1"/>
    </xf>
    <xf numFmtId="0" fontId="2" fillId="8" borderId="130" xfId="0" applyFont="1" applyFill="1" applyBorder="1" applyAlignment="1">
      <alignment horizontal="center" vertical="center" shrinkToFit="1"/>
    </xf>
    <xf numFmtId="0" fontId="2" fillId="8" borderId="131" xfId="0" applyFont="1" applyFill="1" applyBorder="1" applyAlignment="1">
      <alignment horizontal="center" vertical="center" shrinkToFit="1"/>
    </xf>
    <xf numFmtId="0" fontId="2" fillId="8" borderId="132" xfId="0" applyFont="1" applyFill="1" applyBorder="1" applyAlignment="1">
      <alignment horizontal="center" vertical="center" shrinkToFit="1"/>
    </xf>
    <xf numFmtId="0" fontId="2" fillId="8" borderId="125" xfId="0" applyFont="1" applyFill="1" applyBorder="1" applyAlignment="1">
      <alignment horizontal="center" vertical="center"/>
    </xf>
    <xf numFmtId="0" fontId="2" fillId="8" borderId="131" xfId="0" applyFont="1" applyFill="1" applyBorder="1" applyAlignment="1">
      <alignment horizontal="center" vertical="center"/>
    </xf>
    <xf numFmtId="0" fontId="2" fillId="8" borderId="132" xfId="0" applyFont="1" applyFill="1" applyBorder="1" applyAlignment="1">
      <alignment horizontal="center" vertical="center"/>
    </xf>
    <xf numFmtId="0" fontId="37" fillId="8" borderId="58" xfId="0" applyFont="1" applyFill="1" applyBorder="1" applyAlignment="1">
      <alignment horizontal="center" vertical="center"/>
    </xf>
    <xf numFmtId="0" fontId="37" fillId="8" borderId="26" xfId="0" applyFont="1" applyFill="1" applyBorder="1" applyAlignment="1">
      <alignment horizontal="center" vertical="center"/>
    </xf>
    <xf numFmtId="0" fontId="37" fillId="8" borderId="209" xfId="0" applyFont="1" applyFill="1" applyBorder="1" applyAlignment="1">
      <alignment horizontal="center" vertical="center"/>
    </xf>
    <xf numFmtId="0" fontId="37" fillId="8" borderId="12" xfId="0" applyFont="1" applyFill="1" applyBorder="1" applyAlignment="1">
      <alignment horizontal="center" vertical="center"/>
    </xf>
    <xf numFmtId="0" fontId="37" fillId="8" borderId="1" xfId="0" applyFont="1" applyFill="1" applyBorder="1" applyAlignment="1">
      <alignment horizontal="center" vertical="center"/>
    </xf>
    <xf numFmtId="0" fontId="37" fillId="8" borderId="122" xfId="0" applyFont="1" applyFill="1" applyBorder="1" applyAlignment="1">
      <alignment horizontal="center" vertical="center"/>
    </xf>
    <xf numFmtId="0" fontId="37" fillId="8" borderId="133" xfId="0" applyFont="1" applyFill="1" applyBorder="1" applyAlignment="1">
      <alignment horizontal="center" vertical="center"/>
    </xf>
    <xf numFmtId="0" fontId="37" fillId="8" borderId="51" xfId="0" applyFont="1" applyFill="1" applyBorder="1" applyAlignment="1">
      <alignment horizontal="center" vertical="center"/>
    </xf>
    <xf numFmtId="0" fontId="37" fillId="8" borderId="208" xfId="0" applyFont="1" applyFill="1" applyBorder="1" applyAlignment="1">
      <alignment horizontal="center" vertical="center"/>
    </xf>
    <xf numFmtId="0" fontId="2" fillId="9" borderId="58" xfId="0" applyFont="1" applyFill="1" applyBorder="1">
      <alignment vertical="center"/>
    </xf>
    <xf numFmtId="0" fontId="2" fillId="9" borderId="26" xfId="0" applyFont="1" applyFill="1" applyBorder="1">
      <alignment vertical="center"/>
    </xf>
    <xf numFmtId="0" fontId="2" fillId="9" borderId="209" xfId="0" applyFont="1" applyFill="1" applyBorder="1">
      <alignment vertical="center"/>
    </xf>
    <xf numFmtId="0" fontId="2" fillId="9" borderId="12" xfId="0" applyFont="1" applyFill="1" applyBorder="1">
      <alignment vertical="center"/>
    </xf>
    <xf numFmtId="0" fontId="2" fillId="9" borderId="1" xfId="0" applyFont="1" applyFill="1" applyBorder="1">
      <alignment vertical="center"/>
    </xf>
    <xf numFmtId="0" fontId="2" fillId="9" borderId="122" xfId="0" applyFont="1" applyFill="1" applyBorder="1">
      <alignment vertical="center"/>
    </xf>
    <xf numFmtId="0" fontId="2" fillId="9" borderId="133" xfId="0" applyFont="1" applyFill="1" applyBorder="1">
      <alignment vertical="center"/>
    </xf>
    <xf numFmtId="0" fontId="2" fillId="9" borderId="51" xfId="0" applyFont="1" applyFill="1" applyBorder="1">
      <alignment vertical="center"/>
    </xf>
    <xf numFmtId="0" fontId="2" fillId="9" borderId="208" xfId="0" applyFont="1" applyFill="1" applyBorder="1">
      <alignment vertical="center"/>
    </xf>
    <xf numFmtId="0" fontId="59" fillId="11" borderId="0" xfId="0" applyFont="1" applyFill="1" applyAlignment="1">
      <alignment horizontal="right" vertical="center"/>
    </xf>
    <xf numFmtId="0" fontId="4" fillId="10" borderId="1" xfId="0" applyFont="1" applyFill="1" applyBorder="1" applyAlignment="1">
      <alignment horizontal="center" vertical="center" shrinkToFit="1"/>
    </xf>
    <xf numFmtId="0" fontId="4" fillId="10" borderId="26" xfId="0" applyFont="1" applyFill="1" applyBorder="1" applyAlignment="1">
      <alignment horizontal="center" vertical="center"/>
    </xf>
    <xf numFmtId="0" fontId="4" fillId="10" borderId="44" xfId="0" applyFont="1" applyFill="1" applyBorder="1" applyAlignment="1">
      <alignment horizontal="center" vertical="center"/>
    </xf>
    <xf numFmtId="0" fontId="4" fillId="10" borderId="32" xfId="0" applyFont="1" applyFill="1" applyBorder="1" applyAlignment="1">
      <alignment horizontal="center" vertical="center"/>
    </xf>
    <xf numFmtId="0" fontId="4" fillId="10" borderId="10" xfId="0" applyFont="1" applyFill="1" applyBorder="1" applyAlignment="1">
      <alignment vertical="center"/>
    </xf>
    <xf numFmtId="0" fontId="4" fillId="10" borderId="12" xfId="0" applyFont="1" applyFill="1" applyBorder="1" applyAlignment="1">
      <alignment vertical="center"/>
    </xf>
    <xf numFmtId="0" fontId="4" fillId="10" borderId="1" xfId="0" applyFont="1" applyFill="1" applyBorder="1" applyAlignment="1">
      <alignment horizontal="center" vertical="center" wrapText="1"/>
    </xf>
    <xf numFmtId="0" fontId="4" fillId="10" borderId="14" xfId="0" applyFont="1" applyFill="1" applyBorder="1" applyAlignment="1">
      <alignment horizontal="center" vertical="center" shrinkToFit="1"/>
    </xf>
    <xf numFmtId="0" fontId="4" fillId="10" borderId="1" xfId="0" applyFont="1" applyFill="1" applyBorder="1" applyAlignment="1">
      <alignment vertical="center" textRotation="255" wrapText="1"/>
    </xf>
    <xf numFmtId="0" fontId="16" fillId="10" borderId="1" xfId="0" applyFont="1" applyFill="1" applyBorder="1" applyAlignment="1">
      <alignment vertical="center" textRotation="255"/>
    </xf>
    <xf numFmtId="0" fontId="4" fillId="10" borderId="7" xfId="0" applyFont="1" applyFill="1" applyBorder="1" applyAlignment="1">
      <alignment vertical="center" textRotation="255"/>
    </xf>
    <xf numFmtId="0" fontId="4" fillId="10" borderId="11" xfId="0" applyFont="1" applyFill="1" applyBorder="1" applyAlignment="1">
      <alignment vertical="center"/>
    </xf>
    <xf numFmtId="0" fontId="4" fillId="10" borderId="227" xfId="0" applyFont="1" applyFill="1" applyBorder="1" applyAlignment="1">
      <alignment horizontal="center" vertical="center"/>
    </xf>
    <xf numFmtId="0" fontId="4" fillId="10" borderId="229" xfId="0" applyFont="1" applyFill="1" applyBorder="1" applyAlignment="1">
      <alignment horizontal="center" vertical="center"/>
    </xf>
    <xf numFmtId="0" fontId="16" fillId="10" borderId="1" xfId="1" applyFont="1" applyFill="1" applyBorder="1" applyAlignment="1">
      <alignment horizontal="center" vertical="center"/>
    </xf>
    <xf numFmtId="176" fontId="16" fillId="10" borderId="11" xfId="2" applyNumberFormat="1" applyFont="1" applyFill="1" applyBorder="1" applyAlignment="1">
      <alignment horizontal="center" vertical="center" shrinkToFit="1"/>
    </xf>
    <xf numFmtId="0" fontId="15" fillId="10" borderId="1" xfId="0" quotePrefix="1" applyFont="1" applyFill="1" applyBorder="1" applyAlignment="1">
      <alignment horizontal="left" vertical="center" shrinkToFit="1"/>
    </xf>
    <xf numFmtId="0" fontId="12" fillId="10" borderId="1" xfId="0" applyFont="1" applyFill="1" applyBorder="1" applyAlignment="1">
      <alignment horizontal="center" vertical="center" wrapText="1" shrinkToFit="1"/>
    </xf>
    <xf numFmtId="0" fontId="4" fillId="10" borderId="1" xfId="0" quotePrefix="1" applyFont="1" applyFill="1" applyBorder="1" applyAlignment="1">
      <alignment horizontal="left" vertical="center" shrinkToFit="1"/>
    </xf>
    <xf numFmtId="0" fontId="4" fillId="10" borderId="1" xfId="0" applyFont="1" applyFill="1" applyBorder="1" applyAlignment="1">
      <alignment horizontal="center" vertical="center"/>
    </xf>
    <xf numFmtId="0" fontId="12" fillId="10" borderId="1" xfId="0" applyFont="1" applyFill="1" applyBorder="1" applyAlignment="1">
      <alignment horizontal="center" vertical="center" wrapText="1"/>
    </xf>
    <xf numFmtId="0" fontId="4" fillId="10" borderId="32" xfId="0" applyFont="1" applyFill="1" applyBorder="1" applyAlignment="1">
      <alignment horizontal="center" vertical="center" shrinkToFit="1"/>
    </xf>
    <xf numFmtId="0" fontId="4" fillId="10" borderId="11" xfId="0" applyFont="1" applyFill="1" applyBorder="1" applyAlignment="1">
      <alignment vertical="top"/>
    </xf>
    <xf numFmtId="0" fontId="4" fillId="10" borderId="12" xfId="0" applyFont="1" applyFill="1" applyBorder="1" applyAlignment="1">
      <alignment vertical="top"/>
    </xf>
    <xf numFmtId="0" fontId="4" fillId="10" borderId="11" xfId="0" applyFont="1" applyFill="1" applyBorder="1" applyAlignment="1">
      <alignment horizontal="left" vertical="center"/>
    </xf>
    <xf numFmtId="0" fontId="16" fillId="10" borderId="11" xfId="0" applyFont="1" applyFill="1" applyBorder="1" applyAlignment="1">
      <alignment horizontal="center" vertical="center" wrapText="1"/>
    </xf>
    <xf numFmtId="0" fontId="56" fillId="10" borderId="11" xfId="0" applyFont="1" applyFill="1" applyBorder="1" applyAlignment="1">
      <alignment horizontal="left" vertical="center"/>
    </xf>
    <xf numFmtId="0" fontId="58" fillId="10" borderId="12" xfId="0" applyFont="1" applyFill="1" applyBorder="1" applyAlignment="1">
      <alignment horizontal="center" vertical="center" wrapText="1"/>
    </xf>
    <xf numFmtId="0" fontId="4" fillId="0" borderId="32" xfId="0" applyFont="1" applyBorder="1" applyAlignment="1" applyProtection="1">
      <alignment horizontal="center" vertical="center"/>
      <protection locked="0"/>
    </xf>
    <xf numFmtId="0" fontId="59" fillId="11" borderId="0" xfId="0" applyFont="1" applyFill="1" applyAlignment="1">
      <alignment horizontal="left" vertical="center"/>
    </xf>
    <xf numFmtId="0" fontId="4" fillId="0" borderId="0" xfId="0" applyFont="1" applyBorder="1" applyAlignment="1">
      <alignment vertical="center"/>
    </xf>
    <xf numFmtId="0" fontId="4" fillId="0" borderId="1" xfId="0" applyFont="1" applyBorder="1" applyAlignment="1" applyProtection="1">
      <alignment horizontal="center" vertical="center" shrinkToFit="1"/>
      <protection locked="0"/>
    </xf>
    <xf numFmtId="0" fontId="4" fillId="0" borderId="0" xfId="0" applyFont="1" applyFill="1" applyBorder="1" applyAlignment="1" applyProtection="1">
      <alignment horizontal="left" vertical="top" wrapText="1"/>
      <protection locked="0"/>
    </xf>
    <xf numFmtId="0" fontId="4" fillId="0" borderId="2" xfId="0" applyFont="1" applyBorder="1" applyAlignment="1">
      <alignment horizontal="center" vertical="center"/>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2" fillId="0" borderId="0" xfId="0" applyFont="1" applyBorder="1" applyAlignment="1">
      <alignment horizontal="center" vertical="center"/>
    </xf>
    <xf numFmtId="0" fontId="2" fillId="10" borderId="1" xfId="0" applyFont="1" applyFill="1" applyBorder="1" applyAlignment="1">
      <alignment horizontal="center" vertical="center" shrinkToFit="1"/>
    </xf>
    <xf numFmtId="0" fontId="2" fillId="10" borderId="1" xfId="0" applyFont="1" applyFill="1" applyBorder="1" applyAlignment="1">
      <alignment horizontal="center" vertical="center" wrapText="1"/>
    </xf>
    <xf numFmtId="0" fontId="2" fillId="10" borderId="10" xfId="0" applyFont="1" applyFill="1" applyBorder="1" applyAlignment="1">
      <alignment vertical="center"/>
    </xf>
    <xf numFmtId="0" fontId="2" fillId="10" borderId="14" xfId="0" applyFont="1" applyFill="1" applyBorder="1" applyAlignment="1">
      <alignment horizontal="center" vertical="center" shrinkToFit="1"/>
    </xf>
    <xf numFmtId="0" fontId="68" fillId="0" borderId="0" xfId="0" applyFont="1" applyBorder="1" applyAlignment="1">
      <alignment vertical="center" wrapText="1"/>
    </xf>
    <xf numFmtId="0" fontId="68" fillId="0" borderId="0" xfId="0" applyFont="1" applyFill="1" applyBorder="1" applyAlignment="1">
      <alignment horizontal="center" vertical="center" wrapText="1"/>
    </xf>
    <xf numFmtId="0" fontId="68" fillId="0" borderId="8" xfId="0" applyFont="1" applyFill="1" applyBorder="1" applyAlignment="1">
      <alignment horizontal="center" vertical="center" wrapText="1"/>
    </xf>
    <xf numFmtId="0" fontId="68" fillId="0" borderId="233" xfId="0" applyFont="1" applyBorder="1" applyAlignment="1">
      <alignment horizontal="right" vertical="center" wrapText="1"/>
    </xf>
    <xf numFmtId="0" fontId="68" fillId="0" borderId="8" xfId="0" applyFont="1" applyBorder="1" applyAlignment="1">
      <alignment horizontal="right" vertical="center" wrapText="1"/>
    </xf>
    <xf numFmtId="0" fontId="68" fillId="0" borderId="7" xfId="0" applyFont="1" applyBorder="1" applyAlignment="1">
      <alignment vertical="center" wrapText="1"/>
    </xf>
    <xf numFmtId="0" fontId="68" fillId="0" borderId="9" xfId="0" applyFont="1" applyBorder="1" applyAlignment="1">
      <alignment horizontal="right" vertical="center" wrapText="1"/>
    </xf>
    <xf numFmtId="0" fontId="68" fillId="0" borderId="3" xfId="0" applyFont="1" applyBorder="1" applyAlignment="1">
      <alignment vertical="center" wrapText="1"/>
    </xf>
    <xf numFmtId="0" fontId="68" fillId="12" borderId="1" xfId="0" applyFont="1" applyFill="1" applyBorder="1" applyAlignment="1">
      <alignment vertical="center" wrapText="1"/>
    </xf>
    <xf numFmtId="0" fontId="68" fillId="12" borderId="1" xfId="0" applyFont="1" applyFill="1" applyBorder="1" applyAlignment="1">
      <alignment horizontal="center" vertical="center" wrapText="1"/>
    </xf>
    <xf numFmtId="0" fontId="68" fillId="12" borderId="2" xfId="0" applyFont="1" applyFill="1" applyBorder="1" applyAlignment="1">
      <alignment vertical="center" wrapText="1"/>
    </xf>
    <xf numFmtId="0" fontId="68" fillId="12" borderId="5" xfId="0" applyFont="1" applyFill="1" applyBorder="1" applyAlignment="1">
      <alignment vertical="center" wrapText="1"/>
    </xf>
    <xf numFmtId="0" fontId="68" fillId="12" borderId="7" xfId="0" applyFont="1" applyFill="1" applyBorder="1" applyAlignment="1">
      <alignment vertical="center" wrapText="1"/>
    </xf>
    <xf numFmtId="0" fontId="68" fillId="12" borderId="237" xfId="0" applyFont="1" applyFill="1" applyBorder="1" applyAlignment="1">
      <alignment vertical="center" wrapText="1"/>
    </xf>
    <xf numFmtId="0" fontId="68" fillId="12" borderId="238" xfId="0" applyFont="1" applyFill="1" applyBorder="1" applyAlignment="1">
      <alignment vertical="center" wrapText="1"/>
    </xf>
    <xf numFmtId="0" fontId="68" fillId="12" borderId="239" xfId="0" applyFont="1" applyFill="1" applyBorder="1" applyAlignment="1">
      <alignment vertical="center" wrapText="1"/>
    </xf>
    <xf numFmtId="0" fontId="68" fillId="14" borderId="8" xfId="0" applyFont="1" applyFill="1" applyBorder="1" applyAlignment="1">
      <alignment vertical="center" wrapText="1"/>
    </xf>
    <xf numFmtId="0" fontId="68" fillId="14" borderId="7" xfId="0" applyFont="1" applyFill="1" applyBorder="1" applyAlignment="1">
      <alignment vertical="center" wrapText="1"/>
    </xf>
    <xf numFmtId="0" fontId="68" fillId="14" borderId="3" xfId="0" applyFont="1" applyFill="1" applyBorder="1" applyAlignment="1">
      <alignment vertical="center" wrapText="1"/>
    </xf>
    <xf numFmtId="0" fontId="68" fillId="14" borderId="4" xfId="0" applyFont="1" applyFill="1" applyBorder="1" applyAlignment="1">
      <alignment vertical="center" wrapText="1"/>
    </xf>
    <xf numFmtId="0" fontId="68" fillId="14" borderId="10" xfId="0" applyFont="1" applyFill="1" applyBorder="1" applyAlignment="1">
      <alignment vertical="center" wrapText="1"/>
    </xf>
    <xf numFmtId="0" fontId="68" fillId="14" borderId="12" xfId="0" applyFont="1" applyFill="1" applyBorder="1" applyAlignment="1">
      <alignment vertical="center" wrapText="1"/>
    </xf>
    <xf numFmtId="0" fontId="68" fillId="0" borderId="10" xfId="0" applyFont="1" applyBorder="1" applyAlignment="1">
      <alignment vertical="center" wrapText="1"/>
    </xf>
    <xf numFmtId="0" fontId="68" fillId="0" borderId="12" xfId="0" applyFont="1" applyBorder="1" applyAlignment="1">
      <alignment horizontal="right" vertical="center" wrapText="1"/>
    </xf>
    <xf numFmtId="0" fontId="68" fillId="0" borderId="11" xfId="0" applyFont="1" applyBorder="1" applyAlignment="1">
      <alignment horizontal="right" vertical="center" wrapText="1"/>
    </xf>
    <xf numFmtId="0" fontId="68" fillId="14" borderId="11" xfId="0" applyFont="1" applyFill="1" applyBorder="1" applyAlignment="1">
      <alignment vertical="center" wrapText="1"/>
    </xf>
    <xf numFmtId="0" fontId="68" fillId="12" borderId="3" xfId="0" applyFont="1" applyFill="1" applyBorder="1" applyAlignment="1">
      <alignment vertical="center" wrapText="1"/>
    </xf>
    <xf numFmtId="0" fontId="68" fillId="12" borderId="4" xfId="0" applyFont="1" applyFill="1" applyBorder="1" applyAlignment="1">
      <alignment vertical="center" wrapText="1"/>
    </xf>
    <xf numFmtId="0" fontId="68" fillId="0" borderId="7" xfId="0" quotePrefix="1" applyFont="1" applyBorder="1" applyAlignment="1">
      <alignment vertical="center" wrapText="1"/>
    </xf>
    <xf numFmtId="0" fontId="68" fillId="0" borderId="8" xfId="0" quotePrefix="1" applyFont="1" applyBorder="1" applyAlignment="1">
      <alignment vertical="center" wrapText="1"/>
    </xf>
    <xf numFmtId="0" fontId="68" fillId="0" borderId="2" xfId="0" applyFont="1" applyBorder="1" applyAlignment="1">
      <alignment vertical="center" wrapText="1"/>
    </xf>
    <xf numFmtId="0" fontId="68" fillId="0" borderId="13" xfId="0" applyFont="1" applyBorder="1" applyAlignment="1">
      <alignment horizontal="right" vertical="center" wrapText="1"/>
    </xf>
    <xf numFmtId="0" fontId="68" fillId="0" borderId="0" xfId="0" applyFont="1" applyBorder="1" applyAlignment="1">
      <alignment horizontal="right" vertical="center" wrapText="1"/>
    </xf>
    <xf numFmtId="0" fontId="68" fillId="0" borderId="5" xfId="0" applyFont="1" applyBorder="1" applyAlignment="1">
      <alignment horizontal="right" vertical="center" wrapText="1"/>
    </xf>
    <xf numFmtId="0" fontId="68" fillId="0" borderId="6" xfId="0" applyFont="1" applyBorder="1" applyAlignment="1">
      <alignment horizontal="right" vertical="center" wrapText="1"/>
    </xf>
    <xf numFmtId="0" fontId="68" fillId="0" borderId="5" xfId="0" applyFont="1" applyBorder="1" applyAlignment="1">
      <alignment vertical="center" wrapText="1"/>
    </xf>
    <xf numFmtId="0" fontId="68" fillId="0" borderId="16" xfId="0" applyFont="1" applyBorder="1" applyAlignment="1">
      <alignment horizontal="right" vertical="center" wrapText="1"/>
    </xf>
    <xf numFmtId="0" fontId="68" fillId="0" borderId="5" xfId="0" quotePrefix="1" applyFont="1" applyBorder="1" applyAlignment="1">
      <alignment vertical="center" wrapText="1"/>
    </xf>
    <xf numFmtId="0" fontId="68" fillId="0" borderId="0" xfId="0" quotePrefix="1" applyFont="1" applyBorder="1" applyAlignment="1">
      <alignment vertical="center" wrapText="1"/>
    </xf>
    <xf numFmtId="0" fontId="68" fillId="12" borderId="11" xfId="0" applyFont="1" applyFill="1" applyBorder="1" applyAlignment="1">
      <alignment vertical="center" wrapText="1"/>
    </xf>
    <xf numFmtId="0" fontId="68" fillId="12" borderId="12" xfId="0" applyFont="1" applyFill="1" applyBorder="1" applyAlignment="1">
      <alignment vertical="center" wrapText="1"/>
    </xf>
    <xf numFmtId="0" fontId="68" fillId="0" borderId="8" xfId="0" applyFont="1" applyBorder="1" applyAlignment="1">
      <alignment vertical="center" wrapText="1"/>
    </xf>
    <xf numFmtId="0" fontId="68" fillId="0" borderId="11" xfId="0" applyFont="1" applyBorder="1" applyAlignment="1">
      <alignment vertical="center" wrapText="1"/>
    </xf>
    <xf numFmtId="0" fontId="68" fillId="0" borderId="12" xfId="0" applyFont="1" applyBorder="1" applyAlignment="1">
      <alignment vertical="center" wrapText="1"/>
    </xf>
    <xf numFmtId="0" fontId="68" fillId="0" borderId="6" xfId="0" applyFont="1" applyBorder="1" applyAlignment="1">
      <alignment vertical="center" wrapText="1"/>
    </xf>
    <xf numFmtId="0" fontId="68" fillId="0" borderId="240" xfId="0" applyFont="1" applyBorder="1" applyAlignment="1">
      <alignment vertical="center" wrapText="1"/>
    </xf>
    <xf numFmtId="0" fontId="68" fillId="0" borderId="241" xfId="0" applyFont="1" applyBorder="1" applyAlignment="1">
      <alignment horizontal="right" vertical="center" wrapText="1"/>
    </xf>
    <xf numFmtId="0" fontId="68" fillId="0" borderId="11"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4" xfId="0" applyFont="1" applyBorder="1" applyAlignment="1">
      <alignment vertical="center" wrapText="1"/>
    </xf>
    <xf numFmtId="0" fontId="68" fillId="0" borderId="242" xfId="0" applyFont="1" applyBorder="1" applyAlignment="1">
      <alignment vertical="center" wrapText="1"/>
    </xf>
    <xf numFmtId="0" fontId="68" fillId="0" borderId="5" xfId="0" applyFont="1" applyFill="1" applyBorder="1" applyAlignment="1">
      <alignment horizontal="center" vertical="center" wrapText="1"/>
    </xf>
    <xf numFmtId="0" fontId="68" fillId="0" borderId="14" xfId="0" applyFont="1" applyBorder="1" applyAlignment="1">
      <alignment horizontal="right" vertical="center" wrapText="1"/>
    </xf>
    <xf numFmtId="0" fontId="0" fillId="0" borderId="4" xfId="0" applyBorder="1">
      <alignment vertical="center"/>
    </xf>
    <xf numFmtId="0" fontId="0" fillId="0" borderId="6" xfId="0" applyBorder="1">
      <alignment vertical="center"/>
    </xf>
    <xf numFmtId="0" fontId="69" fillId="12" borderId="0" xfId="0" applyFont="1" applyFill="1" applyBorder="1" applyAlignment="1">
      <alignment horizontal="center" vertical="center" wrapText="1"/>
    </xf>
    <xf numFmtId="0" fontId="69" fillId="12" borderId="8" xfId="0" applyFont="1" applyFill="1" applyBorder="1" applyAlignment="1">
      <alignment horizontal="center" vertical="center" wrapText="1"/>
    </xf>
    <xf numFmtId="0" fontId="6" fillId="11" borderId="16" xfId="0" applyFont="1" applyFill="1" applyBorder="1" applyAlignment="1">
      <alignment horizontal="center" vertical="top" wrapText="1"/>
    </xf>
    <xf numFmtId="0" fontId="6" fillId="10" borderId="13" xfId="0" applyFont="1" applyFill="1" applyBorder="1" applyAlignment="1">
      <alignment horizontal="left" vertical="top"/>
    </xf>
    <xf numFmtId="0" fontId="4" fillId="0" borderId="134" xfId="0" applyFont="1" applyBorder="1" applyAlignment="1" applyProtection="1">
      <alignment horizontal="center" vertical="center"/>
      <protection locked="0"/>
    </xf>
    <xf numFmtId="0" fontId="16" fillId="5" borderId="184" xfId="0" applyFont="1" applyFill="1" applyBorder="1" applyAlignment="1">
      <alignment vertical="center" wrapText="1"/>
    </xf>
    <xf numFmtId="0" fontId="16" fillId="5" borderId="188" xfId="0" applyFont="1" applyFill="1" applyBorder="1" applyAlignment="1">
      <alignment vertical="center" wrapText="1"/>
    </xf>
    <xf numFmtId="0" fontId="44" fillId="5" borderId="184" xfId="0" applyFont="1" applyFill="1" applyBorder="1" applyAlignment="1">
      <alignment horizontal="left" vertical="center" wrapText="1"/>
    </xf>
    <xf numFmtId="0" fontId="44" fillId="5" borderId="187"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4" fillId="5" borderId="105" xfId="0" applyFont="1" applyFill="1" applyBorder="1" applyAlignment="1">
      <alignment horizontal="left" vertical="center" wrapText="1"/>
    </xf>
    <xf numFmtId="0" fontId="4" fillId="0" borderId="13" xfId="1" applyFont="1" applyBorder="1" applyAlignment="1">
      <alignment horizontal="center" vertical="center"/>
    </xf>
    <xf numFmtId="0" fontId="16" fillId="0" borderId="15" xfId="1" applyFont="1" applyBorder="1" applyAlignment="1">
      <alignment horizontal="center" vertical="center"/>
    </xf>
    <xf numFmtId="176" fontId="16" fillId="0" borderId="232" xfId="2" applyNumberFormat="1" applyFont="1" applyFill="1" applyBorder="1" applyAlignment="1" applyProtection="1">
      <alignment horizontal="center" vertical="center" shrinkToFit="1"/>
      <protection locked="0"/>
    </xf>
    <xf numFmtId="0" fontId="4" fillId="0" borderId="32" xfId="0" applyFont="1" applyBorder="1" applyAlignment="1" applyProtection="1">
      <alignment horizontal="center" vertical="center"/>
      <protection locked="0"/>
    </xf>
    <xf numFmtId="0" fontId="4" fillId="10" borderId="32" xfId="0" applyFont="1" applyFill="1" applyBorder="1" applyAlignment="1">
      <alignment horizontal="center" vertical="center"/>
    </xf>
    <xf numFmtId="0" fontId="68" fillId="0" borderId="7" xfId="0" applyFont="1" applyFill="1" applyBorder="1" applyAlignment="1">
      <alignment horizontal="right" vertical="center" wrapText="1"/>
    </xf>
    <xf numFmtId="0" fontId="68" fillId="0" borderId="8" xfId="0" applyFont="1" applyFill="1" applyBorder="1" applyAlignment="1">
      <alignment horizontal="right" vertical="center" wrapText="1"/>
    </xf>
    <xf numFmtId="0" fontId="68" fillId="0" borderId="10" xfId="0" applyFont="1" applyFill="1" applyBorder="1" applyAlignment="1">
      <alignment horizontal="right" vertical="center" wrapText="1"/>
    </xf>
    <xf numFmtId="0" fontId="68" fillId="0" borderId="12" xfId="0" applyFont="1" applyFill="1" applyBorder="1" applyAlignment="1">
      <alignment horizontal="right" vertical="center" wrapText="1"/>
    </xf>
    <xf numFmtId="0" fontId="68" fillId="0" borderId="11" xfId="0" applyFont="1" applyFill="1" applyBorder="1" applyAlignment="1">
      <alignment horizontal="right" vertical="center" wrapText="1"/>
    </xf>
    <xf numFmtId="0" fontId="68" fillId="0" borderId="9" xfId="0" applyFont="1" applyFill="1" applyBorder="1" applyAlignment="1">
      <alignment horizontal="right" vertical="center" wrapText="1"/>
    </xf>
    <xf numFmtId="0" fontId="68" fillId="0" borderId="7" xfId="0" applyFont="1" applyFill="1" applyBorder="1" applyAlignment="1">
      <alignment horizontal="center" vertical="center" wrapText="1"/>
    </xf>
    <xf numFmtId="0" fontId="68" fillId="0" borderId="2" xfId="0" applyFont="1" applyFill="1" applyBorder="1" applyAlignment="1">
      <alignment vertical="center" wrapText="1"/>
    </xf>
    <xf numFmtId="0" fontId="68" fillId="0" borderId="3" xfId="0" applyFont="1" applyFill="1" applyBorder="1" applyAlignment="1">
      <alignment vertical="center" wrapText="1"/>
    </xf>
    <xf numFmtId="0" fontId="68" fillId="0" borderId="4" xfId="0" applyFont="1" applyFill="1" applyBorder="1" applyAlignment="1">
      <alignment vertical="center" wrapText="1"/>
    </xf>
    <xf numFmtId="0" fontId="0" fillId="0" borderId="0" xfId="0" applyFill="1">
      <alignment vertical="center"/>
    </xf>
    <xf numFmtId="0" fontId="68" fillId="0" borderId="5" xfId="0" applyFont="1" applyFill="1" applyBorder="1" applyAlignment="1">
      <alignment vertical="center" wrapText="1"/>
    </xf>
    <xf numFmtId="0" fontId="68" fillId="0" borderId="0" xfId="0" applyFont="1" applyFill="1" applyBorder="1" applyAlignment="1">
      <alignment vertical="center" wrapText="1"/>
    </xf>
    <xf numFmtId="0" fontId="68" fillId="0" borderId="6" xfId="0" applyFont="1" applyFill="1" applyBorder="1" applyAlignment="1">
      <alignment vertical="center" wrapText="1"/>
    </xf>
    <xf numFmtId="0" fontId="68" fillId="0" borderId="0" xfId="0" applyFont="1" applyFill="1" applyBorder="1" applyAlignment="1">
      <alignment horizontal="right" vertical="center" wrapText="1"/>
    </xf>
    <xf numFmtId="0" fontId="68" fillId="0" borderId="6" xfId="0" applyFont="1" applyFill="1" applyBorder="1" applyAlignment="1">
      <alignment horizontal="right" vertical="center" wrapText="1"/>
    </xf>
    <xf numFmtId="0" fontId="68" fillId="15" borderId="0" xfId="0" applyFont="1" applyFill="1" applyBorder="1" applyAlignment="1">
      <alignment vertical="center" wrapText="1"/>
    </xf>
    <xf numFmtId="0" fontId="0" fillId="15" borderId="5" xfId="0" applyFill="1" applyBorder="1">
      <alignment vertical="center"/>
    </xf>
    <xf numFmtId="0" fontId="68" fillId="15" borderId="3" xfId="0" applyFont="1" applyFill="1" applyBorder="1" applyAlignment="1">
      <alignment vertical="center" wrapText="1"/>
    </xf>
    <xf numFmtId="0" fontId="0" fillId="15" borderId="7" xfId="0" applyFill="1" applyBorder="1">
      <alignment vertical="center"/>
    </xf>
    <xf numFmtId="0" fontId="0" fillId="15" borderId="8" xfId="0" applyFill="1" applyBorder="1">
      <alignment vertical="center"/>
    </xf>
    <xf numFmtId="0" fontId="0" fillId="0" borderId="12" xfId="0" applyBorder="1" applyAlignment="1">
      <alignment horizontal="right" vertical="center"/>
    </xf>
    <xf numFmtId="191" fontId="4" fillId="0" borderId="1" xfId="0" applyNumberFormat="1" applyFont="1" applyBorder="1" applyAlignment="1" applyProtection="1">
      <alignment horizontal="right" vertical="center"/>
      <protection locked="0"/>
    </xf>
    <xf numFmtId="191" fontId="4" fillId="4" borderId="1" xfId="0" applyNumberFormat="1" applyFont="1" applyFill="1" applyBorder="1" applyAlignment="1">
      <alignment horizontal="right" vertical="center"/>
    </xf>
    <xf numFmtId="0" fontId="4" fillId="5" borderId="123" xfId="0" applyFont="1" applyFill="1" applyBorder="1">
      <alignment vertical="center"/>
    </xf>
    <xf numFmtId="0" fontId="4" fillId="5" borderId="60" xfId="0" applyFont="1" applyFill="1" applyBorder="1">
      <alignment vertical="center"/>
    </xf>
    <xf numFmtId="0" fontId="16" fillId="5" borderId="60" xfId="0" applyFont="1" applyFill="1" applyBorder="1" applyAlignment="1">
      <alignment vertical="center" wrapText="1"/>
    </xf>
    <xf numFmtId="0" fontId="4" fillId="0" borderId="61" xfId="0" applyFont="1" applyFill="1" applyBorder="1" applyAlignment="1" applyProtection="1">
      <alignment vertical="center" shrinkToFit="1"/>
      <protection locked="0"/>
    </xf>
    <xf numFmtId="0" fontId="4" fillId="5" borderId="60" xfId="0" applyFont="1" applyFill="1" applyBorder="1" applyAlignment="1" applyProtection="1">
      <alignment horizontal="center" vertical="center"/>
      <protection locked="0"/>
    </xf>
    <xf numFmtId="0" fontId="4" fillId="0" borderId="59" xfId="0" applyFont="1" applyFill="1" applyBorder="1" applyAlignment="1" applyProtection="1">
      <alignment vertical="center" shrinkToFit="1"/>
      <protection locked="0"/>
    </xf>
    <xf numFmtId="0" fontId="71" fillId="0" borderId="9" xfId="0" applyFont="1" applyBorder="1" applyAlignment="1">
      <alignment vertical="center" wrapText="1"/>
    </xf>
    <xf numFmtId="0" fontId="24" fillId="0" borderId="0" xfId="0" applyFont="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center" vertical="center"/>
      <protection locked="0"/>
    </xf>
    <xf numFmtId="0" fontId="7" fillId="0" borderId="10" xfId="0" applyFont="1" applyBorder="1" applyAlignment="1" applyProtection="1">
      <alignment horizontal="left" vertical="center" wrapText="1" shrinkToFit="1"/>
      <protection locked="0"/>
    </xf>
    <xf numFmtId="0" fontId="7" fillId="0" borderId="11"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180" fontId="7" fillId="0" borderId="10" xfId="0" applyNumberFormat="1" applyFont="1" applyBorder="1" applyAlignment="1" applyProtection="1">
      <alignment horizontal="left" vertical="center"/>
      <protection locked="0"/>
    </xf>
    <xf numFmtId="180" fontId="7" fillId="0" borderId="11" xfId="0" applyNumberFormat="1" applyFont="1" applyBorder="1" applyAlignment="1" applyProtection="1">
      <alignment horizontal="left" vertical="center"/>
      <protection locked="0"/>
    </xf>
    <xf numFmtId="180" fontId="7" fillId="0" borderId="12" xfId="0" applyNumberFormat="1" applyFont="1" applyBorder="1" applyAlignment="1" applyProtection="1">
      <alignment horizontal="lef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vertical="center" wrapText="1"/>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Border="1" applyAlignment="1">
      <alignment horizontal="left" vertical="center" wrapText="1"/>
    </xf>
    <xf numFmtId="0" fontId="7" fillId="0" borderId="0" xfId="0" applyFont="1" applyAlignment="1">
      <alignment horizontal="left" vertic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27" fillId="0" borderId="0" xfId="0" applyFont="1" applyAlignment="1">
      <alignment horizontal="center" vertical="center" wrapText="1"/>
    </xf>
    <xf numFmtId="0" fontId="28" fillId="0" borderId="0" xfId="0" applyFont="1" applyAlignment="1">
      <alignment horizontal="center" vertical="center"/>
    </xf>
    <xf numFmtId="0" fontId="7" fillId="0" borderId="1" xfId="0" applyFont="1" applyBorder="1" applyAlignment="1">
      <alignment horizontal="center" vertical="center"/>
    </xf>
    <xf numFmtId="0" fontId="7" fillId="0" borderId="15" xfId="0" applyFont="1" applyBorder="1" applyAlignment="1" applyProtection="1">
      <alignment horizontal="center" vertical="center"/>
      <protection locked="0"/>
    </xf>
    <xf numFmtId="0" fontId="7" fillId="0" borderId="1" xfId="0" applyFont="1" applyBorder="1" applyAlignment="1">
      <alignment horizontal="center"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3" xfId="0" applyFont="1" applyBorder="1" applyAlignment="1">
      <alignment horizontal="left" vertical="center"/>
    </xf>
    <xf numFmtId="0" fontId="54" fillId="0" borderId="0" xfId="0" applyFont="1" applyBorder="1" applyAlignment="1">
      <alignment horizontal="left" vertical="center" shrinkToFit="1"/>
    </xf>
    <xf numFmtId="0" fontId="7" fillId="10" borderId="10" xfId="0" applyFont="1" applyFill="1" applyBorder="1" applyAlignment="1">
      <alignment horizontal="center" vertical="center"/>
    </xf>
    <xf numFmtId="0" fontId="7" fillId="10" borderId="11" xfId="0" applyFont="1" applyFill="1" applyBorder="1" applyAlignment="1">
      <alignment horizontal="center" vertical="center"/>
    </xf>
    <xf numFmtId="0" fontId="7" fillId="10" borderId="12" xfId="0"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25" fillId="0" borderId="0" xfId="0" applyFont="1" applyAlignment="1">
      <alignment horizontal="center" vertical="center" wrapText="1"/>
    </xf>
    <xf numFmtId="0" fontId="26" fillId="0" borderId="0" xfId="0" applyFont="1" applyAlignment="1" applyProtection="1">
      <alignment horizontal="right" vertical="center"/>
      <protection locked="0"/>
    </xf>
    <xf numFmtId="0" fontId="26" fillId="0" borderId="8" xfId="0" applyFont="1" applyBorder="1" applyAlignment="1">
      <alignment horizontal="left" vertical="center" wrapText="1"/>
    </xf>
    <xf numFmtId="0" fontId="26" fillId="0" borderId="11" xfId="0" applyFont="1" applyBorder="1" applyAlignment="1">
      <alignment horizontal="left" vertical="center" wrapText="1"/>
    </xf>
    <xf numFmtId="0" fontId="7" fillId="0" borderId="8" xfId="0" applyFont="1" applyBorder="1" applyAlignment="1">
      <alignment horizontal="right" vertical="center"/>
    </xf>
    <xf numFmtId="0" fontId="7" fillId="10" borderId="1" xfId="0" applyFont="1" applyFill="1" applyBorder="1" applyAlignment="1">
      <alignment horizontal="center" vertical="center"/>
    </xf>
    <xf numFmtId="0" fontId="7" fillId="0" borderId="1" xfId="0" applyFont="1" applyBorder="1" applyAlignment="1">
      <alignment horizontal="center" vertical="center" shrinkToFit="1"/>
    </xf>
    <xf numFmtId="0" fontId="7" fillId="10" borderId="7" xfId="0" applyFont="1" applyFill="1" applyBorder="1" applyAlignment="1">
      <alignment horizontal="center" vertical="center"/>
    </xf>
    <xf numFmtId="0" fontId="7" fillId="10" borderId="8"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4" xfId="0" applyFont="1" applyFill="1" applyBorder="1" applyAlignment="1">
      <alignment horizontal="center" vertical="center"/>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0"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7" fillId="0" borderId="0" xfId="0" applyFont="1" applyBorder="1" applyAlignment="1">
      <alignment horizontal="left" vertical="center"/>
    </xf>
    <xf numFmtId="0" fontId="4" fillId="0" borderId="8" xfId="0" applyFont="1" applyBorder="1" applyAlignment="1">
      <alignment horizontal="righ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1" xfId="0" applyFont="1" applyBorder="1" applyAlignment="1">
      <alignment horizontal="center" vertical="center"/>
    </xf>
    <xf numFmtId="0" fontId="22" fillId="0" borderId="0" xfId="0" applyFont="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72" fillId="12" borderId="10" xfId="0" applyFont="1" applyFill="1" applyBorder="1" applyAlignment="1">
      <alignment horizontal="center" vertical="center" wrapText="1"/>
    </xf>
    <xf numFmtId="0" fontId="72" fillId="12" borderId="11" xfId="0" applyFont="1" applyFill="1" applyBorder="1" applyAlignment="1">
      <alignment horizontal="center" vertical="center" wrapText="1"/>
    </xf>
    <xf numFmtId="0" fontId="68" fillId="0" borderId="2" xfId="0" applyFont="1" applyBorder="1" applyAlignment="1">
      <alignment horizontal="center" vertical="center" wrapText="1"/>
    </xf>
    <xf numFmtId="0" fontId="68" fillId="0" borderId="3" xfId="0" applyFont="1" applyBorder="1" applyAlignment="1">
      <alignment horizontal="center" vertical="center" wrapText="1"/>
    </xf>
    <xf numFmtId="0" fontId="71" fillId="0" borderId="5"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6" xfId="0" applyFont="1" applyBorder="1" applyAlignment="1">
      <alignment horizontal="center" vertical="center" wrapText="1"/>
    </xf>
    <xf numFmtId="0" fontId="68" fillId="0" borderId="4" xfId="0" applyFont="1" applyBorder="1" applyAlignment="1">
      <alignment horizontal="center" vertical="center" wrapText="1"/>
    </xf>
    <xf numFmtId="0" fontId="68" fillId="12" borderId="10" xfId="0" applyFont="1" applyFill="1" applyBorder="1" applyAlignment="1">
      <alignment horizontal="center" vertical="center" wrapText="1"/>
    </xf>
    <xf numFmtId="0" fontId="68" fillId="12" borderId="11" xfId="0" applyFont="1" applyFill="1" applyBorder="1" applyAlignment="1">
      <alignment horizontal="center" vertical="center" wrapText="1"/>
    </xf>
    <xf numFmtId="0" fontId="68" fillId="12" borderId="12" xfId="0" applyFont="1" applyFill="1" applyBorder="1" applyAlignment="1">
      <alignment horizontal="center" vertical="center" wrapText="1"/>
    </xf>
    <xf numFmtId="0" fontId="72" fillId="12" borderId="12" xfId="0" applyFont="1" applyFill="1" applyBorder="1" applyAlignment="1">
      <alignment horizontal="center" vertical="center" wrapText="1"/>
    </xf>
    <xf numFmtId="0" fontId="68" fillId="0" borderId="5" xfId="0" applyFont="1" applyBorder="1" applyAlignment="1">
      <alignment horizontal="center" vertical="center" wrapText="1"/>
    </xf>
    <xf numFmtId="0" fontId="68" fillId="0" borderId="6" xfId="0" applyFont="1" applyBorder="1" applyAlignment="1">
      <alignment horizontal="center" vertical="center" wrapText="1"/>
    </xf>
    <xf numFmtId="0" fontId="68" fillId="0" borderId="7" xfId="0" applyFont="1" applyBorder="1" applyAlignment="1">
      <alignment horizontal="center" vertical="center" wrapText="1"/>
    </xf>
    <xf numFmtId="0" fontId="68" fillId="0" borderId="9" xfId="0" applyFont="1" applyBorder="1" applyAlignment="1">
      <alignment horizontal="center" vertical="center" wrapText="1"/>
    </xf>
    <xf numFmtId="0" fontId="68" fillId="12" borderId="2" xfId="0" applyFont="1" applyFill="1" applyBorder="1" applyAlignment="1">
      <alignment horizontal="center" vertical="center" wrapText="1"/>
    </xf>
    <xf numFmtId="0" fontId="68" fillId="12" borderId="3" xfId="0" applyFont="1" applyFill="1" applyBorder="1" applyAlignment="1">
      <alignment horizontal="center" vertical="center" wrapText="1"/>
    </xf>
    <xf numFmtId="0" fontId="68" fillId="12" borderId="4" xfId="0" applyFont="1" applyFill="1" applyBorder="1" applyAlignment="1">
      <alignment horizontal="center" vertical="center" wrapText="1"/>
    </xf>
    <xf numFmtId="0" fontId="68" fillId="12" borderId="7" xfId="0" applyFont="1" applyFill="1" applyBorder="1" applyAlignment="1">
      <alignment horizontal="center" vertical="center" wrapText="1"/>
    </xf>
    <xf numFmtId="0" fontId="68" fillId="12" borderId="8" xfId="0" applyFont="1" applyFill="1" applyBorder="1" applyAlignment="1">
      <alignment horizontal="center" vertical="center" wrapText="1"/>
    </xf>
    <xf numFmtId="0" fontId="68" fillId="12" borderId="9" xfId="0" applyFont="1" applyFill="1" applyBorder="1" applyAlignment="1">
      <alignment horizontal="center" vertical="center" wrapText="1"/>
    </xf>
    <xf numFmtId="0" fontId="68" fillId="3" borderId="14" xfId="0" applyFont="1" applyFill="1" applyBorder="1" applyAlignment="1">
      <alignment horizontal="center" vertical="center" wrapText="1"/>
    </xf>
    <xf numFmtId="0" fontId="68" fillId="3" borderId="13" xfId="0" applyFont="1" applyFill="1" applyBorder="1" applyAlignment="1">
      <alignment horizontal="center" vertical="center" wrapText="1"/>
    </xf>
    <xf numFmtId="0" fontId="68" fillId="3" borderId="10" xfId="0" applyFont="1" applyFill="1" applyBorder="1" applyAlignment="1">
      <alignment horizontal="center" vertical="center" wrapText="1"/>
    </xf>
    <xf numFmtId="0" fontId="68" fillId="3" borderId="11" xfId="0" applyFont="1" applyFill="1" applyBorder="1" applyAlignment="1">
      <alignment horizontal="center" vertical="center" wrapText="1"/>
    </xf>
    <xf numFmtId="0" fontId="68" fillId="3" borderId="12" xfId="0" applyFont="1" applyFill="1" applyBorder="1" applyAlignment="1">
      <alignment horizontal="center" vertical="center" wrapText="1"/>
    </xf>
    <xf numFmtId="0" fontId="68" fillId="0" borderId="8" xfId="0" applyFont="1" applyBorder="1" applyAlignment="1">
      <alignment horizontal="center" vertical="center" wrapText="1"/>
    </xf>
    <xf numFmtId="0" fontId="68" fillId="12" borderId="5" xfId="0" applyFont="1" applyFill="1" applyBorder="1" applyAlignment="1">
      <alignment horizontal="center" vertical="center" wrapText="1"/>
    </xf>
    <xf numFmtId="0" fontId="68" fillId="12" borderId="0" xfId="0" applyFont="1" applyFill="1" applyBorder="1" applyAlignment="1">
      <alignment horizontal="center" vertical="center" wrapText="1"/>
    </xf>
    <xf numFmtId="0" fontId="68" fillId="12" borderId="6" xfId="0" applyFont="1" applyFill="1" applyBorder="1" applyAlignment="1">
      <alignment horizontal="center" vertical="center" wrapText="1"/>
    </xf>
    <xf numFmtId="0" fontId="68" fillId="13" borderId="10" xfId="0" applyFont="1" applyFill="1" applyBorder="1" applyAlignment="1">
      <alignment horizontal="center" vertical="center" wrapText="1"/>
    </xf>
    <xf numFmtId="0" fontId="68" fillId="13" borderId="11" xfId="0" applyFont="1" applyFill="1" applyBorder="1" applyAlignment="1">
      <alignment horizontal="center" vertical="center" wrapText="1"/>
    </xf>
    <xf numFmtId="0" fontId="68" fillId="13" borderId="12" xfId="0" applyFont="1" applyFill="1" applyBorder="1" applyAlignment="1">
      <alignment horizontal="center" vertical="center" wrapText="1"/>
    </xf>
    <xf numFmtId="0" fontId="68" fillId="0" borderId="0" xfId="0" applyFont="1" applyBorder="1" applyAlignment="1">
      <alignment horizontal="center" vertical="center" wrapText="1"/>
    </xf>
    <xf numFmtId="0" fontId="68" fillId="0" borderId="234" xfId="0" applyFont="1" applyBorder="1" applyAlignment="1">
      <alignment horizontal="center" vertical="center" wrapText="1"/>
    </xf>
    <xf numFmtId="0" fontId="68" fillId="0" borderId="236" xfId="0" applyFont="1" applyBorder="1" applyAlignment="1">
      <alignment horizontal="center" vertical="center" wrapText="1"/>
    </xf>
    <xf numFmtId="0" fontId="68" fillId="14" borderId="2" xfId="0" applyFont="1" applyFill="1" applyBorder="1" applyAlignment="1">
      <alignment horizontal="center" vertical="center" wrapText="1"/>
    </xf>
    <xf numFmtId="0" fontId="68" fillId="14" borderId="4" xfId="0" applyFont="1" applyFill="1" applyBorder="1" applyAlignment="1">
      <alignment horizontal="center" vertical="center" wrapText="1"/>
    </xf>
    <xf numFmtId="0" fontId="68" fillId="14" borderId="7" xfId="0" applyFont="1" applyFill="1" applyBorder="1" applyAlignment="1">
      <alignment horizontal="center" vertical="center" wrapText="1"/>
    </xf>
    <xf numFmtId="0" fontId="68" fillId="14" borderId="9" xfId="0" applyFont="1" applyFill="1" applyBorder="1" applyAlignment="1">
      <alignment horizontal="center" vertical="center" wrapText="1"/>
    </xf>
    <xf numFmtId="0" fontId="73" fillId="0" borderId="0" xfId="0" applyFont="1" applyAlignment="1">
      <alignment horizontal="center" vertical="center"/>
    </xf>
    <xf numFmtId="0" fontId="68" fillId="14" borderId="2" xfId="0" applyFont="1" applyFill="1" applyBorder="1" applyAlignment="1">
      <alignment horizontal="left" vertical="center" wrapText="1"/>
    </xf>
    <xf numFmtId="0" fontId="68" fillId="14" borderId="3" xfId="0" applyFont="1" applyFill="1" applyBorder="1" applyAlignment="1">
      <alignment horizontal="left" vertical="center" wrapText="1"/>
    </xf>
    <xf numFmtId="0" fontId="68" fillId="14" borderId="7" xfId="0" applyFont="1" applyFill="1" applyBorder="1" applyAlignment="1">
      <alignment horizontal="left" vertical="center" wrapText="1"/>
    </xf>
    <xf numFmtId="0" fontId="68" fillId="14" borderId="8" xfId="0" applyFont="1" applyFill="1" applyBorder="1" applyAlignment="1">
      <alignment horizontal="left" vertical="center" wrapText="1"/>
    </xf>
    <xf numFmtId="0" fontId="68" fillId="12" borderId="2" xfId="0" applyFont="1" applyFill="1" applyBorder="1" applyAlignment="1">
      <alignment horizontal="center" wrapText="1"/>
    </xf>
    <xf numFmtId="0" fontId="68" fillId="12" borderId="4" xfId="0" applyFont="1" applyFill="1" applyBorder="1" applyAlignment="1">
      <alignment horizontal="center" wrapText="1"/>
    </xf>
    <xf numFmtId="0" fontId="68" fillId="12" borderId="1" xfId="0" applyFont="1" applyFill="1" applyBorder="1" applyAlignment="1">
      <alignment horizontal="center" vertical="center" wrapText="1"/>
    </xf>
    <xf numFmtId="0" fontId="68" fillId="12" borderId="14" xfId="0" applyFont="1" applyFill="1" applyBorder="1" applyAlignment="1">
      <alignment horizontal="center" vertical="center" wrapText="1"/>
    </xf>
    <xf numFmtId="0" fontId="68" fillId="12" borderId="13" xfId="0" applyFont="1" applyFill="1" applyBorder="1" applyAlignment="1">
      <alignment horizontal="center" vertical="center" wrapText="1"/>
    </xf>
    <xf numFmtId="0" fontId="68" fillId="0" borderId="235" xfId="0" applyFont="1" applyBorder="1" applyAlignment="1">
      <alignment horizontal="center" vertical="center" wrapText="1"/>
    </xf>
    <xf numFmtId="0" fontId="68" fillId="0" borderId="246" xfId="0" applyFont="1" applyBorder="1" applyAlignment="1">
      <alignment horizontal="center" vertical="center" wrapText="1"/>
    </xf>
    <xf numFmtId="0" fontId="68" fillId="14" borderId="3" xfId="0" applyFont="1" applyFill="1" applyBorder="1" applyAlignment="1">
      <alignment horizontal="center" vertical="center" wrapText="1"/>
    </xf>
    <xf numFmtId="0" fontId="68" fillId="14" borderId="8" xfId="0" applyFont="1" applyFill="1" applyBorder="1" applyAlignment="1">
      <alignment horizontal="center" vertical="center" wrapText="1"/>
    </xf>
    <xf numFmtId="0" fontId="68" fillId="0" borderId="1" xfId="0" applyFont="1" applyBorder="1" applyAlignment="1">
      <alignment horizontal="right" vertical="center" wrapText="1"/>
    </xf>
    <xf numFmtId="0" fontId="68" fillId="0" borderId="0" xfId="0" applyFont="1" applyBorder="1" applyAlignment="1">
      <alignment horizontal="left" vertical="center" wrapText="1"/>
    </xf>
    <xf numFmtId="0" fontId="68" fillId="0" borderId="6" xfId="0" applyFont="1" applyBorder="1" applyAlignment="1">
      <alignment horizontal="left" vertical="center" wrapText="1"/>
    </xf>
    <xf numFmtId="0" fontId="72" fillId="12" borderId="10" xfId="0" applyFont="1" applyFill="1" applyBorder="1" applyAlignment="1">
      <alignment horizontal="left" vertical="center" wrapText="1" shrinkToFit="1"/>
    </xf>
    <xf numFmtId="0" fontId="72" fillId="12" borderId="11" xfId="0" applyFont="1" applyFill="1" applyBorder="1" applyAlignment="1">
      <alignment horizontal="left" vertical="center" wrapText="1" shrinkToFit="1"/>
    </xf>
    <xf numFmtId="0" fontId="68" fillId="12" borderId="2" xfId="0" applyFont="1" applyFill="1" applyBorder="1" applyAlignment="1">
      <alignment horizontal="left" vertical="center" wrapText="1" shrinkToFit="1"/>
    </xf>
    <xf numFmtId="0" fontId="68" fillId="12" borderId="3" xfId="0" applyFont="1" applyFill="1" applyBorder="1" applyAlignment="1">
      <alignment horizontal="left" vertical="center" wrapText="1" shrinkToFit="1"/>
    </xf>
    <xf numFmtId="0" fontId="71" fillId="0" borderId="7" xfId="0" applyFont="1" applyBorder="1" applyAlignment="1">
      <alignment horizontal="center" vertical="center" wrapText="1"/>
    </xf>
    <xf numFmtId="0" fontId="71" fillId="0" borderId="8" xfId="0" applyFont="1" applyBorder="1" applyAlignment="1">
      <alignment horizontal="center" vertical="center" wrapText="1"/>
    </xf>
    <xf numFmtId="0" fontId="71" fillId="0" borderId="9"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7" xfId="0" applyFont="1" applyBorder="1" applyAlignment="1">
      <alignment horizontal="right" vertical="center" wrapText="1"/>
    </xf>
    <xf numFmtId="0" fontId="68" fillId="0" borderId="8" xfId="0" applyFont="1" applyBorder="1" applyAlignment="1">
      <alignment horizontal="right" vertical="center" wrapText="1"/>
    </xf>
    <xf numFmtId="0" fontId="70" fillId="0" borderId="1" xfId="0" applyFont="1" applyFill="1" applyBorder="1" applyAlignment="1">
      <alignment horizontal="center" vertical="center" wrapText="1"/>
    </xf>
    <xf numFmtId="0" fontId="68" fillId="0" borderId="1" xfId="0" applyFont="1" applyBorder="1" applyAlignment="1">
      <alignment horizontal="center" vertical="center" wrapText="1"/>
    </xf>
    <xf numFmtId="0" fontId="68" fillId="0" borderId="189" xfId="0" applyFont="1" applyBorder="1" applyAlignment="1">
      <alignment horizontal="center" vertical="center" wrapText="1"/>
    </xf>
    <xf numFmtId="0" fontId="68" fillId="0" borderId="245" xfId="0" applyFont="1" applyBorder="1" applyAlignment="1">
      <alignment horizontal="center" vertical="center" wrapText="1"/>
    </xf>
    <xf numFmtId="0" fontId="68" fillId="12" borderId="2" xfId="0" applyFont="1" applyFill="1" applyBorder="1" applyAlignment="1">
      <alignment horizontal="center" vertical="center" textRotation="255" wrapText="1"/>
    </xf>
    <xf numFmtId="0" fontId="68" fillId="12" borderId="5" xfId="0" applyFont="1" applyFill="1" applyBorder="1" applyAlignment="1">
      <alignment horizontal="center" vertical="center" textRotation="255" wrapText="1"/>
    </xf>
    <xf numFmtId="0" fontId="68" fillId="0" borderId="0" xfId="0" applyFont="1" applyBorder="1" applyAlignment="1">
      <alignment horizontal="justify" vertical="center" wrapText="1"/>
    </xf>
    <xf numFmtId="0" fontId="68" fillId="0" borderId="3" xfId="0" applyFont="1" applyBorder="1" applyAlignment="1">
      <alignment horizontal="left" vertical="center" wrapText="1"/>
    </xf>
    <xf numFmtId="0" fontId="68" fillId="0" borderId="4" xfId="0" applyFont="1" applyBorder="1" applyAlignment="1">
      <alignment horizontal="left" vertical="center" wrapText="1"/>
    </xf>
    <xf numFmtId="0" fontId="68" fillId="0" borderId="1" xfId="0" applyFont="1" applyFill="1" applyBorder="1" applyAlignment="1">
      <alignment horizontal="center" vertical="center" wrapText="1"/>
    </xf>
    <xf numFmtId="0" fontId="68" fillId="0" borderId="1" xfId="0" applyFont="1" applyFill="1" applyBorder="1" applyAlignment="1">
      <alignment horizontal="left" vertical="center" wrapText="1"/>
    </xf>
    <xf numFmtId="0" fontId="69" fillId="0" borderId="2" xfId="0" applyFont="1" applyFill="1" applyBorder="1" applyAlignment="1">
      <alignment horizontal="left" vertical="center" wrapText="1"/>
    </xf>
    <xf numFmtId="0" fontId="69" fillId="0" borderId="3" xfId="0" applyFont="1" applyFill="1" applyBorder="1" applyAlignment="1">
      <alignment horizontal="left" vertical="center" wrapText="1"/>
    </xf>
    <xf numFmtId="0" fontId="69" fillId="0" borderId="4" xfId="0" applyFont="1" applyFill="1" applyBorder="1" applyAlignment="1">
      <alignment horizontal="left" vertical="center" wrapText="1"/>
    </xf>
    <xf numFmtId="0" fontId="69" fillId="0" borderId="7" xfId="0" applyFont="1" applyFill="1" applyBorder="1" applyAlignment="1">
      <alignment horizontal="left" vertical="center" wrapText="1"/>
    </xf>
    <xf numFmtId="0" fontId="69" fillId="0" borderId="8"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8" fillId="12" borderId="1" xfId="0" applyFont="1" applyFill="1" applyBorder="1" applyAlignment="1">
      <alignment horizontal="center" vertical="center"/>
    </xf>
    <xf numFmtId="0" fontId="68" fillId="0" borderId="188" xfId="0" applyFont="1" applyBorder="1" applyAlignment="1">
      <alignment horizontal="justify" vertical="center" wrapText="1"/>
    </xf>
    <xf numFmtId="0" fontId="68" fillId="0" borderId="2" xfId="0" applyFont="1" applyFill="1" applyBorder="1" applyAlignment="1">
      <alignment horizontal="center" vertical="center" textRotation="255"/>
    </xf>
    <xf numFmtId="0" fontId="68" fillId="0" borderId="3" xfId="0" applyFont="1" applyFill="1" applyBorder="1" applyAlignment="1">
      <alignment horizontal="center" vertical="center" textRotation="255"/>
    </xf>
    <xf numFmtId="0" fontId="68" fillId="0" borderId="4" xfId="0" applyFont="1" applyFill="1" applyBorder="1" applyAlignment="1">
      <alignment horizontal="center" vertical="center" textRotation="255"/>
    </xf>
    <xf numFmtId="0" fontId="68" fillId="0" borderId="7" xfId="0" applyFont="1" applyFill="1" applyBorder="1" applyAlignment="1">
      <alignment horizontal="center" vertical="center" textRotation="255"/>
    </xf>
    <xf numFmtId="0" fontId="68" fillId="0" borderId="8" xfId="0" applyFont="1" applyFill="1" applyBorder="1" applyAlignment="1">
      <alignment horizontal="center" vertical="center" textRotation="255"/>
    </xf>
    <xf numFmtId="0" fontId="68" fillId="0" borderId="9" xfId="0" applyFont="1" applyFill="1" applyBorder="1" applyAlignment="1">
      <alignment horizontal="center" vertical="center" textRotation="255"/>
    </xf>
    <xf numFmtId="0" fontId="68" fillId="12" borderId="1" xfId="0" applyFont="1" applyFill="1" applyBorder="1" applyAlignment="1">
      <alignment horizontal="center" vertical="center" textRotation="255" wrapText="1"/>
    </xf>
    <xf numFmtId="0" fontId="0" fillId="0" borderId="1" xfId="0" applyBorder="1" applyAlignment="1">
      <alignment horizontal="center" vertical="center" shrinkToFit="1"/>
    </xf>
    <xf numFmtId="0" fontId="0" fillId="15" borderId="1" xfId="0" applyFill="1" applyBorder="1" applyAlignment="1">
      <alignment horizontal="center" vertical="center"/>
    </xf>
    <xf numFmtId="0" fontId="0" fillId="15" borderId="1" xfId="0" applyFill="1" applyBorder="1" applyAlignment="1">
      <alignment horizontal="center" vertical="center" shrinkToFit="1"/>
    </xf>
    <xf numFmtId="0" fontId="0" fillId="0" borderId="1"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15" borderId="3" xfId="0" applyFill="1" applyBorder="1" applyAlignment="1">
      <alignment horizontal="center" vertical="center"/>
    </xf>
    <xf numFmtId="0" fontId="68" fillId="12" borderId="14" xfId="0" applyFont="1" applyFill="1" applyBorder="1" applyAlignment="1">
      <alignment horizontal="center" vertical="center" textRotation="255" wrapText="1"/>
    </xf>
    <xf numFmtId="0" fontId="68" fillId="12" borderId="16" xfId="0" applyFont="1" applyFill="1" applyBorder="1" applyAlignment="1">
      <alignment horizontal="center" vertical="center" textRotation="255" wrapText="1"/>
    </xf>
    <xf numFmtId="0" fontId="68" fillId="12" borderId="13" xfId="0" applyFont="1" applyFill="1" applyBorder="1" applyAlignment="1">
      <alignment horizontal="center" vertical="center" textRotation="255" wrapText="1"/>
    </xf>
    <xf numFmtId="0" fontId="71" fillId="0" borderId="1" xfId="0" applyFont="1" applyBorder="1" applyAlignment="1">
      <alignment horizontal="right" vertical="center" wrapText="1"/>
    </xf>
    <xf numFmtId="0" fontId="68" fillId="15" borderId="10" xfId="0" applyFont="1" applyFill="1" applyBorder="1" applyAlignment="1">
      <alignment horizontal="center" vertical="center" wrapText="1"/>
    </xf>
    <xf numFmtId="0" fontId="68" fillId="15" borderId="11" xfId="0" applyFont="1" applyFill="1" applyBorder="1" applyAlignment="1">
      <alignment horizontal="center" vertical="center" wrapText="1"/>
    </xf>
    <xf numFmtId="0" fontId="68" fillId="15" borderId="12" xfId="0" applyFont="1" applyFill="1" applyBorder="1" applyAlignment="1">
      <alignment horizontal="center" vertical="center" wrapText="1"/>
    </xf>
    <xf numFmtId="0" fontId="68" fillId="15" borderId="5" xfId="0" applyFont="1" applyFill="1" applyBorder="1" applyAlignment="1">
      <alignment horizontal="left" vertical="center" wrapText="1"/>
    </xf>
    <xf numFmtId="0" fontId="68" fillId="15" borderId="0" xfId="0" applyFont="1" applyFill="1" applyBorder="1" applyAlignment="1">
      <alignment horizontal="left" vertical="center" wrapText="1"/>
    </xf>
    <xf numFmtId="0" fontId="68" fillId="15" borderId="2" xfId="0" applyFont="1" applyFill="1" applyBorder="1" applyAlignment="1">
      <alignment horizontal="left" vertical="center" wrapText="1"/>
    </xf>
    <xf numFmtId="0" fontId="68" fillId="15" borderId="3" xfId="0" applyFont="1" applyFill="1" applyBorder="1" applyAlignment="1">
      <alignment horizontal="left" vertical="center" wrapText="1"/>
    </xf>
    <xf numFmtId="0" fontId="68" fillId="12" borderId="243" xfId="0" applyFont="1" applyFill="1" applyBorder="1" applyAlignment="1">
      <alignment horizontal="center" vertical="center" wrapText="1"/>
    </xf>
    <xf numFmtId="0" fontId="68" fillId="12" borderId="244" xfId="0" applyFont="1" applyFill="1" applyBorder="1" applyAlignment="1">
      <alignment horizontal="center" vertical="center" wrapText="1"/>
    </xf>
    <xf numFmtId="0" fontId="68" fillId="14" borderId="0" xfId="0" applyFont="1" applyFill="1" applyBorder="1" applyAlignment="1">
      <alignment horizontal="center" vertical="center" wrapText="1"/>
    </xf>
    <xf numFmtId="0" fontId="68" fillId="14" borderId="6" xfId="0" applyFont="1" applyFill="1" applyBorder="1" applyAlignment="1">
      <alignment horizontal="center" vertical="center" wrapText="1"/>
    </xf>
    <xf numFmtId="0" fontId="68" fillId="14" borderId="10" xfId="0" applyFont="1" applyFill="1" applyBorder="1" applyAlignment="1">
      <alignment horizontal="center" vertical="center" wrapText="1"/>
    </xf>
    <xf numFmtId="0" fontId="68" fillId="14" borderId="11" xfId="0" applyFont="1" applyFill="1" applyBorder="1" applyAlignment="1">
      <alignment horizontal="center" vertical="center" wrapText="1"/>
    </xf>
    <xf numFmtId="0" fontId="68" fillId="14" borderId="12" xfId="0" applyFont="1" applyFill="1" applyBorder="1" applyAlignment="1">
      <alignment horizontal="center" vertical="center" wrapText="1"/>
    </xf>
    <xf numFmtId="0" fontId="68" fillId="14" borderId="5" xfId="0" applyFont="1" applyFill="1" applyBorder="1" applyAlignment="1">
      <alignment horizontal="center" vertical="center" wrapText="1"/>
    </xf>
    <xf numFmtId="0" fontId="16" fillId="5" borderId="184" xfId="0" applyFont="1" applyFill="1" applyBorder="1" applyAlignment="1">
      <alignment horizontal="left" vertical="center" shrinkToFit="1"/>
    </xf>
    <xf numFmtId="0" fontId="16" fillId="5" borderId="187" xfId="0" applyFont="1" applyFill="1" applyBorder="1" applyAlignment="1">
      <alignment horizontal="left" vertical="center" shrinkToFit="1"/>
    </xf>
    <xf numFmtId="0" fontId="16" fillId="5" borderId="184" xfId="0" applyFont="1" applyFill="1" applyBorder="1" applyAlignment="1">
      <alignment vertical="center" wrapText="1"/>
    </xf>
    <xf numFmtId="0" fontId="16" fillId="5" borderId="187" xfId="0" applyFont="1" applyFill="1" applyBorder="1" applyAlignment="1">
      <alignment vertical="center" wrapText="1"/>
    </xf>
    <xf numFmtId="0" fontId="16" fillId="5" borderId="11" xfId="0" applyFont="1" applyFill="1" applyBorder="1" applyAlignment="1">
      <alignment horizontal="left" vertical="center" wrapText="1"/>
    </xf>
    <xf numFmtId="0" fontId="16" fillId="5" borderId="12" xfId="0" applyFont="1" applyFill="1" applyBorder="1" applyAlignment="1">
      <alignment horizontal="left" vertical="center" wrapText="1"/>
    </xf>
    <xf numFmtId="0" fontId="16" fillId="5" borderId="188" xfId="0" applyFont="1" applyFill="1" applyBorder="1" applyAlignment="1">
      <alignment vertical="center" wrapText="1" shrinkToFit="1"/>
    </xf>
    <xf numFmtId="0" fontId="16" fillId="5" borderId="0" xfId="0" applyFont="1" applyFill="1" applyBorder="1" applyAlignment="1">
      <alignment vertical="center" wrapText="1" shrinkToFit="1"/>
    </xf>
    <xf numFmtId="0" fontId="4" fillId="0" borderId="57" xfId="0" applyFont="1" applyFill="1" applyBorder="1" applyAlignment="1">
      <alignment horizontal="center" vertical="center"/>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9" fillId="0" borderId="184" xfId="0" applyFont="1" applyBorder="1" applyAlignment="1">
      <alignment vertical="center" wrapText="1"/>
    </xf>
    <xf numFmtId="0" fontId="9" fillId="0" borderId="187" xfId="0" applyFont="1" applyBorder="1" applyAlignment="1">
      <alignment vertical="center" wrapText="1"/>
    </xf>
    <xf numFmtId="0" fontId="16" fillId="5" borderId="188"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189" xfId="0" applyFont="1" applyFill="1" applyBorder="1" applyAlignment="1">
      <alignment horizontal="left" vertical="center" wrapText="1"/>
    </xf>
    <xf numFmtId="0" fontId="16" fillId="5" borderId="188"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189" xfId="0" applyFont="1" applyFill="1" applyBorder="1" applyAlignment="1">
      <alignment horizontal="center" vertical="center" wrapText="1"/>
    </xf>
    <xf numFmtId="0" fontId="4" fillId="10" borderId="25" xfId="0" applyFont="1" applyFill="1" applyBorder="1" applyAlignment="1">
      <alignment horizontal="center" vertical="center"/>
    </xf>
    <xf numFmtId="0" fontId="4" fillId="10" borderId="58" xfId="0" applyFont="1" applyFill="1" applyBorder="1" applyAlignment="1">
      <alignment horizontal="center" vertical="center"/>
    </xf>
    <xf numFmtId="0" fontId="4" fillId="10" borderId="26" xfId="0" applyFont="1" applyFill="1" applyBorder="1" applyAlignment="1">
      <alignment horizontal="center" vertical="center"/>
    </xf>
    <xf numFmtId="0" fontId="4" fillId="10" borderId="26" xfId="0" applyFont="1" applyFill="1" applyBorder="1" applyAlignment="1">
      <alignment horizontal="center" vertical="center" wrapText="1"/>
    </xf>
    <xf numFmtId="0" fontId="4" fillId="10" borderId="44" xfId="0" applyFont="1" applyFill="1" applyBorder="1" applyAlignment="1">
      <alignment horizontal="center" vertical="center"/>
    </xf>
    <xf numFmtId="0" fontId="4" fillId="5" borderId="140" xfId="0" applyFont="1" applyFill="1" applyBorder="1" applyAlignment="1">
      <alignment horizontal="left" vertical="center"/>
    </xf>
    <xf numFmtId="0" fontId="4" fillId="5" borderId="144" xfId="0" applyFont="1" applyFill="1" applyBorder="1" applyAlignment="1">
      <alignment horizontal="left" vertical="center"/>
    </xf>
    <xf numFmtId="0" fontId="4" fillId="5" borderId="148" xfId="0" applyFont="1" applyFill="1" applyBorder="1" applyAlignment="1">
      <alignment horizontal="left" vertical="center"/>
    </xf>
    <xf numFmtId="0" fontId="16" fillId="5" borderId="184" xfId="0" applyFont="1" applyFill="1" applyBorder="1" applyAlignment="1">
      <alignment horizontal="left" vertical="center" wrapText="1"/>
    </xf>
    <xf numFmtId="0" fontId="16" fillId="5" borderId="187" xfId="0" applyFont="1" applyFill="1" applyBorder="1" applyAlignment="1">
      <alignment horizontal="left" vertical="center" wrapText="1"/>
    </xf>
    <xf numFmtId="0" fontId="4" fillId="5" borderId="191" xfId="0" applyFont="1" applyFill="1" applyBorder="1" applyAlignment="1">
      <alignment horizontal="left" vertical="center"/>
    </xf>
    <xf numFmtId="0" fontId="4" fillId="5" borderId="105" xfId="0" applyFont="1" applyFill="1" applyBorder="1" applyAlignment="1">
      <alignment horizontal="left" vertical="center"/>
    </xf>
    <xf numFmtId="0" fontId="16" fillId="5" borderId="180" xfId="0" applyFont="1" applyFill="1" applyBorder="1" applyAlignment="1">
      <alignment horizontal="left" vertical="center" wrapText="1"/>
    </xf>
    <xf numFmtId="0" fontId="16" fillId="5" borderId="179" xfId="0" applyFont="1" applyFill="1" applyBorder="1" applyAlignment="1">
      <alignment horizontal="left" vertical="center" wrapText="1"/>
    </xf>
    <xf numFmtId="0" fontId="16" fillId="5" borderId="181" xfId="0" applyFont="1" applyFill="1" applyBorder="1" applyAlignment="1">
      <alignment horizontal="left" vertical="center" wrapText="1"/>
    </xf>
    <xf numFmtId="0" fontId="16" fillId="5" borderId="190" xfId="0" applyFont="1" applyFill="1" applyBorder="1" applyAlignment="1">
      <alignment horizontal="left" vertical="center" wrapText="1"/>
    </xf>
    <xf numFmtId="0" fontId="16" fillId="5" borderId="56" xfId="0" applyFont="1" applyFill="1" applyBorder="1" applyAlignment="1">
      <alignment horizontal="left" vertical="center" wrapText="1"/>
    </xf>
    <xf numFmtId="0" fontId="16" fillId="5" borderId="42" xfId="0" applyFont="1" applyFill="1" applyBorder="1" applyAlignment="1">
      <alignment horizontal="left" vertical="center" wrapText="1"/>
    </xf>
    <xf numFmtId="0" fontId="12" fillId="0" borderId="0" xfId="0" applyFont="1" applyFill="1" applyAlignment="1">
      <alignment horizontal="right" vertical="center"/>
    </xf>
    <xf numFmtId="0" fontId="4" fillId="10" borderId="68" xfId="0" applyFont="1" applyFill="1" applyBorder="1" applyAlignment="1">
      <alignment horizontal="center" vertical="center"/>
    </xf>
    <xf numFmtId="0" fontId="4" fillId="10" borderId="28" xfId="0" applyFont="1" applyFill="1" applyBorder="1" applyAlignment="1">
      <alignment horizontal="center" vertical="center"/>
    </xf>
    <xf numFmtId="0" fontId="16" fillId="5" borderId="8" xfId="0" applyFont="1" applyFill="1" applyBorder="1" applyAlignment="1">
      <alignment horizontal="left" vertical="center" wrapText="1"/>
    </xf>
    <xf numFmtId="0" fontId="4" fillId="10" borderId="27" xfId="0" applyFont="1" applyFill="1" applyBorder="1" applyAlignment="1">
      <alignment horizontal="center" vertical="center" wrapText="1"/>
    </xf>
    <xf numFmtId="0" fontId="4" fillId="10" borderId="28" xfId="0" applyFont="1" applyFill="1" applyBorder="1" applyAlignment="1">
      <alignment horizontal="center" vertical="center" wrapText="1"/>
    </xf>
    <xf numFmtId="0" fontId="4" fillId="10" borderId="29" xfId="0" applyFont="1" applyFill="1" applyBorder="1" applyAlignment="1">
      <alignment horizontal="center" vertical="center" wrapText="1"/>
    </xf>
    <xf numFmtId="0" fontId="4" fillId="5" borderId="102" xfId="0" applyFont="1" applyFill="1" applyBorder="1" applyAlignment="1">
      <alignment horizontal="left" vertical="center"/>
    </xf>
    <xf numFmtId="0" fontId="4" fillId="5" borderId="188"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89" xfId="0" applyFont="1" applyFill="1" applyBorder="1" applyAlignment="1">
      <alignment horizontal="center" vertical="center"/>
    </xf>
    <xf numFmtId="0" fontId="4" fillId="0" borderId="48" xfId="0" applyFont="1" applyBorder="1" applyAlignment="1">
      <alignment horizontal="left" vertical="center" wrapText="1"/>
    </xf>
    <xf numFmtId="0" fontId="4" fillId="0" borderId="51" xfId="0" applyFont="1" applyBorder="1" applyAlignment="1">
      <alignment horizontal="left" vertical="center" wrapText="1"/>
    </xf>
    <xf numFmtId="0" fontId="59" fillId="11" borderId="25" xfId="0" applyFont="1" applyFill="1" applyBorder="1" applyAlignment="1">
      <alignment horizontal="center" vertical="center"/>
    </xf>
    <xf numFmtId="0" fontId="59" fillId="11" borderId="26" xfId="0" applyFont="1" applyFill="1" applyBorder="1" applyAlignment="1">
      <alignment horizontal="center" vertical="center"/>
    </xf>
    <xf numFmtId="0" fontId="59" fillId="11" borderId="44"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32" xfId="0" applyFont="1" applyFill="1" applyBorder="1" applyAlignment="1">
      <alignment horizontal="center" vertical="center"/>
    </xf>
    <xf numFmtId="0" fontId="4" fillId="10" borderId="30" xfId="0" applyFont="1" applyFill="1" applyBorder="1" applyAlignment="1">
      <alignment horizontal="center" vertical="center"/>
    </xf>
    <xf numFmtId="0" fontId="4" fillId="0" borderId="30" xfId="0" applyFont="1" applyBorder="1" applyAlignment="1">
      <alignment horizontal="left" vertical="center" wrapText="1"/>
    </xf>
    <xf numFmtId="0" fontId="4" fillId="0" borderId="1" xfId="0" applyFont="1" applyBorder="1" applyAlignment="1">
      <alignment horizontal="left" vertical="center" wrapText="1"/>
    </xf>
    <xf numFmtId="0" fontId="4" fillId="0" borderId="32"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134" xfId="0" applyFont="1" applyBorder="1" applyAlignment="1" applyProtection="1">
      <alignment horizontal="center" vertical="center"/>
      <protection locked="0"/>
    </xf>
    <xf numFmtId="0" fontId="4" fillId="5" borderId="64" xfId="0" applyFont="1" applyFill="1" applyBorder="1" applyAlignment="1">
      <alignment horizontal="left" vertical="center"/>
    </xf>
    <xf numFmtId="0" fontId="4" fillId="5" borderId="188" xfId="0" applyFont="1" applyFill="1" applyBorder="1" applyAlignment="1">
      <alignment horizontal="left" vertical="center"/>
    </xf>
    <xf numFmtId="0" fontId="4" fillId="5" borderId="0" xfId="0" applyFont="1" applyFill="1" applyBorder="1" applyAlignment="1">
      <alignment horizontal="left" vertical="center"/>
    </xf>
    <xf numFmtId="0" fontId="4" fillId="5" borderId="8" xfId="0" applyFont="1" applyFill="1" applyBorder="1" applyAlignment="1">
      <alignment horizontal="left" vertical="center"/>
    </xf>
    <xf numFmtId="0" fontId="4" fillId="0" borderId="0" xfId="0" applyFont="1" applyFill="1" applyBorder="1" applyAlignment="1">
      <alignment horizontal="center" vertical="center"/>
    </xf>
    <xf numFmtId="0" fontId="16" fillId="5" borderId="188" xfId="0" applyFont="1" applyFill="1" applyBorder="1" applyAlignment="1">
      <alignment vertical="center" wrapText="1"/>
    </xf>
    <xf numFmtId="0" fontId="16" fillId="5" borderId="197" xfId="0" applyFont="1" applyFill="1" applyBorder="1" applyAlignment="1">
      <alignment vertical="center" wrapText="1"/>
    </xf>
    <xf numFmtId="0" fontId="16" fillId="5" borderId="181" xfId="0" applyFont="1" applyFill="1" applyBorder="1" applyAlignment="1">
      <alignment vertical="center" wrapText="1"/>
    </xf>
    <xf numFmtId="0" fontId="16" fillId="5" borderId="190" xfId="0" applyFont="1" applyFill="1" applyBorder="1" applyAlignment="1">
      <alignment vertical="center" wrapText="1"/>
    </xf>
    <xf numFmtId="0" fontId="16" fillId="5" borderId="180" xfId="0" applyFont="1" applyFill="1" applyBorder="1" applyAlignment="1">
      <alignment vertical="center" wrapText="1"/>
    </xf>
    <xf numFmtId="0" fontId="16" fillId="5" borderId="179" xfId="0" applyFont="1" applyFill="1" applyBorder="1" applyAlignment="1">
      <alignment vertical="center" wrapText="1"/>
    </xf>
    <xf numFmtId="0" fontId="16" fillId="5" borderId="181" xfId="0" applyFont="1" applyFill="1" applyBorder="1" applyAlignment="1">
      <alignment horizontal="left" vertical="center" shrinkToFit="1"/>
    </xf>
    <xf numFmtId="0" fontId="16" fillId="5" borderId="190" xfId="0" applyFont="1" applyFill="1" applyBorder="1" applyAlignment="1">
      <alignment horizontal="left" vertical="center" shrinkToFit="1"/>
    </xf>
    <xf numFmtId="0" fontId="4" fillId="0" borderId="57" xfId="0" applyFont="1" applyFill="1" applyBorder="1" applyAlignment="1">
      <alignment horizontal="left" vertical="center"/>
    </xf>
    <xf numFmtId="0" fontId="44" fillId="5" borderId="184" xfId="0" applyFont="1" applyFill="1" applyBorder="1" applyAlignment="1">
      <alignment horizontal="left" vertical="center" wrapText="1"/>
    </xf>
    <xf numFmtId="0" fontId="44" fillId="5" borderId="187" xfId="0" applyFont="1" applyFill="1" applyBorder="1" applyAlignment="1">
      <alignment horizontal="left" vertical="center" wrapText="1"/>
    </xf>
    <xf numFmtId="0" fontId="6" fillId="10" borderId="14" xfId="0" applyFont="1" applyFill="1" applyBorder="1" applyAlignment="1">
      <alignment horizontal="left" vertical="top" wrapText="1"/>
    </xf>
    <xf numFmtId="0" fontId="6" fillId="10" borderId="13" xfId="0" applyFont="1" applyFill="1" applyBorder="1" applyAlignment="1">
      <alignment horizontal="left" vertical="top" wrapText="1"/>
    </xf>
    <xf numFmtId="0" fontId="6" fillId="0" borderId="1" xfId="0" applyFont="1" applyFill="1" applyBorder="1" applyAlignment="1">
      <alignment horizontal="left" vertical="top" wrapText="1"/>
    </xf>
    <xf numFmtId="0" fontId="66" fillId="10" borderId="14" xfId="0" applyFont="1" applyFill="1" applyBorder="1" applyAlignment="1">
      <alignment horizontal="left" vertical="top" wrapText="1"/>
    </xf>
    <xf numFmtId="0" fontId="66" fillId="10" borderId="13" xfId="0" applyFont="1" applyFill="1" applyBorder="1" applyAlignment="1">
      <alignment horizontal="left" vertical="top" wrapText="1"/>
    </xf>
    <xf numFmtId="0" fontId="6" fillId="0" borderId="1" xfId="0" applyFont="1" applyBorder="1" applyAlignment="1">
      <alignment horizontal="left" vertical="top" wrapText="1"/>
    </xf>
    <xf numFmtId="0" fontId="6" fillId="10" borderId="1" xfId="0" applyFont="1" applyFill="1" applyBorder="1" applyAlignment="1">
      <alignment horizontal="center" vertical="center"/>
    </xf>
    <xf numFmtId="0" fontId="6" fillId="3" borderId="14"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1" xfId="0" applyFont="1" applyFill="1" applyBorder="1" applyAlignment="1">
      <alignment horizontal="left" vertical="top"/>
    </xf>
    <xf numFmtId="0" fontId="6" fillId="3" borderId="12" xfId="0" applyFont="1" applyFill="1" applyBorder="1" applyAlignment="1">
      <alignment horizontal="left" vertical="top"/>
    </xf>
    <xf numFmtId="0" fontId="6" fillId="3" borderId="16" xfId="0" applyFont="1" applyFill="1" applyBorder="1" applyAlignment="1">
      <alignment horizontal="center" vertical="top" wrapText="1"/>
    </xf>
    <xf numFmtId="0" fontId="6" fillId="3" borderId="13" xfId="0" applyFont="1" applyFill="1" applyBorder="1" applyAlignment="1">
      <alignment horizontal="center" vertical="top" wrapText="1"/>
    </xf>
    <xf numFmtId="0" fontId="60" fillId="11" borderId="2" xfId="0" applyFont="1" applyFill="1" applyBorder="1" applyAlignment="1">
      <alignment horizontal="left" vertical="top" wrapText="1"/>
    </xf>
    <xf numFmtId="0" fontId="60" fillId="11" borderId="11" xfId="0" applyFont="1" applyFill="1" applyBorder="1" applyAlignment="1">
      <alignment horizontal="left" vertical="top" wrapText="1"/>
    </xf>
    <xf numFmtId="0" fontId="60" fillId="11" borderId="12" xfId="0" applyFont="1" applyFill="1" applyBorder="1" applyAlignment="1">
      <alignment horizontal="left" vertical="top" wrapText="1"/>
    </xf>
    <xf numFmtId="0" fontId="6" fillId="10" borderId="14" xfId="0" applyFont="1" applyFill="1" applyBorder="1" applyAlignment="1">
      <alignment horizontal="left" vertical="top" wrapText="1" shrinkToFit="1"/>
    </xf>
    <xf numFmtId="0" fontId="6" fillId="10" borderId="13" xfId="0" applyFont="1" applyFill="1" applyBorder="1" applyAlignment="1">
      <alignment horizontal="left" vertical="top" shrinkToFit="1"/>
    </xf>
    <xf numFmtId="0" fontId="6" fillId="10" borderId="4" xfId="0" applyFont="1" applyFill="1" applyBorder="1" applyAlignment="1">
      <alignment horizontal="left" vertical="top" wrapText="1"/>
    </xf>
    <xf numFmtId="0" fontId="6" fillId="10" borderId="13" xfId="0" applyFont="1" applyFill="1" applyBorder="1" applyAlignment="1">
      <alignment horizontal="left" vertical="top"/>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10" borderId="14" xfId="0" applyFont="1" applyFill="1" applyBorder="1" applyAlignment="1">
      <alignment vertical="top" wrapText="1"/>
    </xf>
    <xf numFmtId="0" fontId="6" fillId="10" borderId="13" xfId="0" applyFont="1" applyFill="1" applyBorder="1" applyAlignment="1">
      <alignment vertical="top"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10" borderId="14" xfId="0" applyFont="1" applyFill="1" applyBorder="1" applyAlignment="1">
      <alignment vertical="top" wrapText="1" shrinkToFit="1"/>
    </xf>
    <xf numFmtId="0" fontId="6" fillId="10" borderId="13" xfId="0" applyFont="1" applyFill="1" applyBorder="1" applyAlignment="1">
      <alignment vertical="top" shrinkToFit="1"/>
    </xf>
    <xf numFmtId="0" fontId="60" fillId="11" borderId="3" xfId="0" applyFont="1" applyFill="1" applyBorder="1" applyAlignment="1">
      <alignment horizontal="left" vertical="top" wrapText="1"/>
    </xf>
    <xf numFmtId="0" fontId="60" fillId="11" borderId="4"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11" borderId="16" xfId="0" applyFont="1" applyFill="1" applyBorder="1" applyAlignment="1">
      <alignment horizontal="center" vertical="top" wrapText="1"/>
    </xf>
    <xf numFmtId="0" fontId="6" fillId="11" borderId="13" xfId="0" applyFont="1" applyFill="1" applyBorder="1" applyAlignment="1">
      <alignment horizontal="center" vertical="top" wrapText="1"/>
    </xf>
    <xf numFmtId="0" fontId="6" fillId="11" borderId="16" xfId="0" applyFont="1" applyFill="1" applyBorder="1" applyAlignment="1">
      <alignment horizontal="left" vertical="top" wrapText="1"/>
    </xf>
    <xf numFmtId="0" fontId="6" fillId="11" borderId="13" xfId="0" applyFont="1" applyFill="1" applyBorder="1" applyAlignment="1">
      <alignment horizontal="left" vertical="top" wrapText="1"/>
    </xf>
    <xf numFmtId="0" fontId="6" fillId="11" borderId="5" xfId="0" applyFont="1" applyFill="1" applyBorder="1" applyAlignment="1">
      <alignment horizontal="center" vertical="top" wrapText="1"/>
    </xf>
    <xf numFmtId="0" fontId="66" fillId="10" borderId="14" xfId="0" applyFont="1" applyFill="1" applyBorder="1" applyAlignment="1">
      <alignment vertical="top" wrapText="1"/>
    </xf>
    <xf numFmtId="0" fontId="66" fillId="10" borderId="13" xfId="0" applyFont="1" applyFill="1" applyBorder="1" applyAlignment="1">
      <alignment vertical="top" wrapText="1"/>
    </xf>
    <xf numFmtId="0" fontId="66" fillId="10" borderId="13" xfId="0" applyFont="1" applyFill="1" applyBorder="1" applyAlignment="1">
      <alignment horizontal="left" vertical="top"/>
    </xf>
    <xf numFmtId="185" fontId="6" fillId="0" borderId="75" xfId="0" applyNumberFormat="1" applyFont="1" applyBorder="1" applyAlignment="1">
      <alignment horizontal="right" vertical="center"/>
    </xf>
    <xf numFmtId="185" fontId="6" fillId="0" borderId="108" xfId="0" applyNumberFormat="1" applyFont="1" applyBorder="1" applyAlignment="1">
      <alignment horizontal="righ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4" borderId="95" xfId="0" applyFont="1" applyFill="1" applyBorder="1" applyAlignment="1">
      <alignment horizontal="center" vertical="center" textRotation="255"/>
    </xf>
    <xf numFmtId="0" fontId="6" fillId="4" borderId="16" xfId="0" applyFont="1" applyFill="1" applyBorder="1" applyAlignment="1">
      <alignment horizontal="center" vertical="center" textRotation="255"/>
    </xf>
    <xf numFmtId="0" fontId="6" fillId="4" borderId="94" xfId="0" applyFont="1" applyFill="1" applyBorder="1" applyAlignment="1">
      <alignment horizontal="center" vertical="center" textRotation="255"/>
    </xf>
    <xf numFmtId="0" fontId="6" fillId="0" borderId="100" xfId="0" applyFont="1" applyBorder="1" applyAlignment="1">
      <alignment horizontal="left" vertical="center"/>
    </xf>
    <xf numFmtId="0" fontId="6" fillId="0" borderId="101"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0" fontId="6" fillId="10" borderId="7" xfId="0" applyFont="1" applyFill="1" applyBorder="1" applyAlignment="1">
      <alignment vertical="top" wrapText="1"/>
    </xf>
    <xf numFmtId="0" fontId="6" fillId="10" borderId="8" xfId="0" applyFont="1" applyFill="1" applyBorder="1" applyAlignment="1">
      <alignment vertical="top" wrapText="1"/>
    </xf>
    <xf numFmtId="0" fontId="6" fillId="10" borderId="53" xfId="0" applyFont="1" applyFill="1" applyBorder="1" applyAlignment="1">
      <alignment vertical="top" wrapText="1"/>
    </xf>
    <xf numFmtId="0" fontId="6" fillId="0" borderId="100" xfId="0" applyFont="1" applyBorder="1" applyAlignment="1">
      <alignment horizontal="center" vertical="center"/>
    </xf>
    <xf numFmtId="0" fontId="6" fillId="0" borderId="223" xfId="0" applyFont="1" applyBorder="1" applyAlignment="1">
      <alignment horizontal="center" vertical="center"/>
    </xf>
    <xf numFmtId="0" fontId="6" fillId="0" borderId="10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41" xfId="0" applyFont="1" applyBorder="1" applyAlignment="1">
      <alignment horizontal="left" vertical="center"/>
    </xf>
    <xf numFmtId="0" fontId="6" fillId="0" borderId="56" xfId="0" applyFont="1" applyBorder="1" applyAlignment="1">
      <alignment horizontal="left" vertical="center"/>
    </xf>
    <xf numFmtId="0" fontId="6" fillId="0" borderId="42" xfId="0" applyFont="1" applyBorder="1" applyAlignment="1">
      <alignment horizontal="left" vertical="center"/>
    </xf>
    <xf numFmtId="181" fontId="6" fillId="0" borderId="2" xfId="0" applyNumberFormat="1" applyFont="1" applyBorder="1" applyAlignment="1">
      <alignment horizontal="center" vertical="center" wrapText="1"/>
    </xf>
    <xf numFmtId="181" fontId="6" fillId="0" borderId="67" xfId="0" applyNumberFormat="1" applyFont="1" applyBorder="1" applyAlignment="1">
      <alignment horizontal="center" vertical="center" wrapText="1"/>
    </xf>
    <xf numFmtId="181" fontId="6" fillId="0" borderId="5" xfId="0" applyNumberFormat="1" applyFont="1" applyBorder="1" applyAlignment="1">
      <alignment horizontal="center" vertical="center" wrapText="1"/>
    </xf>
    <xf numFmtId="181" fontId="6" fillId="0" borderId="81" xfId="0" applyNumberFormat="1" applyFont="1" applyBorder="1" applyAlignment="1">
      <alignment horizontal="center" vertical="center" wrapText="1"/>
    </xf>
    <xf numFmtId="181" fontId="6" fillId="0" borderId="41" xfId="0" applyNumberFormat="1" applyFont="1" applyBorder="1" applyAlignment="1">
      <alignment horizontal="center" vertical="center" wrapText="1"/>
    </xf>
    <xf numFmtId="181" fontId="6" fillId="0" borderId="83" xfId="0" applyNumberFormat="1" applyFont="1" applyBorder="1" applyAlignment="1">
      <alignment horizontal="center" vertical="center" wrapText="1"/>
    </xf>
    <xf numFmtId="0" fontId="6" fillId="0" borderId="90" xfId="0" applyFont="1" applyBorder="1" applyAlignment="1">
      <alignment horizontal="left" vertical="center"/>
    </xf>
    <xf numFmtId="0" fontId="6" fillId="0" borderId="91" xfId="0" applyFont="1" applyBorder="1" applyAlignment="1">
      <alignment horizontal="left" vertical="center"/>
    </xf>
    <xf numFmtId="0" fontId="6" fillId="0" borderId="89" xfId="0" applyFont="1" applyBorder="1" applyAlignment="1">
      <alignment horizontal="left" vertical="center"/>
    </xf>
    <xf numFmtId="0" fontId="6" fillId="10" borderId="71" xfId="0" applyFont="1" applyFill="1" applyBorder="1" applyAlignment="1">
      <alignment horizontal="center" vertical="center"/>
    </xf>
    <xf numFmtId="0" fontId="6" fillId="10" borderId="57" xfId="0" applyFont="1" applyFill="1" applyBorder="1" applyAlignment="1">
      <alignment horizontal="center" vertical="center"/>
    </xf>
    <xf numFmtId="0" fontId="6" fillId="10" borderId="73" xfId="0" applyFont="1" applyFill="1" applyBorder="1" applyAlignment="1">
      <alignment horizontal="center" vertical="center"/>
    </xf>
    <xf numFmtId="0" fontId="6" fillId="10" borderId="102" xfId="0" applyFont="1" applyFill="1" applyBorder="1" applyAlignment="1">
      <alignment horizontal="center" vertical="center"/>
    </xf>
    <xf numFmtId="0" fontId="6" fillId="10" borderId="56" xfId="0" applyFont="1" applyFill="1" applyBorder="1" applyAlignment="1">
      <alignment horizontal="center" vertical="center"/>
    </xf>
    <xf numFmtId="0" fontId="6" fillId="10" borderId="83" xfId="0" applyFont="1" applyFill="1" applyBorder="1" applyAlignment="1">
      <alignment horizontal="center" vertical="center"/>
    </xf>
    <xf numFmtId="0" fontId="16" fillId="0" borderId="10" xfId="0" applyFont="1" applyBorder="1" applyAlignment="1">
      <alignment vertical="center" wrapText="1" shrinkToFit="1"/>
    </xf>
    <xf numFmtId="0" fontId="16" fillId="0" borderId="11" xfId="0" applyFont="1" applyBorder="1" applyAlignment="1">
      <alignment vertical="center" wrapText="1" shrinkToFit="1"/>
    </xf>
    <xf numFmtId="0" fontId="16" fillId="0" borderId="31" xfId="0" applyFont="1" applyBorder="1" applyAlignment="1">
      <alignment vertical="center" wrapText="1" shrinkToFit="1"/>
    </xf>
    <xf numFmtId="0" fontId="60" fillId="11" borderId="67" xfId="0" applyFont="1" applyFill="1" applyBorder="1" applyAlignment="1">
      <alignment horizontal="left" vertical="top" wrapText="1"/>
    </xf>
    <xf numFmtId="0" fontId="6" fillId="0" borderId="14" xfId="0" applyFont="1" applyBorder="1" applyAlignment="1">
      <alignment horizontal="left" vertical="center" wrapText="1"/>
    </xf>
    <xf numFmtId="0" fontId="6" fillId="0" borderId="16" xfId="0" applyFont="1" applyBorder="1" applyAlignment="1">
      <alignment horizontal="left" vertical="center" wrapText="1"/>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6" fillId="0" borderId="10" xfId="0" applyFont="1" applyBorder="1" applyAlignment="1">
      <alignment horizontal="right" vertical="center" shrinkToFit="1"/>
    </xf>
    <xf numFmtId="0" fontId="6" fillId="0" borderId="31" xfId="0" applyFont="1" applyBorder="1" applyAlignment="1">
      <alignment horizontal="right" vertical="center" shrinkToFit="1"/>
    </xf>
    <xf numFmtId="0" fontId="6" fillId="0" borderId="11" xfId="0" applyFont="1" applyBorder="1" applyAlignment="1">
      <alignment horizontal="left" vertical="center"/>
    </xf>
    <xf numFmtId="0" fontId="6" fillId="10" borderId="10" xfId="0" applyFont="1" applyFill="1" applyBorder="1" applyAlignment="1">
      <alignment horizontal="left" vertical="top" wrapText="1"/>
    </xf>
    <xf numFmtId="0" fontId="6" fillId="10" borderId="11" xfId="0" applyFont="1" applyFill="1" applyBorder="1" applyAlignment="1">
      <alignment horizontal="left" vertical="top" wrapText="1"/>
    </xf>
    <xf numFmtId="0" fontId="6" fillId="10" borderId="31" xfId="0" applyFont="1" applyFill="1" applyBorder="1" applyAlignment="1">
      <alignment horizontal="left" vertical="top" wrapText="1"/>
    </xf>
    <xf numFmtId="0" fontId="6" fillId="10" borderId="10" xfId="0" applyFont="1" applyFill="1" applyBorder="1" applyAlignment="1">
      <alignment vertical="top" wrapText="1"/>
    </xf>
    <xf numFmtId="0" fontId="6" fillId="10" borderId="11" xfId="0" applyFont="1" applyFill="1" applyBorder="1" applyAlignment="1">
      <alignment vertical="top" wrapText="1"/>
    </xf>
    <xf numFmtId="0" fontId="6" fillId="10" borderId="31" xfId="0" applyFont="1" applyFill="1" applyBorder="1" applyAlignment="1">
      <alignment vertical="top" wrapText="1"/>
    </xf>
    <xf numFmtId="181" fontId="6" fillId="0" borderId="90" xfId="0" applyNumberFormat="1" applyFont="1" applyBorder="1" applyAlignment="1">
      <alignment horizontal="right" vertical="center"/>
    </xf>
    <xf numFmtId="181" fontId="6" fillId="0" borderId="109" xfId="0" applyNumberFormat="1" applyFont="1" applyBorder="1" applyAlignment="1">
      <alignment horizontal="right" vertical="center"/>
    </xf>
    <xf numFmtId="0" fontId="6" fillId="3" borderId="105"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81" xfId="0" applyFont="1" applyFill="1" applyBorder="1" applyAlignment="1">
      <alignment horizontal="left" vertical="top"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Fill="1" applyBorder="1" applyAlignment="1">
      <alignment horizontal="lef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6" fillId="0" borderId="9" xfId="0" applyFont="1" applyBorder="1" applyAlignment="1">
      <alignment vertical="center" wrapText="1"/>
    </xf>
    <xf numFmtId="0" fontId="16" fillId="0" borderId="7" xfId="0" applyFont="1" applyBorder="1" applyAlignment="1">
      <alignment vertical="center" shrinkToFit="1"/>
    </xf>
    <xf numFmtId="0" fontId="16" fillId="0" borderId="9" xfId="0" applyFont="1" applyBorder="1" applyAlignment="1">
      <alignment vertical="center" shrinkToFit="1"/>
    </xf>
    <xf numFmtId="0" fontId="6" fillId="3" borderId="66" xfId="0" applyFont="1" applyFill="1" applyBorder="1" applyAlignment="1">
      <alignment horizontal="left" vertical="top" wrapText="1"/>
    </xf>
    <xf numFmtId="0" fontId="6" fillId="3" borderId="67" xfId="0" applyFont="1" applyFill="1" applyBorder="1" applyAlignment="1">
      <alignment horizontal="left" vertical="top" wrapText="1"/>
    </xf>
    <xf numFmtId="0" fontId="16" fillId="0" borderId="4" xfId="0" applyFont="1" applyBorder="1" applyAlignment="1">
      <alignment horizontal="left" vertical="center" wrapText="1"/>
    </xf>
    <xf numFmtId="0" fontId="16" fillId="0" borderId="6" xfId="0" applyFont="1" applyBorder="1" applyAlignment="1">
      <alignment horizontal="left" vertical="center"/>
    </xf>
    <xf numFmtId="0" fontId="16" fillId="0" borderId="9" xfId="0" applyFont="1" applyBorder="1" applyAlignment="1">
      <alignment horizontal="left" vertical="center"/>
    </xf>
    <xf numFmtId="0" fontId="16" fillId="0" borderId="16" xfId="0" applyFont="1" applyBorder="1" applyAlignment="1">
      <alignment horizontal="left" vertical="center"/>
    </xf>
    <xf numFmtId="183" fontId="6" fillId="0" borderId="10" xfId="0" applyNumberFormat="1" applyFont="1" applyBorder="1" applyAlignment="1">
      <alignment horizontal="right" vertical="center"/>
    </xf>
    <xf numFmtId="183" fontId="6" fillId="0" borderId="31" xfId="0" applyNumberFormat="1" applyFont="1" applyBorder="1" applyAlignment="1">
      <alignment horizontal="right" vertical="center"/>
    </xf>
    <xf numFmtId="0" fontId="6" fillId="4" borderId="10"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4" xfId="0" applyFont="1" applyFill="1" applyBorder="1" applyAlignment="1">
      <alignment horizontal="center" vertical="center" textRotation="255"/>
    </xf>
    <xf numFmtId="176" fontId="6" fillId="0" borderId="92" xfId="0" applyNumberFormat="1" applyFont="1" applyFill="1" applyBorder="1" applyAlignment="1">
      <alignment horizontal="right" vertical="center" wrapText="1"/>
    </xf>
    <xf numFmtId="176" fontId="6" fillId="0" borderId="111" xfId="0" applyNumberFormat="1" applyFont="1" applyFill="1" applyBorder="1" applyAlignment="1">
      <alignment horizontal="right" vertical="center" wrapText="1"/>
    </xf>
    <xf numFmtId="0" fontId="6" fillId="0" borderId="71"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56" xfId="0" applyFont="1" applyFill="1" applyBorder="1" applyAlignment="1">
      <alignment horizontal="center" vertical="center" wrapText="1"/>
    </xf>
    <xf numFmtId="176" fontId="6" fillId="0" borderId="71" xfId="0" applyNumberFormat="1" applyFont="1" applyFill="1" applyBorder="1" applyAlignment="1">
      <alignment horizontal="right" vertical="center" wrapText="1"/>
    </xf>
    <xf numFmtId="176" fontId="6" fillId="0" borderId="73" xfId="0" applyNumberFormat="1" applyFont="1" applyFill="1" applyBorder="1" applyAlignment="1">
      <alignment horizontal="right" vertical="center" wrapText="1"/>
    </xf>
    <xf numFmtId="176" fontId="6" fillId="10" borderId="106" xfId="0" applyNumberFormat="1" applyFont="1" applyFill="1" applyBorder="1" applyAlignment="1">
      <alignment horizontal="right" vertical="center" wrapText="1"/>
    </xf>
    <xf numFmtId="176" fontId="6" fillId="10" borderId="107" xfId="0" applyNumberFormat="1" applyFont="1" applyFill="1" applyBorder="1" applyAlignment="1">
      <alignment horizontal="right" vertical="center" wrapText="1"/>
    </xf>
    <xf numFmtId="0" fontId="6" fillId="0" borderId="66"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115" xfId="0" applyNumberFormat="1" applyFont="1" applyFill="1" applyBorder="1" applyAlignment="1">
      <alignment horizontal="right" vertical="center" wrapText="1"/>
    </xf>
    <xf numFmtId="176" fontId="6" fillId="0" borderId="116" xfId="0" applyNumberFormat="1" applyFont="1" applyFill="1" applyBorder="1" applyAlignment="1">
      <alignment horizontal="right" vertical="center" wrapText="1"/>
    </xf>
    <xf numFmtId="0" fontId="6" fillId="0" borderId="6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10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1"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3" xfId="0" applyFont="1" applyFill="1" applyBorder="1" applyAlignment="1">
      <alignment horizontal="left" vertical="center" wrapText="1"/>
    </xf>
    <xf numFmtId="176" fontId="6" fillId="0" borderId="88" xfId="0" applyNumberFormat="1" applyFont="1" applyFill="1" applyBorder="1" applyAlignment="1">
      <alignment horizontal="right" vertical="center" wrapText="1"/>
    </xf>
    <xf numFmtId="176" fontId="6" fillId="0" borderId="109" xfId="0" applyNumberFormat="1" applyFont="1" applyFill="1" applyBorder="1" applyAlignment="1">
      <alignment horizontal="right" vertical="center" wrapText="1"/>
    </xf>
    <xf numFmtId="176" fontId="6" fillId="0" borderId="110" xfId="0" applyNumberFormat="1" applyFont="1" applyFill="1" applyBorder="1" applyAlignment="1">
      <alignment horizontal="right" vertical="center" wrapText="1"/>
    </xf>
    <xf numFmtId="176" fontId="6" fillId="0" borderId="86" xfId="0" applyNumberFormat="1" applyFont="1" applyFill="1" applyBorder="1" applyAlignment="1">
      <alignment horizontal="right" vertical="center" wrapText="1"/>
    </xf>
    <xf numFmtId="0" fontId="60" fillId="11" borderId="71" xfId="0" applyFont="1" applyFill="1" applyBorder="1" applyAlignment="1">
      <alignment horizontal="center" vertical="center" wrapText="1"/>
    </xf>
    <xf numFmtId="0" fontId="60" fillId="11" borderId="57" xfId="0" applyFont="1" applyFill="1" applyBorder="1" applyAlignment="1">
      <alignment horizontal="center" vertical="center" wrapText="1"/>
    </xf>
    <xf numFmtId="0" fontId="60" fillId="11" borderId="73" xfId="0" applyFont="1" applyFill="1" applyBorder="1" applyAlignment="1">
      <alignment horizontal="center" vertical="center" wrapText="1"/>
    </xf>
    <xf numFmtId="0" fontId="60" fillId="11" borderId="102" xfId="0" applyFont="1" applyFill="1" applyBorder="1" applyAlignment="1">
      <alignment horizontal="center" vertical="center" wrapText="1"/>
    </xf>
    <xf numFmtId="0" fontId="60" fillId="11" borderId="56" xfId="0" applyFont="1" applyFill="1" applyBorder="1" applyAlignment="1">
      <alignment horizontal="center" vertical="center" wrapText="1"/>
    </xf>
    <xf numFmtId="0" fontId="60" fillId="11" borderId="83" xfId="0" applyFont="1" applyFill="1" applyBorder="1" applyAlignment="1">
      <alignment horizontal="center" vertical="center" wrapText="1"/>
    </xf>
    <xf numFmtId="0" fontId="60" fillId="11" borderId="25" xfId="0" applyFont="1" applyFill="1" applyBorder="1" applyAlignment="1">
      <alignment horizontal="center" vertical="center"/>
    </xf>
    <xf numFmtId="0" fontId="60" fillId="11" borderId="29" xfId="0" applyFont="1" applyFill="1" applyBorder="1" applyAlignment="1">
      <alignment horizontal="center" vertical="center"/>
    </xf>
    <xf numFmtId="0" fontId="6" fillId="0" borderId="123"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3" fontId="6" fillId="0" borderId="66" xfId="0" applyNumberFormat="1"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3" fontId="6" fillId="0" borderId="67" xfId="0" applyNumberFormat="1" applyFont="1" applyFill="1" applyBorder="1" applyAlignment="1">
      <alignment horizontal="left" vertical="center" wrapText="1"/>
    </xf>
    <xf numFmtId="3" fontId="6" fillId="0" borderId="105"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81" xfId="0" applyNumberFormat="1" applyFont="1" applyFill="1" applyBorder="1" applyAlignment="1">
      <alignment horizontal="left" vertical="center" wrapText="1"/>
    </xf>
    <xf numFmtId="176" fontId="6" fillId="0" borderId="87" xfId="0" applyNumberFormat="1" applyFont="1" applyFill="1" applyBorder="1" applyAlignment="1">
      <alignment horizontal="right" vertical="center" wrapText="1"/>
    </xf>
    <xf numFmtId="176" fontId="6" fillId="0" borderId="108" xfId="0" applyNumberFormat="1" applyFont="1" applyFill="1" applyBorder="1" applyAlignment="1">
      <alignment horizontal="right" vertical="center" wrapText="1"/>
    </xf>
    <xf numFmtId="0" fontId="6" fillId="0" borderId="3" xfId="0" applyFont="1" applyFill="1" applyBorder="1" applyAlignment="1">
      <alignment horizontal="left" vertical="center" wrapText="1" indent="1"/>
    </xf>
    <xf numFmtId="0" fontId="6" fillId="0" borderId="67"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81"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53" xfId="0"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0" fontId="6" fillId="0" borderId="5" xfId="0" applyFont="1" applyFill="1" applyBorder="1" applyAlignment="1">
      <alignment horizontal="left" vertical="center" wrapText="1" indent="1"/>
    </xf>
    <xf numFmtId="176" fontId="6" fillId="0" borderId="87" xfId="0" applyNumberFormat="1" applyFont="1" applyFill="1" applyBorder="1" applyAlignment="1">
      <alignment vertical="center" wrapText="1"/>
    </xf>
    <xf numFmtId="176" fontId="6" fillId="0" borderId="108" xfId="0" applyNumberFormat="1" applyFont="1" applyFill="1" applyBorder="1" applyAlignment="1">
      <alignment vertical="center" wrapTex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176" fontId="6" fillId="0" borderId="88" xfId="0" applyNumberFormat="1" applyFont="1" applyFill="1" applyBorder="1" applyAlignment="1">
      <alignment vertical="center" wrapText="1"/>
    </xf>
    <xf numFmtId="176" fontId="6" fillId="0" borderId="109" xfId="0" applyNumberFormat="1" applyFont="1" applyFill="1" applyBorder="1" applyAlignment="1">
      <alignment vertical="center" wrapText="1"/>
    </xf>
    <xf numFmtId="176" fontId="6" fillId="10" borderId="106" xfId="0" applyNumberFormat="1" applyFont="1" applyFill="1" applyBorder="1" applyAlignment="1">
      <alignment vertical="center" wrapText="1"/>
    </xf>
    <xf numFmtId="176" fontId="6" fillId="10" borderId="107" xfId="0" applyNumberFormat="1" applyFont="1" applyFill="1" applyBorder="1" applyAlignment="1">
      <alignment vertical="center" wrapText="1"/>
    </xf>
    <xf numFmtId="0" fontId="6" fillId="2" borderId="123"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6" fillId="0" borderId="67"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70" xfId="0" applyFont="1" applyFill="1" applyBorder="1" applyAlignment="1">
      <alignment horizontal="center" vertical="center" textRotation="255" wrapText="1"/>
    </xf>
    <xf numFmtId="0" fontId="6" fillId="0" borderId="52" xfId="0" applyFont="1" applyFill="1" applyBorder="1" applyAlignment="1">
      <alignment horizontal="center" vertical="center" textRotation="255" wrapText="1"/>
    </xf>
    <xf numFmtId="55" fontId="6" fillId="0" borderId="87" xfId="0" applyNumberFormat="1" applyFont="1" applyFill="1" applyBorder="1" applyAlignment="1">
      <alignment horizontal="center" vertical="center" wrapText="1"/>
    </xf>
    <xf numFmtId="55" fontId="6" fillId="0" borderId="108" xfId="0" applyNumberFormat="1" applyFont="1" applyFill="1" applyBorder="1" applyAlignment="1">
      <alignment horizontal="center" vertical="center" wrapText="1"/>
    </xf>
    <xf numFmtId="55" fontId="6" fillId="10" borderId="106" xfId="0" applyNumberFormat="1" applyFont="1" applyFill="1" applyBorder="1" applyAlignment="1">
      <alignment horizontal="center" vertical="center" wrapText="1"/>
    </xf>
    <xf numFmtId="0" fontId="6" fillId="10" borderId="107" xfId="0" applyFont="1" applyFill="1" applyBorder="1" applyAlignment="1">
      <alignment horizontal="center" vertical="center" wrapText="1"/>
    </xf>
    <xf numFmtId="0" fontId="60" fillId="11" borderId="65" xfId="0" applyFont="1" applyFill="1" applyBorder="1" applyAlignment="1">
      <alignment horizontal="left" vertical="center" wrapText="1"/>
    </xf>
    <xf numFmtId="0" fontId="60" fillId="11" borderId="11" xfId="0" applyFont="1" applyFill="1" applyBorder="1" applyAlignment="1">
      <alignment horizontal="left" vertical="center" wrapText="1"/>
    </xf>
    <xf numFmtId="0" fontId="60" fillId="11" borderId="31" xfId="0" applyFont="1" applyFill="1" applyBorder="1" applyAlignment="1">
      <alignment horizontal="left" vertical="center" wrapText="1"/>
    </xf>
    <xf numFmtId="0" fontId="6" fillId="6" borderId="65"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6" fillId="6" borderId="31" xfId="0" applyFont="1" applyFill="1" applyBorder="1" applyAlignment="1">
      <alignment horizontal="left" vertical="center" wrapText="1"/>
    </xf>
    <xf numFmtId="0" fontId="6" fillId="0" borderId="64" xfId="0" applyFont="1" applyFill="1" applyBorder="1" applyAlignment="1">
      <alignment horizontal="center" vertical="center" wrapText="1"/>
    </xf>
    <xf numFmtId="55" fontId="6" fillId="0" borderId="88" xfId="0" applyNumberFormat="1" applyFont="1" applyFill="1" applyBorder="1" applyAlignment="1">
      <alignment horizontal="center" vertical="center" wrapText="1"/>
    </xf>
    <xf numFmtId="0" fontId="6" fillId="0" borderId="109" xfId="0" applyFont="1" applyFill="1" applyBorder="1" applyAlignment="1">
      <alignment horizontal="center" vertical="center" wrapText="1"/>
    </xf>
    <xf numFmtId="0" fontId="6" fillId="0" borderId="112" xfId="0" applyFont="1" applyBorder="1" applyAlignment="1">
      <alignment horizontal="left" vertical="center" wrapText="1"/>
    </xf>
    <xf numFmtId="0" fontId="6" fillId="0" borderId="107" xfId="0" applyFont="1" applyBorder="1" applyAlignment="1">
      <alignment horizontal="left" vertical="center" wrapText="1"/>
    </xf>
    <xf numFmtId="176" fontId="6" fillId="0" borderId="106" xfId="0" applyNumberFormat="1" applyFont="1" applyFill="1" applyBorder="1" applyAlignment="1">
      <alignment horizontal="right" vertical="center" wrapText="1"/>
    </xf>
    <xf numFmtId="176" fontId="6" fillId="0" borderId="107" xfId="0" applyNumberFormat="1" applyFont="1" applyFill="1" applyBorder="1" applyAlignment="1">
      <alignment horizontal="right" vertical="center" wrapText="1"/>
    </xf>
    <xf numFmtId="0" fontId="6" fillId="0" borderId="54" xfId="0" applyFont="1" applyBorder="1" applyAlignment="1">
      <alignment horizontal="center" vertical="center" textRotation="255" wrapText="1"/>
    </xf>
    <xf numFmtId="0" fontId="6" fillId="0" borderId="70" xfId="0" applyFont="1" applyBorder="1" applyAlignment="1">
      <alignment horizontal="center" vertical="center" textRotation="255" wrapText="1"/>
    </xf>
    <xf numFmtId="0" fontId="6" fillId="0" borderId="90" xfId="0" applyFont="1" applyBorder="1" applyAlignment="1">
      <alignment horizontal="left" vertical="center" wrapText="1"/>
    </xf>
    <xf numFmtId="0" fontId="6" fillId="0" borderId="109" xfId="0" applyFont="1" applyBorder="1" applyAlignment="1">
      <alignment horizontal="left" vertical="center" wrapText="1"/>
    </xf>
    <xf numFmtId="0" fontId="6" fillId="0" borderId="39" xfId="0" applyFont="1" applyBorder="1" applyAlignment="1">
      <alignment horizontal="center" vertical="center" textRotation="255" wrapText="1"/>
    </xf>
    <xf numFmtId="0" fontId="6" fillId="0" borderId="75" xfId="0" applyFont="1" applyBorder="1" applyAlignment="1">
      <alignment horizontal="center" vertical="center" wrapText="1"/>
    </xf>
    <xf numFmtId="0" fontId="6" fillId="0" borderId="108" xfId="0" applyFont="1" applyBorder="1" applyAlignment="1">
      <alignment horizontal="center" vertical="center" wrapText="1"/>
    </xf>
    <xf numFmtId="176" fontId="6" fillId="10" borderId="117" xfId="0" applyNumberFormat="1" applyFont="1" applyFill="1" applyBorder="1" applyAlignment="1">
      <alignment horizontal="right" vertical="center" wrapText="1"/>
    </xf>
    <xf numFmtId="176" fontId="6" fillId="10" borderId="118" xfId="0" applyNumberFormat="1" applyFont="1" applyFill="1" applyBorder="1" applyAlignment="1">
      <alignment horizontal="right" vertical="center" wrapText="1"/>
    </xf>
    <xf numFmtId="0" fontId="6" fillId="0" borderId="85" xfId="0" applyFont="1" applyBorder="1" applyAlignment="1">
      <alignment horizontal="left" vertical="center" wrapText="1"/>
    </xf>
    <xf numFmtId="0" fontId="6" fillId="0" borderId="86" xfId="0" applyFont="1" applyBorder="1" applyAlignment="1">
      <alignment horizontal="left" vertical="center" wrapText="1"/>
    </xf>
    <xf numFmtId="0" fontId="6" fillId="0" borderId="84" xfId="0" applyFont="1" applyBorder="1" applyAlignment="1">
      <alignment horizontal="center" vertical="center" wrapText="1"/>
    </xf>
    <xf numFmtId="0" fontId="6" fillId="0" borderId="111" xfId="0" applyFont="1" applyBorder="1" applyAlignment="1">
      <alignment horizontal="center" vertical="center" wrapText="1"/>
    </xf>
    <xf numFmtId="176" fontId="6" fillId="10" borderId="119" xfId="0" applyNumberFormat="1" applyFont="1" applyFill="1" applyBorder="1" applyAlignment="1">
      <alignment horizontal="right" vertical="center" wrapText="1"/>
    </xf>
    <xf numFmtId="176" fontId="6" fillId="10" borderId="74" xfId="0" applyNumberFormat="1" applyFont="1" applyFill="1" applyBorder="1" applyAlignment="1">
      <alignment horizontal="right" vertical="center" wrapText="1"/>
    </xf>
    <xf numFmtId="0" fontId="6" fillId="0" borderId="56" xfId="0" applyFont="1" applyFill="1" applyBorder="1" applyAlignment="1">
      <alignment horizontal="center" vertical="center" shrinkToFit="1"/>
    </xf>
    <xf numFmtId="0" fontId="6" fillId="0" borderId="83" xfId="0" applyFont="1" applyFill="1" applyBorder="1" applyAlignment="1">
      <alignment horizontal="center" vertical="center" shrinkToFit="1"/>
    </xf>
    <xf numFmtId="182" fontId="6" fillId="0" borderId="92" xfId="0" applyNumberFormat="1" applyFont="1" applyFill="1" applyBorder="1" applyAlignment="1">
      <alignment horizontal="right" vertical="center" wrapText="1"/>
    </xf>
    <xf numFmtId="182" fontId="6" fillId="0" borderId="111" xfId="0" applyNumberFormat="1" applyFont="1" applyFill="1" applyBorder="1" applyAlignment="1">
      <alignment horizontal="right" vertical="center" wrapText="1"/>
    </xf>
    <xf numFmtId="3" fontId="6" fillId="0" borderId="102" xfId="0" applyNumberFormat="1" applyFont="1" applyFill="1" applyBorder="1" applyAlignment="1">
      <alignment horizontal="left" vertical="center" wrapText="1"/>
    </xf>
    <xf numFmtId="3" fontId="6" fillId="0" borderId="56" xfId="0" applyNumberFormat="1" applyFont="1" applyFill="1" applyBorder="1" applyAlignment="1">
      <alignment horizontal="left" vertical="center" wrapText="1"/>
    </xf>
    <xf numFmtId="3" fontId="6" fillId="0" borderId="83" xfId="0" applyNumberFormat="1" applyFont="1" applyFill="1" applyBorder="1" applyAlignment="1">
      <alignment horizontal="left" vertical="center" wrapText="1"/>
    </xf>
    <xf numFmtId="182" fontId="6" fillId="0" borderId="105" xfId="0" applyNumberFormat="1" applyFont="1" applyFill="1" applyBorder="1" applyAlignment="1">
      <alignment horizontal="right" vertical="center" wrapText="1"/>
    </xf>
    <xf numFmtId="182" fontId="6" fillId="0" borderId="81" xfId="0" applyNumberFormat="1" applyFont="1" applyFill="1" applyBorder="1" applyAlignment="1">
      <alignment horizontal="right" vertical="center" wrapText="1"/>
    </xf>
    <xf numFmtId="182" fontId="6" fillId="10" borderId="110" xfId="0" applyNumberFormat="1" applyFont="1" applyFill="1" applyBorder="1" applyAlignment="1">
      <alignment horizontal="right" vertical="center" wrapText="1"/>
    </xf>
    <xf numFmtId="182" fontId="6" fillId="10" borderId="86" xfId="0" applyNumberFormat="1" applyFont="1" applyFill="1" applyBorder="1" applyAlignment="1">
      <alignment horizontal="right" vertical="center" wrapText="1"/>
    </xf>
    <xf numFmtId="182" fontId="6" fillId="0" borderId="87" xfId="0" applyNumberFormat="1" applyFont="1" applyFill="1" applyBorder="1" applyAlignment="1">
      <alignment horizontal="right" vertical="center" wrapText="1"/>
    </xf>
    <xf numFmtId="182" fontId="6" fillId="0" borderId="108" xfId="0" applyNumberFormat="1" applyFont="1" applyFill="1" applyBorder="1" applyAlignment="1">
      <alignment horizontal="right" vertical="center" wrapText="1"/>
    </xf>
    <xf numFmtId="3" fontId="6" fillId="0" borderId="64" xfId="0" applyNumberFormat="1" applyFont="1" applyFill="1" applyBorder="1" applyAlignment="1">
      <alignment horizontal="left" vertical="center" wrapText="1"/>
    </xf>
    <xf numFmtId="3" fontId="6" fillId="0" borderId="8" xfId="0" applyNumberFormat="1" applyFont="1" applyFill="1" applyBorder="1" applyAlignment="1">
      <alignment horizontal="left" vertical="center" wrapText="1"/>
    </xf>
    <xf numFmtId="3" fontId="6" fillId="0" borderId="53" xfId="0" applyNumberFormat="1" applyFont="1" applyFill="1" applyBorder="1" applyAlignment="1">
      <alignment horizontal="left" vertical="center" wrapText="1"/>
    </xf>
    <xf numFmtId="182" fontId="6" fillId="0" borderId="88" xfId="0" applyNumberFormat="1" applyFont="1" applyFill="1" applyBorder="1" applyAlignment="1">
      <alignment horizontal="right" vertical="center" wrapText="1"/>
    </xf>
    <xf numFmtId="182" fontId="6" fillId="0" borderId="109" xfId="0" applyNumberFormat="1" applyFont="1" applyFill="1" applyBorder="1" applyAlignment="1">
      <alignment horizontal="right" vertical="center" wrapText="1"/>
    </xf>
    <xf numFmtId="182" fontId="6" fillId="10" borderId="106" xfId="0" applyNumberFormat="1" applyFont="1" applyFill="1" applyBorder="1" applyAlignment="1">
      <alignment horizontal="right" vertical="center" wrapText="1"/>
    </xf>
    <xf numFmtId="182" fontId="6" fillId="10" borderId="107" xfId="0" applyNumberFormat="1" applyFont="1" applyFill="1" applyBorder="1" applyAlignment="1">
      <alignment horizontal="right" vertical="center" wrapText="1"/>
    </xf>
    <xf numFmtId="0" fontId="6" fillId="0" borderId="66" xfId="0" applyFont="1" applyFill="1" applyBorder="1" applyAlignment="1">
      <alignment horizontal="left" vertical="center"/>
    </xf>
    <xf numFmtId="0" fontId="6" fillId="0" borderId="3" xfId="0" applyFont="1" applyFill="1" applyBorder="1" applyAlignment="1">
      <alignment horizontal="left" vertical="center"/>
    </xf>
    <xf numFmtId="0" fontId="6" fillId="0" borderId="105" xfId="0" applyFont="1" applyFill="1" applyBorder="1" applyAlignment="1">
      <alignment horizontal="left" vertical="center"/>
    </xf>
    <xf numFmtId="0" fontId="6" fillId="0" borderId="0" xfId="0" applyFont="1" applyFill="1" applyBorder="1" applyAlignment="1">
      <alignment horizontal="left" vertical="center"/>
    </xf>
    <xf numFmtId="0" fontId="6" fillId="0" borderId="64" xfId="0" applyFont="1" applyFill="1" applyBorder="1" applyAlignment="1">
      <alignment horizontal="left" vertical="center"/>
    </xf>
    <xf numFmtId="0" fontId="6" fillId="0" borderId="8" xfId="0" applyFont="1" applyFill="1" applyBorder="1" applyAlignment="1">
      <alignment horizontal="left" vertical="center"/>
    </xf>
    <xf numFmtId="3" fontId="6" fillId="0" borderId="67" xfId="0" applyNumberFormat="1" applyFont="1" applyFill="1" applyBorder="1" applyAlignment="1">
      <alignment horizontal="center" vertical="center" wrapText="1"/>
    </xf>
    <xf numFmtId="3" fontId="6" fillId="0" borderId="81" xfId="0" applyNumberFormat="1" applyFont="1" applyFill="1" applyBorder="1" applyAlignment="1">
      <alignment horizontal="center" vertical="center" wrapText="1"/>
    </xf>
    <xf numFmtId="3" fontId="6" fillId="0" borderId="53" xfId="0" applyNumberFormat="1"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53" xfId="0" applyFont="1" applyFill="1" applyBorder="1" applyAlignment="1">
      <alignment horizontal="center" vertical="center"/>
    </xf>
    <xf numFmtId="3" fontId="6" fillId="0" borderId="66" xfId="0" applyNumberFormat="1" applyFont="1" applyFill="1" applyBorder="1" applyAlignment="1">
      <alignment horizontal="left" vertical="center"/>
    </xf>
    <xf numFmtId="3" fontId="6" fillId="0" borderId="3" xfId="0" applyNumberFormat="1" applyFont="1" applyFill="1" applyBorder="1" applyAlignment="1">
      <alignment horizontal="left" vertical="center"/>
    </xf>
    <xf numFmtId="3" fontId="6" fillId="0" borderId="67" xfId="0" applyNumberFormat="1" applyFont="1" applyFill="1" applyBorder="1" applyAlignment="1">
      <alignment horizontal="left" vertical="center"/>
    </xf>
    <xf numFmtId="3" fontId="6" fillId="0" borderId="105" xfId="0" applyNumberFormat="1" applyFont="1" applyFill="1" applyBorder="1" applyAlignment="1">
      <alignment horizontal="left" vertical="center"/>
    </xf>
    <xf numFmtId="3" fontId="6" fillId="0" borderId="0" xfId="0" applyNumberFormat="1" applyFont="1" applyFill="1" applyBorder="1" applyAlignment="1">
      <alignment horizontal="left" vertical="center"/>
    </xf>
    <xf numFmtId="3" fontId="6" fillId="0" borderId="81" xfId="0" applyNumberFormat="1" applyFont="1" applyFill="1" applyBorder="1" applyAlignment="1">
      <alignment horizontal="left" vertical="center"/>
    </xf>
    <xf numFmtId="3" fontId="6" fillId="0" borderId="64" xfId="0" applyNumberFormat="1" applyFont="1" applyFill="1" applyBorder="1" applyAlignment="1">
      <alignment horizontal="left" vertical="center"/>
    </xf>
    <xf numFmtId="3" fontId="6" fillId="0" borderId="8" xfId="0" applyNumberFormat="1" applyFont="1" applyFill="1" applyBorder="1" applyAlignment="1">
      <alignment horizontal="left" vertical="center"/>
    </xf>
    <xf numFmtId="3" fontId="6" fillId="0" borderId="53" xfId="0" applyNumberFormat="1" applyFont="1" applyFill="1" applyBorder="1" applyAlignment="1">
      <alignment horizontal="left" vertical="center"/>
    </xf>
    <xf numFmtId="55" fontId="6" fillId="10" borderId="106" xfId="0" applyNumberFormat="1" applyFont="1" applyFill="1" applyBorder="1" applyAlignment="1">
      <alignment horizontal="right" vertical="center" wrapText="1"/>
    </xf>
    <xf numFmtId="0" fontId="6" fillId="10" borderId="107" xfId="0" applyFont="1" applyFill="1" applyBorder="1" applyAlignment="1">
      <alignment horizontal="right" vertical="center" wrapText="1"/>
    </xf>
    <xf numFmtId="0" fontId="6" fillId="0" borderId="71" xfId="0" applyFont="1" applyFill="1" applyBorder="1" applyAlignment="1">
      <alignment horizontal="left" vertical="center" wrapText="1"/>
    </xf>
    <xf numFmtId="0" fontId="6" fillId="0" borderId="57" xfId="0" applyFont="1" applyFill="1" applyBorder="1" applyAlignment="1">
      <alignment horizontal="left" vertical="center" wrapText="1"/>
    </xf>
    <xf numFmtId="55" fontId="6" fillId="0" borderId="103" xfId="0" applyNumberFormat="1" applyFont="1" applyFill="1" applyBorder="1" applyAlignment="1">
      <alignment horizontal="right" vertical="center" wrapText="1"/>
    </xf>
    <xf numFmtId="0" fontId="6" fillId="0" borderId="104" xfId="0" applyFont="1" applyFill="1" applyBorder="1" applyAlignment="1">
      <alignment horizontal="right" vertical="center" wrapText="1"/>
    </xf>
    <xf numFmtId="55" fontId="6" fillId="0" borderId="87" xfId="0" applyNumberFormat="1" applyFont="1" applyFill="1" applyBorder="1" applyAlignment="1">
      <alignment horizontal="right" vertical="center" wrapText="1"/>
    </xf>
    <xf numFmtId="0" fontId="6" fillId="0" borderId="108" xfId="0" applyFont="1" applyFill="1" applyBorder="1" applyAlignment="1">
      <alignment horizontal="right" vertical="center" wrapText="1"/>
    </xf>
    <xf numFmtId="0" fontId="60" fillId="11" borderId="68" xfId="0" applyFont="1" applyFill="1" applyBorder="1" applyAlignment="1">
      <alignment horizontal="center" vertical="center"/>
    </xf>
    <xf numFmtId="0" fontId="6" fillId="0" borderId="108" xfId="0" applyFont="1" applyFill="1" applyBorder="1" applyAlignment="1">
      <alignment horizontal="center" vertical="center" wrapText="1"/>
    </xf>
    <xf numFmtId="176" fontId="6" fillId="0" borderId="110" xfId="0" applyNumberFormat="1" applyFont="1" applyFill="1" applyBorder="1" applyAlignment="1">
      <alignment vertical="center" wrapText="1"/>
    </xf>
    <xf numFmtId="176" fontId="6" fillId="0" borderId="86" xfId="0" applyNumberFormat="1" applyFont="1" applyFill="1" applyBorder="1" applyAlignment="1">
      <alignment vertical="center" wrapText="1"/>
    </xf>
    <xf numFmtId="0" fontId="6" fillId="0" borderId="6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6" borderId="64" xfId="0" applyFont="1" applyFill="1" applyBorder="1" applyAlignment="1">
      <alignment horizontal="left" vertical="center" wrapText="1"/>
    </xf>
    <xf numFmtId="0" fontId="6" fillId="6" borderId="8" xfId="0" applyFont="1" applyFill="1" applyBorder="1" applyAlignment="1">
      <alignment horizontal="left" vertical="center" wrapText="1"/>
    </xf>
    <xf numFmtId="0" fontId="6" fillId="6" borderId="53" xfId="0" applyFont="1" applyFill="1" applyBorder="1" applyAlignment="1">
      <alignment horizontal="left" vertical="center" wrapText="1"/>
    </xf>
    <xf numFmtId="0" fontId="60" fillId="11" borderId="69" xfId="0" applyFont="1" applyFill="1" applyBorder="1" applyAlignment="1">
      <alignment horizontal="center" vertical="center"/>
    </xf>
    <xf numFmtId="0" fontId="60" fillId="11" borderId="73" xfId="0" applyFont="1" applyFill="1" applyBorder="1" applyAlignment="1">
      <alignment horizontal="center" vertical="center"/>
    </xf>
    <xf numFmtId="0" fontId="6" fillId="0" borderId="54" xfId="0" applyFont="1" applyFill="1" applyBorder="1" applyAlignment="1">
      <alignment horizontal="center" vertical="center" textRotation="255"/>
    </xf>
    <xf numFmtId="0" fontId="6" fillId="0" borderId="70" xfId="0" applyFont="1" applyFill="1" applyBorder="1" applyAlignment="1">
      <alignment horizontal="center" vertical="center" textRotation="255"/>
    </xf>
    <xf numFmtId="0" fontId="6" fillId="0" borderId="52" xfId="0" applyFont="1" applyFill="1" applyBorder="1" applyAlignment="1">
      <alignment horizontal="center" vertical="center" textRotation="255"/>
    </xf>
    <xf numFmtId="0" fontId="6" fillId="0" borderId="39" xfId="0" applyFont="1" applyFill="1" applyBorder="1" applyAlignment="1">
      <alignment horizontal="center" vertical="center" textRotation="255"/>
    </xf>
    <xf numFmtId="176" fontId="6" fillId="0" borderId="102" xfId="0" applyNumberFormat="1" applyFont="1" applyFill="1" applyBorder="1" applyAlignment="1">
      <alignment horizontal="right" vertical="center" wrapText="1"/>
    </xf>
    <xf numFmtId="176" fontId="6" fillId="0" borderId="83" xfId="0" applyNumberFormat="1" applyFont="1" applyFill="1" applyBorder="1" applyAlignment="1">
      <alignment horizontal="right" vertical="center" wrapText="1"/>
    </xf>
    <xf numFmtId="0" fontId="6" fillId="0" borderId="83" xfId="0" applyFont="1" applyFill="1" applyBorder="1" applyAlignment="1">
      <alignment horizontal="center" vertical="center" wrapText="1"/>
    </xf>
    <xf numFmtId="176" fontId="6" fillId="0" borderId="113" xfId="0" applyNumberFormat="1" applyFont="1" applyFill="1" applyBorder="1" applyAlignment="1">
      <alignment horizontal="right" vertical="center" wrapText="1"/>
    </xf>
    <xf numFmtId="176" fontId="6" fillId="0" borderId="114" xfId="0" applyNumberFormat="1" applyFont="1" applyFill="1" applyBorder="1" applyAlignment="1">
      <alignment horizontal="right" vertical="center" wrapText="1"/>
    </xf>
    <xf numFmtId="0" fontId="4" fillId="0" borderId="123" xfId="0" applyFont="1" applyBorder="1" applyAlignment="1">
      <alignment horizontal="left" vertical="center" wrapText="1"/>
    </xf>
    <xf numFmtId="0" fontId="4" fillId="0" borderId="60" xfId="0" applyFont="1" applyBorder="1" applyAlignment="1">
      <alignment horizontal="left" vertical="center" wrapText="1"/>
    </xf>
    <xf numFmtId="0" fontId="4" fillId="0" borderId="133" xfId="0" applyFont="1" applyBorder="1" applyAlignment="1">
      <alignment horizontal="left" vertical="center" wrapText="1"/>
    </xf>
    <xf numFmtId="0" fontId="4" fillId="10" borderId="1" xfId="0" applyFont="1" applyFill="1" applyBorder="1" applyAlignment="1">
      <alignment horizontal="left" vertical="center"/>
    </xf>
    <xf numFmtId="0" fontId="59" fillId="11" borderId="0" xfId="0" applyFont="1" applyFill="1" applyAlignment="1">
      <alignment horizontal="left" vertical="center"/>
    </xf>
    <xf numFmtId="0" fontId="59" fillId="11" borderId="0" xfId="0" applyFont="1" applyFill="1" applyAlignment="1">
      <alignment horizontal="right" vertical="center"/>
    </xf>
    <xf numFmtId="0" fontId="5" fillId="0" borderId="0" xfId="0" applyFont="1" applyAlignment="1">
      <alignment horizontal="left" vertical="center" wrapText="1"/>
    </xf>
    <xf numFmtId="0" fontId="4" fillId="10" borderId="10" xfId="0" applyFont="1" applyFill="1" applyBorder="1" applyAlignment="1">
      <alignment horizontal="left" vertical="center"/>
    </xf>
    <xf numFmtId="0" fontId="4" fillId="10" borderId="11" xfId="0" applyFont="1" applyFill="1" applyBorder="1" applyAlignment="1">
      <alignment horizontal="left" vertical="center"/>
    </xf>
    <xf numFmtId="0" fontId="4" fillId="10" borderId="12" xfId="0" applyFont="1" applyFill="1" applyBorder="1" applyAlignment="1">
      <alignment horizontal="left" vertical="center"/>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65"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10" borderId="2" xfId="0" applyFont="1" applyFill="1" applyBorder="1" applyAlignment="1">
      <alignment horizontal="left" vertical="center" wrapText="1"/>
    </xf>
    <xf numFmtId="0" fontId="4" fillId="10" borderId="3" xfId="0" applyFont="1" applyFill="1" applyBorder="1" applyAlignment="1">
      <alignment horizontal="left" vertical="center"/>
    </xf>
    <xf numFmtId="0" fontId="4" fillId="10" borderId="4" xfId="0" applyFont="1" applyFill="1" applyBorder="1" applyAlignment="1">
      <alignment horizontal="left" vertical="center"/>
    </xf>
    <xf numFmtId="0" fontId="4" fillId="10" borderId="5" xfId="0" applyFont="1" applyFill="1" applyBorder="1" applyAlignment="1">
      <alignment horizontal="left" vertical="center"/>
    </xf>
    <xf numFmtId="0" fontId="4" fillId="10" borderId="0" xfId="0" applyFont="1" applyFill="1" applyBorder="1" applyAlignment="1">
      <alignment horizontal="left" vertical="center"/>
    </xf>
    <xf numFmtId="0" fontId="4" fillId="10" borderId="6" xfId="0" applyFont="1" applyFill="1" applyBorder="1" applyAlignment="1">
      <alignment horizontal="left" vertical="center"/>
    </xf>
    <xf numFmtId="0" fontId="4" fillId="10" borderId="7" xfId="0" applyFont="1" applyFill="1" applyBorder="1" applyAlignment="1">
      <alignment horizontal="left" vertical="center"/>
    </xf>
    <xf numFmtId="0" fontId="4" fillId="10" borderId="8" xfId="0" applyFont="1" applyFill="1" applyBorder="1" applyAlignment="1">
      <alignment horizontal="left" vertical="center"/>
    </xf>
    <xf numFmtId="0" fontId="4" fillId="10" borderId="9" xfId="0" applyFont="1" applyFill="1" applyBorder="1" applyAlignment="1">
      <alignment horizontal="left" vertical="center"/>
    </xf>
    <xf numFmtId="0" fontId="59" fillId="11" borderId="71" xfId="0" applyFont="1" applyFill="1" applyBorder="1" applyAlignment="1">
      <alignment horizontal="left" vertical="center"/>
    </xf>
    <xf numFmtId="0" fontId="59" fillId="11" borderId="57" xfId="0" applyFont="1" applyFill="1" applyBorder="1" applyAlignment="1">
      <alignment horizontal="left" vertical="center"/>
    </xf>
    <xf numFmtId="0" fontId="59" fillId="11" borderId="73" xfId="0" applyFont="1" applyFill="1" applyBorder="1" applyAlignment="1">
      <alignment horizontal="left" vertical="center"/>
    </xf>
    <xf numFmtId="0" fontId="4" fillId="0" borderId="65"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pplyProtection="1">
      <alignment horizontal="center" vertical="center" wrapText="1"/>
      <protection locked="0"/>
    </xf>
    <xf numFmtId="0" fontId="16" fillId="0" borderId="10" xfId="0" applyFont="1" applyBorder="1" applyAlignment="1" applyProtection="1">
      <alignment horizontal="left" vertical="center" shrinkToFit="1"/>
      <protection locked="0"/>
    </xf>
    <xf numFmtId="0" fontId="16" fillId="0" borderId="11" xfId="0" applyFont="1" applyBorder="1" applyAlignment="1" applyProtection="1">
      <alignment horizontal="left" vertical="center" shrinkToFit="1"/>
      <protection locked="0"/>
    </xf>
    <xf numFmtId="0" fontId="16" fillId="0" borderId="12" xfId="0" applyFont="1" applyBorder="1" applyAlignment="1" applyProtection="1">
      <alignment horizontal="left" vertical="center" shrinkToFi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180" fontId="4" fillId="0" borderId="10" xfId="0" applyNumberFormat="1" applyFont="1" applyBorder="1" applyAlignment="1" applyProtection="1">
      <alignment horizontal="center" vertical="center"/>
      <protection locked="0"/>
    </xf>
    <xf numFmtId="180" fontId="4" fillId="0" borderId="11" xfId="0" applyNumberFormat="1" applyFont="1" applyBorder="1" applyAlignment="1" applyProtection="1">
      <alignment horizontal="center" vertical="center"/>
      <protection locked="0"/>
    </xf>
    <xf numFmtId="180" fontId="4" fillId="0" borderId="12"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10" borderId="10" xfId="0" applyFont="1" applyFill="1" applyBorder="1" applyAlignment="1">
      <alignment horizontal="center" vertical="center"/>
    </xf>
    <xf numFmtId="0" fontId="4" fillId="10" borderId="12" xfId="0" applyFont="1" applyFill="1" applyBorder="1" applyAlignment="1">
      <alignment horizontal="center" vertical="center"/>
    </xf>
    <xf numFmtId="0" fontId="4" fillId="0" borderId="10"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10" borderId="11" xfId="0" applyFont="1" applyFill="1" applyBorder="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right" vertical="center" wrapText="1"/>
    </xf>
    <xf numFmtId="0" fontId="4" fillId="10" borderId="30" xfId="0" applyFont="1" applyFill="1" applyBorder="1" applyAlignment="1">
      <alignment horizontal="left" vertical="center"/>
    </xf>
    <xf numFmtId="0" fontId="4" fillId="0" borderId="123"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133" xfId="0" applyFont="1" applyBorder="1" applyAlignment="1">
      <alignment horizontal="left" vertical="center" shrinkToFit="1"/>
    </xf>
    <xf numFmtId="0" fontId="59" fillId="11" borderId="25" xfId="0" applyFont="1" applyFill="1" applyBorder="1" applyAlignment="1">
      <alignment horizontal="left" vertical="center"/>
    </xf>
    <xf numFmtId="0" fontId="59" fillId="11" borderId="26" xfId="0" applyFont="1" applyFill="1" applyBorder="1" applyAlignment="1">
      <alignment horizontal="left" vertical="center"/>
    </xf>
    <xf numFmtId="0" fontId="59" fillId="11" borderId="44" xfId="0" applyFont="1" applyFill="1" applyBorder="1" applyAlignment="1">
      <alignment horizontal="left" vertical="center"/>
    </xf>
    <xf numFmtId="0" fontId="4" fillId="0" borderId="0" xfId="0" applyFont="1" applyAlignment="1">
      <alignment horizontal="left" vertical="center" wrapText="1"/>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8" xfId="0" applyFont="1" applyBorder="1" applyAlignment="1">
      <alignment horizontal="left" vertical="center"/>
    </xf>
    <xf numFmtId="0" fontId="4" fillId="0" borderId="14"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9" fontId="4" fillId="0" borderId="2" xfId="0" applyNumberFormat="1" applyFont="1" applyBorder="1" applyAlignment="1" applyProtection="1">
      <alignment horizontal="center" vertical="center"/>
      <protection locked="0"/>
    </xf>
    <xf numFmtId="179" fontId="4" fillId="0" borderId="3" xfId="0" applyNumberFormat="1" applyFont="1" applyBorder="1" applyAlignment="1" applyProtection="1">
      <alignment horizontal="center" vertical="center"/>
      <protection locked="0"/>
    </xf>
    <xf numFmtId="179" fontId="4" fillId="0" borderId="4"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179" fontId="4" fillId="0" borderId="7" xfId="0" applyNumberFormat="1" applyFont="1" applyBorder="1" applyAlignment="1" applyProtection="1">
      <alignment horizontal="center" vertical="center"/>
      <protection locked="0"/>
    </xf>
    <xf numFmtId="179" fontId="4" fillId="0" borderId="8" xfId="0" applyNumberFormat="1" applyFont="1" applyBorder="1" applyAlignment="1" applyProtection="1">
      <alignment horizontal="center" vertical="center"/>
      <protection locked="0"/>
    </xf>
    <xf numFmtId="179" fontId="4" fillId="0" borderId="9" xfId="0" applyNumberFormat="1" applyFont="1" applyBorder="1" applyAlignment="1" applyProtection="1">
      <alignment horizontal="center" vertical="center"/>
      <protection locked="0"/>
    </xf>
    <xf numFmtId="0" fontId="4" fillId="0" borderId="0" xfId="0" applyFont="1" applyAlignment="1">
      <alignment horizontal="right"/>
    </xf>
    <xf numFmtId="178" fontId="4" fillId="0" borderId="10" xfId="0" applyNumberFormat="1" applyFont="1" applyBorder="1" applyAlignment="1" applyProtection="1">
      <alignment horizontal="center" vertical="center"/>
      <protection locked="0"/>
    </xf>
    <xf numFmtId="178" fontId="4" fillId="0" borderId="12" xfId="0" applyNumberFormat="1"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3" xfId="0" applyFont="1" applyBorder="1" applyAlignment="1">
      <alignment horizontal="right" vertical="top"/>
    </xf>
    <xf numFmtId="180"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0" fontId="4" fillId="0" borderId="0" xfId="0" applyFont="1" applyBorder="1" applyAlignment="1">
      <alignment horizontal="center" vertical="center"/>
    </xf>
    <xf numFmtId="0" fontId="15" fillId="0" borderId="0" xfId="0" applyFont="1" applyBorder="1" applyAlignment="1">
      <alignment horizontal="right" vertical="top"/>
    </xf>
    <xf numFmtId="176" fontId="4" fillId="0" borderId="0" xfId="1" applyNumberFormat="1" applyFont="1" applyBorder="1" applyAlignment="1" applyProtection="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xf>
    <xf numFmtId="0" fontId="59" fillId="11" borderId="68" xfId="0" applyFont="1" applyFill="1" applyBorder="1" applyAlignment="1">
      <alignment horizontal="left" vertical="center"/>
    </xf>
    <xf numFmtId="0" fontId="59" fillId="11" borderId="28" xfId="0" applyFont="1" applyFill="1" applyBorder="1" applyAlignment="1">
      <alignment horizontal="left" vertical="center"/>
    </xf>
    <xf numFmtId="0" fontId="59" fillId="11" borderId="29" xfId="0" applyFont="1" applyFill="1" applyBorder="1" applyAlignment="1">
      <alignment horizontal="left" vertical="center"/>
    </xf>
    <xf numFmtId="0" fontId="4" fillId="10" borderId="65" xfId="0" applyFont="1" applyFill="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wrapText="1"/>
    </xf>
    <xf numFmtId="180" fontId="4" fillId="0" borderId="10" xfId="0" applyNumberFormat="1" applyFont="1" applyBorder="1" applyAlignment="1" applyProtection="1">
      <alignment horizontal="center" vertical="center" shrinkToFit="1"/>
      <protection locked="0"/>
    </xf>
    <xf numFmtId="180" fontId="4" fillId="0" borderId="12" xfId="0" applyNumberFormat="1" applyFont="1" applyBorder="1" applyAlignment="1" applyProtection="1">
      <alignment horizontal="center" vertical="center" shrinkToFit="1"/>
      <protection locked="0"/>
    </xf>
    <xf numFmtId="0" fontId="4" fillId="0" borderId="1" xfId="0" applyFont="1" applyBorder="1" applyAlignment="1" applyProtection="1">
      <alignment horizontal="left" vertical="center" wrapText="1"/>
      <protection locked="0"/>
    </xf>
    <xf numFmtId="0" fontId="4" fillId="0" borderId="0" xfId="0" applyFont="1" applyAlignment="1">
      <alignment horizontal="right" vertical="center"/>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49" fontId="4" fillId="0" borderId="10" xfId="0" applyNumberFormat="1" applyFont="1" applyBorder="1" applyAlignment="1" applyProtection="1">
      <alignment horizontal="left" vertical="center" shrinkToFit="1"/>
      <protection locked="0"/>
    </xf>
    <xf numFmtId="49" fontId="4" fillId="0" borderId="12" xfId="0" applyNumberFormat="1" applyFont="1" applyBorder="1" applyAlignment="1" applyProtection="1">
      <alignment horizontal="left" vertical="center" shrinkToFit="1"/>
      <protection locked="0"/>
    </xf>
    <xf numFmtId="0" fontId="4" fillId="4" borderId="14" xfId="0" applyFont="1" applyFill="1" applyBorder="1" applyAlignment="1">
      <alignment horizontal="center" vertical="center"/>
    </xf>
    <xf numFmtId="0" fontId="4" fillId="4" borderId="1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4" borderId="1"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24" xfId="0" applyFont="1" applyBorder="1" applyAlignment="1">
      <alignment horizontal="center" vertical="center" shrinkToFit="1"/>
    </xf>
    <xf numFmtId="0" fontId="4" fillId="0" borderId="225" xfId="0" applyFont="1" applyBorder="1" applyAlignment="1">
      <alignment horizontal="center" vertical="center" shrinkToFit="1"/>
    </xf>
    <xf numFmtId="0" fontId="4" fillId="0" borderId="8" xfId="0" applyFont="1" applyBorder="1" applyAlignment="1">
      <alignment horizontal="center" vertical="center"/>
    </xf>
    <xf numFmtId="0" fontId="4" fillId="10" borderId="10" xfId="0" applyFont="1" applyFill="1" applyBorder="1" applyAlignment="1">
      <alignment horizontal="center" vertical="center" shrinkToFit="1"/>
    </xf>
    <xf numFmtId="0" fontId="4" fillId="10" borderId="11" xfId="0" applyFont="1" applyFill="1" applyBorder="1" applyAlignment="1">
      <alignment horizontal="center" vertical="center" shrinkToFit="1"/>
    </xf>
    <xf numFmtId="0" fontId="4" fillId="10" borderId="12" xfId="0" applyFont="1" applyFill="1" applyBorder="1" applyAlignment="1">
      <alignment horizontal="center" vertical="center" shrinkToFit="1"/>
    </xf>
    <xf numFmtId="180" fontId="4" fillId="0" borderId="227" xfId="0" applyNumberFormat="1" applyFont="1" applyBorder="1" applyAlignment="1" applyProtection="1">
      <alignment horizontal="center" vertical="center" shrinkToFit="1"/>
      <protection locked="0"/>
    </xf>
    <xf numFmtId="180" fontId="4" fillId="0" borderId="228" xfId="0" applyNumberFormat="1" applyFont="1" applyBorder="1" applyAlignment="1" applyProtection="1">
      <alignment horizontal="center" vertical="center" shrinkToFit="1"/>
      <protection locked="0"/>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180" fontId="4" fillId="0" borderId="1" xfId="0" applyNumberFormat="1" applyFont="1" applyBorder="1" applyAlignment="1" applyProtection="1">
      <alignment horizontal="center" vertical="center" shrinkToFit="1"/>
      <protection locked="0"/>
    </xf>
    <xf numFmtId="49" fontId="4" fillId="0" borderId="11" xfId="0" applyNumberFormat="1" applyFont="1" applyBorder="1" applyAlignment="1" applyProtection="1">
      <alignment horizontal="left" vertical="center" shrinkToFit="1"/>
      <protection locked="0"/>
    </xf>
    <xf numFmtId="180" fontId="4" fillId="0" borderId="11" xfId="0" applyNumberFormat="1" applyFont="1" applyBorder="1" applyAlignment="1" applyProtection="1">
      <alignment horizontal="left" vertical="center" shrinkToFit="1"/>
      <protection locked="0"/>
    </xf>
    <xf numFmtId="180" fontId="4" fillId="0" borderId="12" xfId="0" applyNumberFormat="1" applyFont="1" applyBorder="1" applyAlignment="1" applyProtection="1">
      <alignment horizontal="left" vertical="center" shrinkToFit="1"/>
      <protection locked="0"/>
    </xf>
    <xf numFmtId="0" fontId="4" fillId="0" borderId="225" xfId="0" applyFont="1" applyBorder="1" applyAlignment="1">
      <alignment horizontal="center" vertical="center" wrapText="1"/>
    </xf>
    <xf numFmtId="0" fontId="4" fillId="0" borderId="226" xfId="0" applyFont="1" applyBorder="1" applyAlignment="1">
      <alignment horizontal="center" vertical="center" wrapText="1"/>
    </xf>
    <xf numFmtId="177" fontId="4" fillId="0" borderId="228" xfId="0" applyNumberFormat="1" applyFont="1" applyBorder="1" applyAlignment="1" applyProtection="1">
      <alignment horizontal="center" vertical="center" wrapText="1"/>
      <protection locked="0"/>
    </xf>
    <xf numFmtId="177" fontId="4" fillId="0" borderId="229" xfId="0" applyNumberFormat="1"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49" fontId="16" fillId="0" borderId="12" xfId="0" applyNumberFormat="1" applyFont="1" applyBorder="1" applyAlignment="1" applyProtection="1">
      <alignment horizontal="center" vertical="center" wrapText="1"/>
      <protection locked="0"/>
    </xf>
    <xf numFmtId="0" fontId="51" fillId="0" borderId="0" xfId="0" applyFont="1" applyBorder="1" applyAlignment="1">
      <alignment horizontal="left" vertical="center" wrapText="1"/>
    </xf>
    <xf numFmtId="0" fontId="4" fillId="0" borderId="228" xfId="0" applyFont="1" applyBorder="1" applyAlignment="1" applyProtection="1">
      <alignment horizontal="center" vertical="center" wrapText="1"/>
      <protection locked="0"/>
    </xf>
    <xf numFmtId="0" fontId="4" fillId="0" borderId="229" xfId="0" applyFont="1" applyBorder="1" applyAlignment="1" applyProtection="1">
      <alignment horizontal="center" vertical="center" wrapText="1"/>
      <protection locked="0"/>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Alignment="1">
      <alignment horizontal="left" vertical="center" wrapText="1" shrinkToFit="1"/>
    </xf>
    <xf numFmtId="0" fontId="4" fillId="0" borderId="0" xfId="0" applyFont="1" applyBorder="1" applyAlignment="1">
      <alignment horizontal="left" vertical="center" wrapText="1"/>
    </xf>
    <xf numFmtId="0" fontId="4" fillId="4" borderId="1" xfId="0" applyFont="1" applyFill="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Alignment="1">
      <alignment vertical="center" shrinkToFit="1"/>
    </xf>
    <xf numFmtId="0" fontId="4" fillId="0" borderId="0" xfId="0" applyFont="1" applyAlignment="1">
      <alignment vertical="center"/>
    </xf>
    <xf numFmtId="0" fontId="4" fillId="10"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0" borderId="1" xfId="0" applyFont="1" applyBorder="1" applyAlignment="1">
      <alignment horizontal="left" vertical="center"/>
    </xf>
    <xf numFmtId="0" fontId="4" fillId="10" borderId="1" xfId="0" applyFont="1" applyFill="1" applyBorder="1" applyAlignment="1">
      <alignment horizontal="center" vertical="center" wrapText="1"/>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59" fillId="11" borderId="0" xfId="0" applyFont="1" applyFill="1" applyAlignment="1">
      <alignment horizontal="right" vertical="center" shrinkToFit="1"/>
    </xf>
    <xf numFmtId="0" fontId="4" fillId="0" borderId="66"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02" xfId="0" applyFont="1" applyBorder="1" applyAlignment="1">
      <alignment horizontal="left" vertical="center" wrapText="1"/>
    </xf>
    <xf numFmtId="0" fontId="4" fillId="0" borderId="56" xfId="0" applyFont="1" applyBorder="1" applyAlignment="1">
      <alignment horizontal="left" vertical="center" wrapText="1"/>
    </xf>
    <xf numFmtId="0" fontId="4" fillId="0" borderId="42" xfId="0" applyFont="1" applyBorder="1" applyAlignment="1">
      <alignment horizontal="left" vertical="center" wrapText="1"/>
    </xf>
    <xf numFmtId="0" fontId="4" fillId="0" borderId="6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pplyProtection="1">
      <alignment horizontal="center" vertical="center" shrinkToFit="1"/>
      <protection locked="0"/>
    </xf>
    <xf numFmtId="0" fontId="4" fillId="0" borderId="10" xfId="0" applyFont="1" applyBorder="1" applyAlignment="1">
      <alignment horizontal="left" vertical="center" wrapText="1"/>
    </xf>
    <xf numFmtId="0" fontId="4" fillId="0" borderId="0" xfId="1" applyFont="1" applyAlignment="1">
      <alignment horizontal="left" vertical="center" indent="2"/>
    </xf>
    <xf numFmtId="0" fontId="4" fillId="0" borderId="0" xfId="1" applyFont="1" applyAlignment="1">
      <alignment horizontal="left" vertical="center" wrapText="1" indent="1"/>
    </xf>
    <xf numFmtId="0" fontId="4" fillId="0" borderId="0" xfId="1" applyFont="1" applyAlignment="1">
      <alignment horizontal="left" vertical="top" wrapText="1" indent="3"/>
    </xf>
    <xf numFmtId="0" fontId="4" fillId="0" borderId="8" xfId="1" applyFont="1" applyBorder="1" applyAlignment="1">
      <alignment horizontal="right" vertical="center"/>
    </xf>
    <xf numFmtId="0" fontId="59" fillId="11" borderId="0" xfId="1" applyFont="1" applyFill="1" applyAlignment="1">
      <alignment horizontal="left" vertical="center"/>
    </xf>
    <xf numFmtId="0" fontId="59" fillId="11" borderId="0" xfId="1" applyFont="1" applyFill="1" applyAlignment="1">
      <alignment horizontal="right" vertical="center"/>
    </xf>
    <xf numFmtId="0" fontId="4" fillId="0" borderId="0" xfId="1" applyFont="1" applyAlignment="1">
      <alignment horizontal="left" vertical="center" wrapText="1"/>
    </xf>
    <xf numFmtId="0" fontId="4" fillId="10" borderId="1" xfId="1" applyFont="1" applyFill="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4" borderId="10" xfId="1" applyFont="1" applyFill="1" applyBorder="1" applyAlignment="1">
      <alignment horizontal="center" vertical="center" wrapText="1"/>
    </xf>
    <xf numFmtId="0" fontId="4" fillId="4" borderId="12" xfId="1" applyFont="1" applyFill="1" applyBorder="1" applyAlignment="1">
      <alignment horizontal="center" vertical="center" wrapText="1"/>
    </xf>
    <xf numFmtId="176" fontId="4" fillId="0" borderId="1" xfId="1" applyNumberFormat="1" applyFont="1" applyBorder="1" applyAlignment="1" applyProtection="1">
      <alignment horizontal="right" vertical="center" wrapText="1"/>
      <protection locked="0"/>
    </xf>
    <xf numFmtId="0" fontId="4" fillId="0" borderId="1" xfId="1" applyFont="1" applyBorder="1" applyAlignment="1">
      <alignment horizontal="left" vertical="center" wrapText="1"/>
    </xf>
    <xf numFmtId="0" fontId="12" fillId="0" borderId="1" xfId="1" applyFont="1" applyBorder="1" applyAlignment="1">
      <alignment horizontal="left" vertical="center" wrapText="1" indent="1"/>
    </xf>
    <xf numFmtId="176" fontId="4" fillId="4" borderId="1" xfId="1" applyNumberFormat="1" applyFont="1" applyFill="1" applyBorder="1" applyAlignment="1">
      <alignment horizontal="right" vertical="center" wrapText="1"/>
    </xf>
    <xf numFmtId="0" fontId="4" fillId="0" borderId="1" xfId="1" applyFont="1" applyBorder="1" applyAlignment="1">
      <alignment horizontal="left" vertical="center" wrapText="1" indent="1"/>
    </xf>
    <xf numFmtId="0" fontId="4" fillId="0" borderId="0" xfId="1" applyFont="1" applyAlignment="1">
      <alignment horizontal="center" vertical="center"/>
    </xf>
    <xf numFmtId="0" fontId="4" fillId="4"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4" borderId="10"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0" borderId="128" xfId="0" applyFont="1" applyBorder="1" applyAlignment="1" applyProtection="1">
      <alignment horizontal="center" vertical="center"/>
      <protection locked="0"/>
    </xf>
    <xf numFmtId="0" fontId="4" fillId="0" borderId="135" xfId="0" applyFont="1" applyBorder="1" applyAlignment="1" applyProtection="1">
      <alignment horizontal="center" vertical="center"/>
      <protection locked="0"/>
    </xf>
    <xf numFmtId="0" fontId="9" fillId="0" borderId="1" xfId="0" applyFont="1" applyBorder="1" applyAlignment="1">
      <alignment horizontal="left" vertical="center"/>
    </xf>
    <xf numFmtId="0" fontId="4" fillId="0" borderId="0" xfId="1" applyFont="1" applyBorder="1" applyAlignment="1">
      <alignment horizontal="center" vertical="center"/>
    </xf>
    <xf numFmtId="0" fontId="15" fillId="0" borderId="14" xfId="0" applyFont="1" applyBorder="1" applyAlignment="1">
      <alignment horizontal="left" vertical="center"/>
    </xf>
    <xf numFmtId="0" fontId="15"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176" fontId="12" fillId="4" borderId="1" xfId="1" applyNumberFormat="1" applyFont="1" applyFill="1" applyBorder="1" applyAlignment="1" applyProtection="1">
      <alignment horizontal="right" vertical="center" shrinkToFit="1"/>
    </xf>
    <xf numFmtId="0" fontId="12" fillId="0" borderId="72" xfId="1" applyFont="1" applyBorder="1" applyAlignment="1">
      <alignment horizontal="left" vertical="center"/>
    </xf>
    <xf numFmtId="0" fontId="12" fillId="0" borderId="26" xfId="1" applyFont="1" applyBorder="1" applyAlignment="1">
      <alignment horizontal="left" vertical="center"/>
    </xf>
    <xf numFmtId="176" fontId="12" fillId="0" borderId="68" xfId="1" applyNumberFormat="1" applyFont="1" applyBorder="1" applyAlignment="1" applyProtection="1">
      <alignment horizontal="left" vertical="center" shrinkToFit="1"/>
      <protection locked="0"/>
    </xf>
    <xf numFmtId="176" fontId="12" fillId="0" borderId="28" xfId="1" applyNumberFormat="1" applyFont="1" applyBorder="1" applyAlignment="1" applyProtection="1">
      <alignment horizontal="left" vertical="center" shrinkToFit="1"/>
      <protection locked="0"/>
    </xf>
    <xf numFmtId="176" fontId="12" fillId="0" borderId="29" xfId="1" applyNumberFormat="1" applyFont="1" applyBorder="1" applyAlignment="1" applyProtection="1">
      <alignment horizontal="left" vertical="center" shrinkToFit="1"/>
      <protection locked="0"/>
    </xf>
    <xf numFmtId="0" fontId="12" fillId="0" borderId="10" xfId="1" applyFont="1" applyBorder="1" applyAlignment="1">
      <alignment horizontal="left" vertical="center" indent="1" shrinkToFit="1"/>
    </xf>
    <xf numFmtId="0" fontId="12" fillId="0" borderId="11" xfId="1" applyFont="1" applyBorder="1" applyAlignment="1">
      <alignment horizontal="left" vertical="center" indent="1" shrinkToFit="1"/>
    </xf>
    <xf numFmtId="0" fontId="12" fillId="0" borderId="12" xfId="1" applyFont="1" applyBorder="1" applyAlignment="1">
      <alignment horizontal="left" vertical="center" indent="1" shrinkToFit="1"/>
    </xf>
    <xf numFmtId="0" fontId="4" fillId="0" borderId="11"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54" xfId="0" applyFont="1" applyBorder="1" applyAlignment="1">
      <alignment horizontal="left" vertical="center" wrapText="1"/>
    </xf>
    <xf numFmtId="0" fontId="4" fillId="0" borderId="14" xfId="0" applyFont="1" applyBorder="1" applyAlignment="1">
      <alignment horizontal="left" vertical="center" wrapText="1"/>
    </xf>
    <xf numFmtId="0" fontId="4" fillId="0" borderId="123" xfId="1" applyFont="1" applyBorder="1" applyAlignment="1">
      <alignment horizontal="left" vertical="center" wrapText="1"/>
    </xf>
    <xf numFmtId="0" fontId="4" fillId="0" borderId="60" xfId="1" applyFont="1" applyBorder="1" applyAlignment="1">
      <alignment horizontal="left" vertical="center" wrapText="1"/>
    </xf>
    <xf numFmtId="0" fontId="4" fillId="0" borderId="133" xfId="1" applyFont="1" applyBorder="1" applyAlignment="1">
      <alignment horizontal="left" vertical="center" wrapText="1"/>
    </xf>
    <xf numFmtId="0" fontId="4" fillId="0" borderId="51" xfId="1" applyFont="1" applyBorder="1" applyAlignment="1" applyProtection="1">
      <alignment horizontal="center" vertical="center"/>
      <protection locked="0"/>
    </xf>
    <xf numFmtId="0" fontId="4" fillId="0" borderId="134" xfId="1" applyFont="1" applyBorder="1" applyAlignment="1" applyProtection="1">
      <alignment horizontal="center" vertical="center"/>
      <protection locked="0"/>
    </xf>
    <xf numFmtId="176" fontId="12" fillId="4" borderId="26" xfId="1" applyNumberFormat="1" applyFont="1" applyFill="1" applyBorder="1" applyAlignment="1" applyProtection="1">
      <alignment horizontal="right" vertical="center" shrinkToFit="1"/>
    </xf>
    <xf numFmtId="0" fontId="12" fillId="0" borderId="14" xfId="1" applyFont="1" applyBorder="1" applyAlignment="1">
      <alignment horizontal="left" vertical="center" wrapText="1"/>
    </xf>
    <xf numFmtId="0" fontId="12" fillId="0" borderId="1" xfId="1" applyFont="1" applyBorder="1" applyAlignment="1">
      <alignment horizontal="left" vertical="center"/>
    </xf>
    <xf numFmtId="0" fontId="12" fillId="0" borderId="15" xfId="1" applyFont="1" applyBorder="1" applyAlignment="1">
      <alignment horizontal="left" vertical="center"/>
    </xf>
    <xf numFmtId="176" fontId="12" fillId="4" borderId="15" xfId="1" applyNumberFormat="1" applyFont="1" applyFill="1" applyBorder="1" applyAlignment="1" applyProtection="1">
      <alignment horizontal="right" vertical="center" shrinkToFit="1"/>
    </xf>
    <xf numFmtId="0" fontId="4" fillId="10" borderId="55" xfId="1" applyFont="1" applyFill="1" applyBorder="1" applyAlignment="1">
      <alignment horizontal="center" vertical="center" wrapText="1"/>
    </xf>
    <xf numFmtId="0" fontId="4" fillId="10" borderId="49" xfId="1" applyFont="1" applyFill="1" applyBorder="1" applyAlignment="1">
      <alignment horizontal="center" vertical="center" wrapText="1"/>
    </xf>
    <xf numFmtId="0" fontId="4" fillId="10" borderId="50" xfId="1" applyFont="1" applyFill="1" applyBorder="1" applyAlignment="1">
      <alignment horizontal="center" vertical="center" wrapText="1"/>
    </xf>
    <xf numFmtId="0" fontId="12" fillId="0" borderId="1" xfId="1" applyFont="1" applyBorder="1" applyAlignment="1">
      <alignment horizontal="left" vertical="center" indent="1"/>
    </xf>
    <xf numFmtId="0" fontId="12" fillId="0" borderId="26"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51" xfId="1" applyFont="1" applyBorder="1" applyAlignment="1">
      <alignment horizontal="center" vertical="center" wrapText="1"/>
    </xf>
    <xf numFmtId="176" fontId="12" fillId="0" borderId="1" xfId="2" applyNumberFormat="1" applyFont="1" applyBorder="1" applyAlignment="1" applyProtection="1">
      <alignment horizontal="right" vertical="center" shrinkToFit="1"/>
      <protection locked="0"/>
    </xf>
    <xf numFmtId="176" fontId="12" fillId="0" borderId="65" xfId="1" applyNumberFormat="1" applyFont="1" applyBorder="1" applyAlignment="1" applyProtection="1">
      <alignment horizontal="left" vertical="center" shrinkToFit="1"/>
      <protection locked="0"/>
    </xf>
    <xf numFmtId="176" fontId="12" fillId="0" borderId="11" xfId="1" applyNumberFormat="1" applyFont="1" applyBorder="1" applyAlignment="1" applyProtection="1">
      <alignment horizontal="left" vertical="center" shrinkToFit="1"/>
      <protection locked="0"/>
    </xf>
    <xf numFmtId="176" fontId="12" fillId="0" borderId="31" xfId="1" applyNumberFormat="1" applyFont="1" applyBorder="1" applyAlignment="1" applyProtection="1">
      <alignment horizontal="left" vertical="center" shrinkToFit="1"/>
      <protection locked="0"/>
    </xf>
    <xf numFmtId="176" fontId="12" fillId="4" borderId="10" xfId="1" applyNumberFormat="1" applyFont="1" applyFill="1" applyBorder="1" applyAlignment="1" applyProtection="1">
      <alignment horizontal="right" vertical="center" shrinkToFit="1"/>
    </xf>
    <xf numFmtId="176" fontId="12" fillId="4" borderId="11" xfId="1" applyNumberFormat="1" applyFont="1" applyFill="1" applyBorder="1" applyAlignment="1" applyProtection="1">
      <alignment horizontal="right" vertical="center" shrinkToFit="1"/>
    </xf>
    <xf numFmtId="176" fontId="12" fillId="4" borderId="12" xfId="1" applyNumberFormat="1" applyFont="1" applyFill="1" applyBorder="1" applyAlignment="1" applyProtection="1">
      <alignment horizontal="right" vertical="center" shrinkToFit="1"/>
    </xf>
    <xf numFmtId="0" fontId="4" fillId="0" borderId="69" xfId="1" applyFont="1" applyBorder="1" applyAlignment="1">
      <alignment horizontal="center" vertical="center" wrapText="1"/>
    </xf>
    <xf numFmtId="0" fontId="4" fillId="0" borderId="70" xfId="1" applyFont="1" applyBorder="1" applyAlignment="1">
      <alignment horizontal="center" vertical="center" wrapText="1"/>
    </xf>
    <xf numFmtId="0" fontId="4" fillId="0" borderId="52" xfId="1" applyFont="1" applyBorder="1" applyAlignment="1">
      <alignment horizontal="center" vertical="center" wrapText="1"/>
    </xf>
    <xf numFmtId="0" fontId="16" fillId="0" borderId="0" xfId="1" applyFont="1" applyBorder="1" applyAlignment="1">
      <alignment horizontal="left" vertical="center" wrapText="1" indent="2"/>
    </xf>
    <xf numFmtId="0" fontId="16" fillId="0" borderId="56" xfId="1" applyFont="1" applyBorder="1" applyAlignment="1">
      <alignment horizontal="left" vertical="center" wrapText="1" indent="2"/>
    </xf>
    <xf numFmtId="0" fontId="12" fillId="0" borderId="52" xfId="1" applyFont="1" applyBorder="1" applyAlignment="1">
      <alignment horizontal="center" vertical="center" textRotation="255" wrapText="1"/>
    </xf>
    <xf numFmtId="0" fontId="12" fillId="0" borderId="30" xfId="1" applyFont="1" applyBorder="1" applyAlignment="1">
      <alignment horizontal="center" vertical="center" textRotation="255" wrapText="1"/>
    </xf>
    <xf numFmtId="0" fontId="12" fillId="0" borderId="54" xfId="1" applyFont="1" applyBorder="1" applyAlignment="1">
      <alignment horizontal="center" vertical="center" textRotation="255" wrapText="1"/>
    </xf>
    <xf numFmtId="0" fontId="12" fillId="0" borderId="13" xfId="1" applyFont="1" applyBorder="1" applyAlignment="1">
      <alignment horizontal="center" vertical="center" textRotation="255" wrapText="1"/>
    </xf>
    <xf numFmtId="0" fontId="12" fillId="0" borderId="1" xfId="1" applyFont="1" applyBorder="1" applyAlignment="1">
      <alignment horizontal="center" vertical="center" textRotation="255" wrapText="1"/>
    </xf>
    <xf numFmtId="0" fontId="12" fillId="0" borderId="14" xfId="1" applyFont="1" applyBorder="1" applyAlignment="1">
      <alignment horizontal="center" vertical="center" textRotation="255" wrapText="1"/>
    </xf>
    <xf numFmtId="0" fontId="12" fillId="0" borderId="13" xfId="1" applyFont="1" applyBorder="1" applyAlignment="1">
      <alignment horizontal="left" vertical="center"/>
    </xf>
    <xf numFmtId="176" fontId="12" fillId="0" borderId="13" xfId="1" applyNumberFormat="1" applyFont="1" applyBorder="1" applyAlignment="1" applyProtection="1">
      <alignment horizontal="right" vertical="center" shrinkToFit="1"/>
      <protection locked="0"/>
    </xf>
    <xf numFmtId="0" fontId="10" fillId="0" borderId="27" xfId="1" applyFont="1" applyBorder="1" applyAlignment="1">
      <alignment horizontal="left" vertical="center"/>
    </xf>
    <xf numFmtId="0" fontId="10" fillId="0" borderId="28" xfId="1" applyFont="1" applyBorder="1" applyAlignment="1">
      <alignment horizontal="left" vertical="center"/>
    </xf>
    <xf numFmtId="0" fontId="10" fillId="0" borderId="29" xfId="1" applyFont="1" applyBorder="1" applyAlignment="1">
      <alignment horizontal="left" vertical="center"/>
    </xf>
    <xf numFmtId="176" fontId="12" fillId="0" borderId="1" xfId="1" applyNumberFormat="1" applyFont="1" applyBorder="1" applyAlignment="1" applyProtection="1">
      <alignment horizontal="right" vertical="center" shrinkToFit="1"/>
      <protection locked="0"/>
    </xf>
    <xf numFmtId="0" fontId="10" fillId="0" borderId="10" xfId="1" applyFont="1" applyBorder="1" applyAlignment="1">
      <alignment horizontal="left" vertical="center" shrinkToFit="1"/>
    </xf>
    <xf numFmtId="0" fontId="10" fillId="0" borderId="11" xfId="1" applyFont="1" applyBorder="1" applyAlignment="1">
      <alignment horizontal="left" vertical="center" shrinkToFit="1"/>
    </xf>
    <xf numFmtId="0" fontId="10" fillId="0" borderId="31" xfId="1" applyFont="1" applyBorder="1" applyAlignment="1">
      <alignment horizontal="left" vertical="center" shrinkToFit="1"/>
    </xf>
    <xf numFmtId="176" fontId="12" fillId="4" borderId="15" xfId="2" applyNumberFormat="1" applyFont="1" applyFill="1" applyBorder="1" applyAlignment="1">
      <alignment horizontal="right" vertical="center" shrinkToFit="1"/>
    </xf>
    <xf numFmtId="0" fontId="10" fillId="0" borderId="17" xfId="1" applyFont="1" applyBorder="1" applyAlignment="1">
      <alignment horizontal="left" vertical="center" wrapText="1"/>
    </xf>
    <xf numFmtId="0" fontId="10" fillId="0" borderId="232" xfId="1" applyFont="1" applyBorder="1" applyAlignment="1">
      <alignment horizontal="left" vertical="center"/>
    </xf>
    <xf numFmtId="0" fontId="10" fillId="0" borderId="248" xfId="1" applyFont="1" applyBorder="1" applyAlignment="1">
      <alignment horizontal="left" vertical="center"/>
    </xf>
    <xf numFmtId="0" fontId="12" fillId="0" borderId="16" xfId="1" applyFont="1" applyBorder="1" applyAlignment="1">
      <alignment horizontal="left" vertical="center"/>
    </xf>
    <xf numFmtId="176" fontId="12" fillId="4" borderId="41" xfId="1" applyNumberFormat="1" applyFont="1" applyFill="1" applyBorder="1" applyAlignment="1">
      <alignment horizontal="right" vertical="center" shrinkToFit="1"/>
    </xf>
    <xf numFmtId="176" fontId="12" fillId="4" borderId="56" xfId="1" applyNumberFormat="1" applyFont="1" applyFill="1" applyBorder="1" applyAlignment="1">
      <alignment horizontal="right" vertical="center" shrinkToFit="1"/>
    </xf>
    <xf numFmtId="176" fontId="12" fillId="4" borderId="42" xfId="1" applyNumberFormat="1" applyFont="1" applyFill="1" applyBorder="1" applyAlignment="1">
      <alignment horizontal="right" vertical="center" shrinkToFit="1"/>
    </xf>
    <xf numFmtId="0" fontId="10" fillId="0" borderId="41" xfId="1" applyFont="1" applyBorder="1" applyAlignment="1">
      <alignment horizontal="left" vertical="center"/>
    </xf>
    <xf numFmtId="0" fontId="10" fillId="0" borderId="56" xfId="1" applyFont="1" applyBorder="1" applyAlignment="1">
      <alignment horizontal="left" vertical="center"/>
    </xf>
    <xf numFmtId="0" fontId="10" fillId="0" borderId="83" xfId="1" applyFont="1" applyBorder="1" applyAlignment="1">
      <alignment horizontal="left" vertical="center"/>
    </xf>
    <xf numFmtId="0" fontId="16" fillId="10" borderId="45" xfId="1" applyFont="1" applyFill="1" applyBorder="1" applyAlignment="1">
      <alignment horizontal="center" vertical="center" wrapText="1"/>
    </xf>
    <xf numFmtId="0" fontId="4" fillId="10" borderId="46" xfId="1" applyFont="1" applyFill="1" applyBorder="1" applyAlignment="1">
      <alignment horizontal="center" vertical="center"/>
    </xf>
    <xf numFmtId="0" fontId="14" fillId="10" borderId="46" xfId="1" applyFont="1" applyFill="1" applyBorder="1" applyAlignment="1">
      <alignment horizontal="center" vertical="center"/>
    </xf>
    <xf numFmtId="0" fontId="14" fillId="10" borderId="47" xfId="1" applyFont="1" applyFill="1" applyBorder="1" applyAlignment="1">
      <alignment horizontal="center" vertical="center"/>
    </xf>
    <xf numFmtId="0" fontId="4" fillId="0" borderId="0" xfId="1" applyFont="1" applyAlignment="1">
      <alignment horizontal="left" vertical="center"/>
    </xf>
    <xf numFmtId="0" fontId="12" fillId="0" borderId="10" xfId="1" applyFont="1" applyBorder="1" applyAlignment="1">
      <alignment horizontal="left"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176" fontId="12" fillId="4" borderId="31" xfId="1" applyNumberFormat="1" applyFont="1" applyFill="1" applyBorder="1" applyAlignment="1" applyProtection="1">
      <alignment horizontal="right" vertical="center" shrinkToFi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176" fontId="12" fillId="0" borderId="26" xfId="1" applyNumberFormat="1" applyFont="1" applyBorder="1" applyAlignment="1" applyProtection="1">
      <alignment horizontal="right" vertical="center" shrinkToFit="1"/>
      <protection locked="0"/>
    </xf>
    <xf numFmtId="0" fontId="10" fillId="0" borderId="26" xfId="1" applyFont="1" applyBorder="1" applyAlignment="1">
      <alignment horizontal="left" vertical="center"/>
    </xf>
    <xf numFmtId="0" fontId="10" fillId="0" borderId="44" xfId="1" applyFont="1" applyBorder="1" applyAlignment="1">
      <alignment horizontal="left" vertical="center"/>
    </xf>
    <xf numFmtId="176" fontId="12" fillId="0" borderId="15" xfId="1" applyNumberFormat="1" applyFont="1" applyBorder="1" applyAlignment="1" applyProtection="1">
      <alignment horizontal="right" vertical="center" shrinkToFit="1"/>
      <protection locked="0"/>
    </xf>
    <xf numFmtId="0" fontId="4" fillId="10" borderId="62" xfId="1" applyFont="1" applyFill="1" applyBorder="1" applyAlignment="1">
      <alignment horizontal="center" vertical="center" wrapText="1"/>
    </xf>
    <xf numFmtId="0" fontId="4" fillId="10" borderId="49" xfId="1" applyFont="1" applyFill="1" applyBorder="1" applyAlignment="1">
      <alignment horizontal="center" vertical="center"/>
    </xf>
    <xf numFmtId="0" fontId="4" fillId="10" borderId="50" xfId="1" applyFont="1" applyFill="1" applyBorder="1" applyAlignment="1">
      <alignment horizontal="center" vertical="center"/>
    </xf>
    <xf numFmtId="0" fontId="10" fillId="0" borderId="15" xfId="1" applyFont="1" applyBorder="1" applyAlignment="1">
      <alignment horizontal="left" vertical="center"/>
    </xf>
    <xf numFmtId="0" fontId="10" fillId="0" borderId="33" xfId="1" applyFont="1" applyBorder="1" applyAlignment="1">
      <alignment horizontal="left" vertical="center"/>
    </xf>
    <xf numFmtId="0" fontId="4" fillId="10" borderId="62" xfId="1" applyFont="1" applyFill="1" applyBorder="1" applyAlignment="1">
      <alignment horizontal="center" vertical="center"/>
    </xf>
    <xf numFmtId="0" fontId="4" fillId="10" borderId="63" xfId="1" applyFont="1" applyFill="1" applyBorder="1" applyAlignment="1">
      <alignment horizontal="center" vertical="center"/>
    </xf>
    <xf numFmtId="0" fontId="12" fillId="0" borderId="25" xfId="1" applyFont="1" applyBorder="1" applyAlignment="1">
      <alignment horizontal="center" vertical="center" textRotation="255" wrapText="1"/>
    </xf>
    <xf numFmtId="0" fontId="12" fillId="0" borderId="48" xfId="1" applyFont="1" applyBorder="1" applyAlignment="1">
      <alignment horizontal="center" vertical="center" textRotation="255" wrapText="1"/>
    </xf>
    <xf numFmtId="0" fontId="12" fillId="0" borderId="1" xfId="1" applyFont="1" applyBorder="1" applyAlignment="1">
      <alignment horizontal="left" vertical="center" wrapText="1"/>
    </xf>
    <xf numFmtId="0" fontId="12" fillId="0" borderId="40" xfId="1" applyFont="1" applyBorder="1" applyAlignment="1">
      <alignment horizontal="left" vertical="center"/>
    </xf>
    <xf numFmtId="176" fontId="12" fillId="0" borderId="247" xfId="1" applyNumberFormat="1" applyFont="1" applyBorder="1" applyAlignment="1" applyProtection="1">
      <alignment horizontal="left" vertical="center" shrinkToFit="1"/>
      <protection locked="0"/>
    </xf>
    <xf numFmtId="176" fontId="12" fillId="0" borderId="232" xfId="1" applyNumberFormat="1" applyFont="1" applyBorder="1" applyAlignment="1" applyProtection="1">
      <alignment horizontal="left" vertical="center" shrinkToFit="1"/>
      <protection locked="0"/>
    </xf>
    <xf numFmtId="176" fontId="12" fillId="0" borderId="248" xfId="1" applyNumberFormat="1" applyFont="1" applyBorder="1" applyAlignment="1" applyProtection="1">
      <alignment horizontal="left" vertical="center" shrinkToFit="1"/>
      <protection locked="0"/>
    </xf>
    <xf numFmtId="0" fontId="4" fillId="0" borderId="39" xfId="1" applyFont="1" applyBorder="1" applyAlignment="1">
      <alignment horizontal="center" vertical="center" wrapText="1"/>
    </xf>
    <xf numFmtId="0" fontId="12" fillId="0" borderId="16" xfId="1" applyFont="1" applyBorder="1" applyAlignment="1">
      <alignment horizontal="center" vertical="center"/>
    </xf>
    <xf numFmtId="0" fontId="12" fillId="0" borderId="13" xfId="1" applyFont="1" applyBorder="1" applyAlignment="1">
      <alignment horizontal="center" vertical="center"/>
    </xf>
    <xf numFmtId="176" fontId="12" fillId="4" borderId="40" xfId="1" applyNumberFormat="1" applyFont="1" applyFill="1" applyBorder="1" applyAlignment="1" applyProtection="1">
      <alignment horizontal="right" vertical="center" shrinkToFit="1"/>
    </xf>
    <xf numFmtId="176" fontId="12" fillId="0" borderId="65" xfId="1" applyNumberFormat="1" applyFont="1" applyBorder="1" applyAlignment="1" applyProtection="1">
      <alignment horizontal="left" vertical="center"/>
      <protection locked="0"/>
    </xf>
    <xf numFmtId="176" fontId="12" fillId="0" borderId="11" xfId="1" applyNumberFormat="1" applyFont="1" applyBorder="1" applyAlignment="1" applyProtection="1">
      <alignment horizontal="left" vertical="center"/>
      <protection locked="0"/>
    </xf>
    <xf numFmtId="176" fontId="12" fillId="0" borderId="31" xfId="1" applyNumberFormat="1" applyFont="1" applyBorder="1" applyAlignment="1" applyProtection="1">
      <alignment horizontal="left" vertical="center"/>
      <protection locked="0"/>
    </xf>
    <xf numFmtId="176" fontId="12" fillId="0" borderId="102" xfId="1" applyNumberFormat="1" applyFont="1" applyBorder="1" applyAlignment="1" applyProtection="1">
      <alignment horizontal="left" vertical="center"/>
      <protection locked="0"/>
    </xf>
    <xf numFmtId="176" fontId="12" fillId="0" borderId="56" xfId="1" applyNumberFormat="1" applyFont="1" applyBorder="1" applyAlignment="1" applyProtection="1">
      <alignment horizontal="left" vertical="center"/>
      <protection locked="0"/>
    </xf>
    <xf numFmtId="176" fontId="12" fillId="0" borderId="83" xfId="1" applyNumberFormat="1" applyFont="1" applyBorder="1" applyAlignment="1" applyProtection="1">
      <alignment horizontal="left" vertical="center"/>
      <protection locked="0"/>
    </xf>
    <xf numFmtId="0" fontId="12" fillId="0" borderId="40" xfId="1" applyFont="1" applyBorder="1" applyAlignment="1">
      <alignment horizontal="center" vertical="center"/>
    </xf>
    <xf numFmtId="176" fontId="12" fillId="4" borderId="41" xfId="1" applyNumberFormat="1" applyFont="1" applyFill="1" applyBorder="1" applyAlignment="1" applyProtection="1">
      <alignment horizontal="right" vertical="center" shrinkToFit="1"/>
    </xf>
    <xf numFmtId="176" fontId="12" fillId="4" borderId="56" xfId="1" applyNumberFormat="1" applyFont="1" applyFill="1" applyBorder="1" applyAlignment="1" applyProtection="1">
      <alignment horizontal="right" vertical="center" shrinkToFit="1"/>
    </xf>
    <xf numFmtId="176" fontId="12" fillId="4" borderId="42" xfId="1" applyNumberFormat="1" applyFont="1" applyFill="1" applyBorder="1" applyAlignment="1" applyProtection="1">
      <alignment horizontal="right" vertical="center" shrinkToFit="1"/>
    </xf>
    <xf numFmtId="176" fontId="12" fillId="0" borderId="65" xfId="1" applyNumberFormat="1" applyFont="1" applyBorder="1" applyAlignment="1" applyProtection="1">
      <alignment horizontal="left" vertical="center" shrinkToFit="1"/>
    </xf>
    <xf numFmtId="176" fontId="12" fillId="0" borderId="11" xfId="1" applyNumberFormat="1" applyFont="1" applyBorder="1" applyAlignment="1" applyProtection="1">
      <alignment horizontal="left" vertical="center" shrinkToFit="1"/>
    </xf>
    <xf numFmtId="176" fontId="12" fillId="0" borderId="31" xfId="1" applyNumberFormat="1" applyFont="1" applyBorder="1" applyAlignment="1" applyProtection="1">
      <alignment horizontal="left" vertical="center" shrinkToFit="1"/>
    </xf>
    <xf numFmtId="176" fontId="4" fillId="0" borderId="0" xfId="1" applyNumberFormat="1" applyFont="1" applyBorder="1" applyAlignment="1" applyProtection="1">
      <alignment horizontal="center" vertical="center"/>
    </xf>
    <xf numFmtId="0" fontId="12" fillId="0" borderId="45" xfId="1" applyFont="1" applyBorder="1" applyAlignment="1">
      <alignment horizontal="center" vertical="center"/>
    </xf>
    <xf numFmtId="0" fontId="12" fillId="0" borderId="46" xfId="1" applyFont="1" applyBorder="1" applyAlignment="1">
      <alignment horizontal="center" vertical="center"/>
    </xf>
    <xf numFmtId="176" fontId="12" fillId="4" borderId="55" xfId="1" applyNumberFormat="1" applyFont="1" applyFill="1" applyBorder="1" applyAlignment="1" applyProtection="1">
      <alignment horizontal="right" vertical="center" shrinkToFit="1"/>
    </xf>
    <xf numFmtId="176" fontId="12" fillId="4" borderId="49" xfId="1" applyNumberFormat="1" applyFont="1" applyFill="1" applyBorder="1" applyAlignment="1" applyProtection="1">
      <alignment horizontal="right" vertical="center" shrinkToFit="1"/>
    </xf>
    <xf numFmtId="176" fontId="12" fillId="4" borderId="50" xfId="1" applyNumberFormat="1" applyFont="1" applyFill="1" applyBorder="1" applyAlignment="1" applyProtection="1">
      <alignment horizontal="right" vertical="center" shrinkToFit="1"/>
    </xf>
    <xf numFmtId="176" fontId="12" fillId="0" borderId="62" xfId="1" applyNumberFormat="1" applyFont="1" applyBorder="1" applyAlignment="1" applyProtection="1">
      <alignment horizontal="left" vertical="center"/>
      <protection locked="0"/>
    </xf>
    <xf numFmtId="176" fontId="12" fillId="0" borderId="49" xfId="1" applyNumberFormat="1" applyFont="1" applyBorder="1" applyAlignment="1" applyProtection="1">
      <alignment horizontal="left" vertical="center"/>
      <protection locked="0"/>
    </xf>
    <xf numFmtId="176" fontId="12" fillId="0" borderId="63" xfId="1" applyNumberFormat="1" applyFont="1" applyBorder="1" applyAlignment="1" applyProtection="1">
      <alignment horizontal="left" vertical="center"/>
      <protection locked="0"/>
    </xf>
    <xf numFmtId="0" fontId="4" fillId="0" borderId="14" xfId="0" applyFont="1" applyBorder="1" applyAlignment="1" applyProtection="1">
      <alignment horizontal="center" vertical="center"/>
      <protection locked="0"/>
    </xf>
    <xf numFmtId="0" fontId="12" fillId="0" borderId="16" xfId="1" applyFont="1" applyBorder="1" applyAlignment="1">
      <alignment horizontal="center" vertical="center" wrapText="1"/>
    </xf>
    <xf numFmtId="0" fontId="12" fillId="0" borderId="13" xfId="1" applyFont="1" applyBorder="1" applyAlignment="1">
      <alignment horizontal="center" vertical="center" wrapText="1"/>
    </xf>
    <xf numFmtId="0" fontId="57" fillId="0" borderId="0" xfId="1" applyFont="1" applyAlignment="1">
      <alignment horizontal="left" vertical="center"/>
    </xf>
    <xf numFmtId="0" fontId="4" fillId="0" borderId="0" xfId="1" applyFont="1" applyAlignment="1">
      <alignment horizontal="left" vertical="center" indent="1"/>
    </xf>
    <xf numFmtId="0" fontId="4" fillId="10" borderId="1" xfId="1" applyFont="1" applyFill="1" applyBorder="1" applyAlignment="1">
      <alignment horizontal="center" vertical="center"/>
    </xf>
    <xf numFmtId="0" fontId="12" fillId="0" borderId="72" xfId="1" applyFont="1" applyBorder="1" applyAlignment="1">
      <alignment horizontal="center" vertical="center" wrapText="1"/>
    </xf>
    <xf numFmtId="0" fontId="10" fillId="0" borderId="1" xfId="1" applyFont="1" applyBorder="1" applyAlignment="1">
      <alignment horizontal="left" vertical="center" wrapText="1"/>
    </xf>
    <xf numFmtId="0" fontId="10" fillId="0" borderId="1" xfId="1" applyFont="1" applyBorder="1" applyAlignment="1">
      <alignment horizontal="left" vertical="center"/>
    </xf>
    <xf numFmtId="0" fontId="10" fillId="0" borderId="32" xfId="1" applyFont="1" applyBorder="1" applyAlignment="1">
      <alignment horizontal="left" vertical="center"/>
    </xf>
    <xf numFmtId="0" fontId="4" fillId="0" borderId="10" xfId="1" applyFont="1" applyBorder="1" applyAlignment="1" applyProtection="1">
      <alignment horizontal="left" vertical="center"/>
      <protection locked="0"/>
    </xf>
    <xf numFmtId="0" fontId="4" fillId="0" borderId="11" xfId="1" applyFont="1" applyBorder="1" applyAlignment="1" applyProtection="1">
      <alignment horizontal="left" vertical="center"/>
      <protection locked="0"/>
    </xf>
    <xf numFmtId="0" fontId="4" fillId="0" borderId="12" xfId="1" applyFont="1" applyBorder="1" applyAlignment="1" applyProtection="1">
      <alignment horizontal="left" vertical="center"/>
      <protection locked="0"/>
    </xf>
    <xf numFmtId="0" fontId="4" fillId="0" borderId="0" xfId="1" applyFont="1" applyFill="1" applyBorder="1" applyAlignment="1">
      <alignment horizontal="left" vertical="center"/>
    </xf>
    <xf numFmtId="0" fontId="4" fillId="10" borderId="25" xfId="1" applyFont="1" applyFill="1" applyBorder="1" applyAlignment="1">
      <alignment horizontal="center" vertical="center"/>
    </xf>
    <xf numFmtId="0" fontId="4" fillId="10" borderId="26" xfId="1" applyFont="1" applyFill="1" applyBorder="1" applyAlignment="1">
      <alignment horizontal="center" vertical="center"/>
    </xf>
    <xf numFmtId="176" fontId="4" fillId="0" borderId="155" xfId="2" applyNumberFormat="1" applyFont="1" applyFill="1" applyBorder="1" applyAlignment="1" applyProtection="1">
      <alignment horizontal="right" vertical="center" shrinkToFit="1"/>
      <protection locked="0"/>
    </xf>
    <xf numFmtId="0" fontId="14" fillId="0" borderId="155" xfId="1" applyFont="1" applyFill="1" applyBorder="1" applyAlignment="1" applyProtection="1">
      <alignment horizontal="left" vertical="center" shrinkToFit="1"/>
      <protection locked="0"/>
    </xf>
    <xf numFmtId="0" fontId="14" fillId="0" borderId="156" xfId="1" applyFont="1" applyFill="1" applyBorder="1" applyAlignment="1" applyProtection="1">
      <alignment horizontal="left" vertical="center" shrinkToFit="1"/>
      <protection locked="0"/>
    </xf>
    <xf numFmtId="0" fontId="59" fillId="11" borderId="0" xfId="1" applyFont="1" applyFill="1" applyAlignment="1">
      <alignment horizontal="center" vertical="center"/>
    </xf>
    <xf numFmtId="0" fontId="4" fillId="0" borderId="30" xfId="1" applyFont="1" applyFill="1" applyBorder="1" applyAlignment="1">
      <alignment horizontal="left" vertical="center"/>
    </xf>
    <xf numFmtId="0" fontId="4" fillId="0" borderId="1" xfId="1" applyFont="1" applyFill="1" applyBorder="1" applyAlignment="1">
      <alignment horizontal="left" vertical="center"/>
    </xf>
    <xf numFmtId="176" fontId="4" fillId="0" borderId="1" xfId="2" applyNumberFormat="1" applyFont="1" applyFill="1" applyBorder="1" applyAlignment="1" applyProtection="1">
      <alignment horizontal="right" vertical="center" shrinkToFit="1"/>
      <protection locked="0"/>
    </xf>
    <xf numFmtId="0" fontId="14" fillId="0" borderId="153" xfId="1" applyFont="1" applyFill="1" applyBorder="1" applyAlignment="1" applyProtection="1">
      <alignment horizontal="left" vertical="center" shrinkToFit="1"/>
      <protection locked="0"/>
    </xf>
    <xf numFmtId="0" fontId="14" fillId="0" borderId="154" xfId="1" applyFont="1" applyFill="1" applyBorder="1" applyAlignment="1" applyProtection="1">
      <alignment horizontal="left" vertical="center" shrinkToFit="1"/>
      <protection locked="0"/>
    </xf>
    <xf numFmtId="176" fontId="4" fillId="10" borderId="26" xfId="1" applyNumberFormat="1" applyFont="1" applyFill="1" applyBorder="1" applyAlignment="1">
      <alignment horizontal="center" vertical="center" shrinkToFit="1"/>
    </xf>
    <xf numFmtId="0" fontId="17" fillId="10" borderId="26" xfId="1" applyFont="1" applyFill="1" applyBorder="1" applyAlignment="1">
      <alignment horizontal="center" vertical="center" wrapText="1" shrinkToFit="1"/>
    </xf>
    <xf numFmtId="0" fontId="17" fillId="10" borderId="44" xfId="1" applyFont="1" applyFill="1" applyBorder="1" applyAlignment="1">
      <alignment horizontal="center" vertical="center" wrapText="1" shrinkToFit="1"/>
    </xf>
    <xf numFmtId="0" fontId="14" fillId="0" borderId="78" xfId="1" applyFont="1" applyFill="1" applyBorder="1" applyAlignment="1" applyProtection="1">
      <alignment horizontal="center" vertical="center"/>
      <protection locked="0"/>
    </xf>
    <xf numFmtId="0" fontId="14" fillId="0" borderId="122" xfId="1" applyFont="1" applyFill="1" applyBorder="1" applyAlignment="1" applyProtection="1">
      <alignment horizontal="center" vertical="center"/>
      <protection locked="0"/>
    </xf>
    <xf numFmtId="176" fontId="4" fillId="0" borderId="153" xfId="2" applyNumberFormat="1" applyFont="1" applyFill="1" applyBorder="1" applyAlignment="1" applyProtection="1">
      <alignment horizontal="right" vertical="center" shrinkToFit="1"/>
      <protection locked="0"/>
    </xf>
    <xf numFmtId="176" fontId="4" fillId="0" borderId="157" xfId="2" applyNumberFormat="1" applyFont="1" applyFill="1" applyBorder="1" applyAlignment="1" applyProtection="1">
      <alignment horizontal="right" vertical="center" shrinkToFit="1"/>
      <protection locked="0"/>
    </xf>
    <xf numFmtId="0" fontId="14" fillId="0" borderId="157" xfId="1" applyFont="1" applyFill="1" applyBorder="1" applyAlignment="1" applyProtection="1">
      <alignment horizontal="left" vertical="center" shrinkToFit="1"/>
      <protection locked="0"/>
    </xf>
    <xf numFmtId="0" fontId="14" fillId="0" borderId="158" xfId="1" applyFont="1" applyFill="1" applyBorder="1" applyAlignment="1" applyProtection="1">
      <alignment horizontal="left" vertical="center" shrinkToFit="1"/>
      <protection locked="0"/>
    </xf>
    <xf numFmtId="0" fontId="4" fillId="0" borderId="62" xfId="1" applyFont="1" applyFill="1" applyBorder="1" applyAlignment="1">
      <alignment horizontal="left" vertical="center"/>
    </xf>
    <xf numFmtId="0" fontId="4" fillId="0" borderId="49" xfId="1" applyFont="1" applyFill="1" applyBorder="1" applyAlignment="1">
      <alignment horizontal="left" vertical="center"/>
    </xf>
    <xf numFmtId="176" fontId="4" fillId="0" borderId="55" xfId="1" applyNumberFormat="1" applyFont="1" applyFill="1" applyBorder="1" applyAlignment="1" applyProtection="1">
      <alignment horizontal="left" vertical="center" wrapText="1" shrinkToFit="1"/>
      <protection locked="0"/>
    </xf>
    <xf numFmtId="176" fontId="4" fillId="0" borderId="49" xfId="1" applyNumberFormat="1" applyFont="1" applyFill="1" applyBorder="1" applyAlignment="1" applyProtection="1">
      <alignment horizontal="left" vertical="center" wrapText="1" shrinkToFit="1"/>
      <protection locked="0"/>
    </xf>
    <xf numFmtId="176" fontId="4" fillId="0" borderId="63" xfId="1" applyNumberFormat="1" applyFont="1" applyFill="1" applyBorder="1" applyAlignment="1" applyProtection="1">
      <alignment horizontal="left" vertical="center" wrapText="1" shrinkToFit="1"/>
      <protection locked="0"/>
    </xf>
    <xf numFmtId="0" fontId="4" fillId="0" borderId="57" xfId="1" applyFont="1" applyFill="1" applyBorder="1" applyAlignment="1">
      <alignment horizontal="left" vertical="center"/>
    </xf>
    <xf numFmtId="0" fontId="4" fillId="0" borderId="0" xfId="1" applyFont="1" applyFill="1" applyBorder="1" applyAlignment="1">
      <alignment horizontal="left" vertical="center" indent="1"/>
    </xf>
    <xf numFmtId="0" fontId="4" fillId="0" borderId="48" xfId="1" applyFont="1" applyFill="1" applyBorder="1" applyAlignment="1">
      <alignment horizontal="left" vertical="center"/>
    </xf>
    <xf numFmtId="0" fontId="4" fillId="0" borderId="51" xfId="1" applyFont="1" applyFill="1" applyBorder="1" applyAlignment="1">
      <alignment horizontal="left" vertical="center"/>
    </xf>
    <xf numFmtId="176" fontId="4" fillId="4" borderId="51" xfId="2" applyNumberFormat="1" applyFont="1" applyFill="1" applyBorder="1" applyAlignment="1">
      <alignment horizontal="right" vertical="center" shrinkToFit="1"/>
    </xf>
    <xf numFmtId="0" fontId="14" fillId="0" borderId="51" xfId="1" applyFont="1" applyFill="1" applyBorder="1" applyAlignment="1">
      <alignment horizontal="left" vertical="center"/>
    </xf>
    <xf numFmtId="0" fontId="14" fillId="0" borderId="134" xfId="1" applyFont="1" applyFill="1" applyBorder="1" applyAlignment="1">
      <alignment horizontal="left" vertical="center"/>
    </xf>
    <xf numFmtId="176" fontId="63" fillId="4" borderId="1" xfId="1" applyNumberFormat="1" applyFont="1" applyFill="1" applyBorder="1" applyAlignment="1" applyProtection="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176" fontId="12" fillId="0" borderId="1" xfId="1" applyNumberFormat="1" applyFont="1" applyFill="1" applyBorder="1" applyAlignment="1" applyProtection="1">
      <alignment horizontal="right" vertical="center" shrinkToFit="1"/>
      <protection locked="0"/>
    </xf>
    <xf numFmtId="0" fontId="4" fillId="10" borderId="63" xfId="1" applyFont="1" applyFill="1" applyBorder="1" applyAlignment="1">
      <alignment horizontal="center" vertical="center" wrapText="1"/>
    </xf>
    <xf numFmtId="176" fontId="63" fillId="4" borderId="26" xfId="1" applyNumberFormat="1" applyFont="1" applyFill="1" applyBorder="1" applyAlignment="1" applyProtection="1">
      <alignment horizontal="right" vertical="center" shrinkToFit="1"/>
    </xf>
    <xf numFmtId="176" fontId="12" fillId="0" borderId="71" xfId="1" applyNumberFormat="1" applyFont="1" applyBorder="1" applyAlignment="1" applyProtection="1">
      <alignment horizontal="left" vertical="center" shrinkToFit="1"/>
      <protection locked="0"/>
    </xf>
    <xf numFmtId="176" fontId="12" fillId="0" borderId="57" xfId="1" applyNumberFormat="1" applyFont="1" applyBorder="1" applyAlignment="1" applyProtection="1">
      <alignment horizontal="left" vertical="center" shrinkToFit="1"/>
      <protection locked="0"/>
    </xf>
    <xf numFmtId="176" fontId="12" fillId="0" borderId="73" xfId="1" applyNumberFormat="1" applyFont="1" applyBorder="1" applyAlignment="1" applyProtection="1">
      <alignment horizontal="left" vertical="center" shrinkToFit="1"/>
      <protection locked="0"/>
    </xf>
    <xf numFmtId="0" fontId="3" fillId="0" borderId="10"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12" xfId="0" applyFont="1" applyBorder="1" applyAlignment="1">
      <alignment horizontal="left" vertical="center" indent="1" shrinkToFit="1"/>
    </xf>
    <xf numFmtId="176" fontId="12" fillId="0" borderId="78" xfId="1" applyNumberFormat="1" applyFont="1" applyFill="1" applyBorder="1" applyAlignment="1" applyProtection="1">
      <alignment horizontal="right" vertical="center" shrinkToFit="1"/>
      <protection locked="0"/>
    </xf>
    <xf numFmtId="176" fontId="63" fillId="4" borderId="32" xfId="1" applyNumberFormat="1" applyFont="1" applyFill="1" applyBorder="1" applyAlignment="1" applyProtection="1">
      <alignment horizontal="right" vertical="center" shrinkToFit="1"/>
    </xf>
    <xf numFmtId="176" fontId="63" fillId="4" borderId="10" xfId="1" applyNumberFormat="1" applyFont="1" applyFill="1" applyBorder="1" applyAlignment="1" applyProtection="1">
      <alignment horizontal="right" vertical="center" shrinkToFit="1"/>
    </xf>
    <xf numFmtId="176" fontId="63" fillId="4" borderId="11" xfId="1" applyNumberFormat="1" applyFont="1" applyFill="1" applyBorder="1" applyAlignment="1" applyProtection="1">
      <alignment horizontal="right" vertical="center" shrinkToFit="1"/>
    </xf>
    <xf numFmtId="176" fontId="63" fillId="4" borderId="12" xfId="1" applyNumberFormat="1" applyFont="1" applyFill="1" applyBorder="1" applyAlignment="1" applyProtection="1">
      <alignment horizontal="right" vertical="center" shrinkToFit="1"/>
    </xf>
    <xf numFmtId="176" fontId="63" fillId="4" borderId="31" xfId="1" applyNumberFormat="1" applyFont="1" applyFill="1" applyBorder="1" applyAlignment="1" applyProtection="1">
      <alignment horizontal="right" vertical="center" shrinkToFit="1"/>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12" fillId="0" borderId="10" xfId="1" applyFont="1" applyBorder="1" applyAlignment="1">
      <alignment horizontal="left" vertical="center" shrinkToFit="1"/>
    </xf>
    <xf numFmtId="0" fontId="12" fillId="0" borderId="11" xfId="1" applyFont="1" applyBorder="1" applyAlignment="1">
      <alignment horizontal="left" vertical="center" shrinkToFit="1"/>
    </xf>
    <xf numFmtId="0" fontId="12" fillId="0" borderId="12" xfId="1" applyFont="1" applyBorder="1" applyAlignment="1">
      <alignment horizontal="left" vertical="center" shrinkToFit="1"/>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0" xfId="0" applyFont="1" applyBorder="1" applyAlignment="1" applyProtection="1">
      <alignment horizontal="left" vertical="top" wrapText="1" indent="1"/>
      <protection locked="0"/>
    </xf>
    <xf numFmtId="0" fontId="3" fillId="0" borderId="11" xfId="0" applyFont="1" applyBorder="1" applyAlignment="1" applyProtection="1">
      <alignment horizontal="left" vertical="top" wrapText="1" indent="1"/>
      <protection locked="0"/>
    </xf>
    <xf numFmtId="0" fontId="3" fillId="0" borderId="12" xfId="0" applyFont="1" applyBorder="1" applyAlignment="1" applyProtection="1">
      <alignment horizontal="left" vertical="top" wrapText="1" indent="1"/>
      <protection locked="0"/>
    </xf>
    <xf numFmtId="0" fontId="3" fillId="0" borderId="10" xfId="0" applyFont="1" applyFill="1" applyBorder="1" applyAlignment="1">
      <alignment horizontal="left" vertical="center" indent="1" shrinkToFit="1"/>
    </xf>
    <xf numFmtId="0" fontId="3" fillId="0" borderId="11" xfId="0" applyFont="1" applyFill="1" applyBorder="1" applyAlignment="1">
      <alignment horizontal="left" vertical="center" indent="1" shrinkToFit="1"/>
    </xf>
    <xf numFmtId="0" fontId="3" fillId="0" borderId="12" xfId="0" applyFont="1" applyFill="1" applyBorder="1" applyAlignment="1">
      <alignment horizontal="left" vertical="center" indent="1" shrinkToFit="1"/>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176" fontId="63" fillId="4" borderId="14" xfId="1" applyNumberFormat="1" applyFont="1" applyFill="1" applyBorder="1" applyAlignment="1" applyProtection="1">
      <alignment horizontal="right" vertical="center" shrinkToFit="1"/>
    </xf>
    <xf numFmtId="0" fontId="3" fillId="0" borderId="10" xfId="0" applyFont="1" applyFill="1" applyBorder="1" applyAlignment="1" applyProtection="1">
      <alignment horizontal="left" vertical="top" wrapText="1" indent="1"/>
      <protection locked="0"/>
    </xf>
    <xf numFmtId="0" fontId="3" fillId="0" borderId="11" xfId="0" applyFont="1" applyFill="1" applyBorder="1" applyAlignment="1" applyProtection="1">
      <alignment horizontal="left" vertical="top" wrapText="1" indent="1"/>
      <protection locked="0"/>
    </xf>
    <xf numFmtId="0" fontId="3" fillId="0" borderId="12" xfId="0" applyFont="1" applyFill="1" applyBorder="1" applyAlignment="1" applyProtection="1">
      <alignment horizontal="left" vertical="top" wrapText="1" inden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12" fillId="0" borderId="72" xfId="1" applyFont="1" applyBorder="1" applyAlignment="1">
      <alignment horizontal="center" vertical="center"/>
    </xf>
    <xf numFmtId="0" fontId="3" fillId="0" borderId="1" xfId="0" applyFont="1" applyFill="1" applyBorder="1" applyAlignment="1">
      <alignment horizontal="left" vertical="center" shrinkToFit="1"/>
    </xf>
    <xf numFmtId="176" fontId="12" fillId="0" borderId="12" xfId="1" applyNumberFormat="1" applyFont="1" applyFill="1" applyBorder="1" applyAlignment="1" applyProtection="1">
      <alignment horizontal="right" vertical="center" shrinkToFit="1"/>
      <protection locked="0"/>
    </xf>
    <xf numFmtId="0" fontId="12" fillId="0" borderId="14" xfId="1" applyFont="1" applyBorder="1" applyAlignment="1">
      <alignment horizontal="left" vertical="center"/>
    </xf>
    <xf numFmtId="0" fontId="12" fillId="0" borderId="94" xfId="1" applyFont="1" applyBorder="1" applyAlignment="1">
      <alignment horizontal="center" vertical="center"/>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176" fontId="63" fillId="4" borderId="40" xfId="1" applyNumberFormat="1" applyFont="1" applyFill="1" applyBorder="1" applyAlignment="1" applyProtection="1">
      <alignment horizontal="right" vertical="center" shrinkToFit="1"/>
    </xf>
    <xf numFmtId="176" fontId="12" fillId="0" borderId="102" xfId="1" applyNumberFormat="1" applyFont="1" applyBorder="1" applyAlignment="1" applyProtection="1">
      <alignment horizontal="left" vertical="center" shrinkToFit="1"/>
      <protection locked="0"/>
    </xf>
    <xf numFmtId="176" fontId="12" fillId="0" borderId="56" xfId="1" applyNumberFormat="1" applyFont="1" applyBorder="1" applyAlignment="1" applyProtection="1">
      <alignment horizontal="left" vertical="center" shrinkToFit="1"/>
      <protection locked="0"/>
    </xf>
    <xf numFmtId="176" fontId="12" fillId="0" borderId="83" xfId="1" applyNumberFormat="1" applyFont="1" applyBorder="1" applyAlignment="1" applyProtection="1">
      <alignment horizontal="left" vertical="center" shrinkToFit="1"/>
      <protection locked="0"/>
    </xf>
    <xf numFmtId="0" fontId="3" fillId="0" borderId="17" xfId="0" applyFont="1" applyFill="1" applyBorder="1" applyAlignment="1" applyProtection="1">
      <alignment horizontal="left" vertical="top" wrapText="1"/>
      <protection locked="0"/>
    </xf>
    <xf numFmtId="0" fontId="3" fillId="0" borderId="232"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176" fontId="12" fillId="0" borderId="18" xfId="1" applyNumberFormat="1" applyFont="1" applyFill="1" applyBorder="1" applyAlignment="1" applyProtection="1">
      <alignment horizontal="right" vertical="center" shrinkToFit="1"/>
      <protection locked="0"/>
    </xf>
    <xf numFmtId="176" fontId="12" fillId="0" borderId="15" xfId="1" applyNumberFormat="1" applyFont="1" applyFill="1" applyBorder="1" applyAlignment="1" applyProtection="1">
      <alignment horizontal="right" vertical="center" shrinkToFit="1"/>
      <protection locked="0"/>
    </xf>
    <xf numFmtId="176" fontId="12" fillId="0" borderId="65" xfId="1" applyNumberFormat="1" applyFont="1" applyFill="1" applyBorder="1" applyAlignment="1" applyProtection="1">
      <alignment horizontal="left" vertical="center" shrinkToFit="1"/>
    </xf>
    <xf numFmtId="176" fontId="12" fillId="0" borderId="11" xfId="1" applyNumberFormat="1" applyFont="1" applyFill="1" applyBorder="1" applyAlignment="1" applyProtection="1">
      <alignment horizontal="left" vertical="center" shrinkToFit="1"/>
    </xf>
    <xf numFmtId="176" fontId="12" fillId="0" borderId="31" xfId="1" applyNumberFormat="1" applyFont="1" applyFill="1" applyBorder="1" applyAlignment="1" applyProtection="1">
      <alignment horizontal="left" vertical="center" shrinkToFit="1"/>
    </xf>
    <xf numFmtId="0" fontId="3" fillId="0" borderId="10" xfId="0" applyFont="1" applyBorder="1" applyAlignment="1">
      <alignment horizontal="left" vertical="center" indent="2"/>
    </xf>
    <xf numFmtId="0" fontId="3" fillId="0" borderId="11" xfId="0" applyFont="1" applyBorder="1" applyAlignment="1">
      <alignment horizontal="left" vertical="center" indent="2"/>
    </xf>
    <xf numFmtId="0" fontId="3" fillId="0" borderId="12" xfId="0" applyFont="1" applyBorder="1" applyAlignment="1">
      <alignment horizontal="left" vertical="center" indent="2"/>
    </xf>
    <xf numFmtId="0" fontId="3" fillId="0" borderId="10" xfId="0" applyFont="1" applyBorder="1" applyAlignment="1">
      <alignment horizontal="left" vertical="center" indent="2" shrinkToFit="1"/>
    </xf>
    <xf numFmtId="0" fontId="3" fillId="0" borderId="11" xfId="0" applyFont="1" applyBorder="1" applyAlignment="1">
      <alignment horizontal="left" vertical="center" indent="2" shrinkToFit="1"/>
    </xf>
    <xf numFmtId="0" fontId="3" fillId="0" borderId="12" xfId="0" applyFont="1" applyBorder="1" applyAlignment="1">
      <alignment horizontal="left" vertical="center" indent="2" shrinkToFit="1"/>
    </xf>
    <xf numFmtId="0" fontId="3" fillId="0" borderId="10" xfId="0" applyFont="1" applyBorder="1" applyAlignment="1" applyProtection="1">
      <alignment horizontal="left" vertical="top" wrapText="1" indent="2" shrinkToFit="1"/>
      <protection locked="0"/>
    </xf>
    <xf numFmtId="0" fontId="3" fillId="0" borderId="11" xfId="0" applyFont="1" applyBorder="1" applyAlignment="1" applyProtection="1">
      <alignment horizontal="left" vertical="top" indent="2" shrinkToFit="1"/>
      <protection locked="0"/>
    </xf>
    <xf numFmtId="0" fontId="3" fillId="0" borderId="12" xfId="0" applyFont="1" applyBorder="1" applyAlignment="1" applyProtection="1">
      <alignment horizontal="left" vertical="top" indent="2" shrinkToFit="1"/>
      <protection locked="0"/>
    </xf>
    <xf numFmtId="176" fontId="12" fillId="0" borderId="10" xfId="1" applyNumberFormat="1" applyFont="1" applyFill="1" applyBorder="1" applyAlignment="1" applyProtection="1">
      <alignment horizontal="right" vertical="center" shrinkToFit="1"/>
      <protection locked="0"/>
    </xf>
    <xf numFmtId="176" fontId="12" fillId="0" borderId="11" xfId="1" applyNumberFormat="1" applyFont="1" applyFill="1" applyBorder="1" applyAlignment="1" applyProtection="1">
      <alignment horizontal="right" vertical="center" shrinkToFit="1"/>
      <protection locked="0"/>
    </xf>
    <xf numFmtId="0" fontId="3" fillId="0" borderId="27" xfId="0" applyFont="1" applyBorder="1" applyAlignment="1">
      <alignment horizontal="left" vertical="center" indent="2"/>
    </xf>
    <xf numFmtId="0" fontId="3" fillId="0" borderId="28" xfId="0" applyFont="1" applyBorder="1" applyAlignment="1">
      <alignment horizontal="left" vertical="center" indent="2"/>
    </xf>
    <xf numFmtId="0" fontId="3" fillId="0" borderId="58" xfId="0" applyFont="1" applyBorder="1" applyAlignment="1">
      <alignment horizontal="left" vertical="center" indent="2"/>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40" fillId="0" borderId="10" xfId="1" applyFont="1" applyBorder="1" applyAlignment="1">
      <alignment horizontal="left" vertical="center" wrapText="1"/>
    </xf>
    <xf numFmtId="0" fontId="40" fillId="0" borderId="11" xfId="1" applyFont="1" applyBorder="1" applyAlignment="1">
      <alignment horizontal="left" vertical="center" wrapText="1"/>
    </xf>
    <xf numFmtId="0" fontId="40" fillId="0" borderId="12" xfId="1" applyFont="1" applyBorder="1" applyAlignment="1">
      <alignment horizontal="left" vertical="center" wrapText="1"/>
    </xf>
    <xf numFmtId="0" fontId="3" fillId="0" borderId="10" xfId="0" applyFont="1" applyBorder="1" applyAlignment="1" applyProtection="1">
      <alignment horizontal="left" vertical="top" wrapText="1" indent="2"/>
      <protection locked="0"/>
    </xf>
    <xf numFmtId="0" fontId="3" fillId="0" borderId="11" xfId="0" applyFont="1" applyBorder="1" applyAlignment="1" applyProtection="1">
      <alignment horizontal="left" vertical="top" wrapText="1" indent="2"/>
      <protection locked="0"/>
    </xf>
    <xf numFmtId="0" fontId="3" fillId="0" borderId="12" xfId="0" applyFont="1" applyBorder="1" applyAlignment="1" applyProtection="1">
      <alignment horizontal="left" vertical="top" wrapText="1" indent="2"/>
      <protection locked="0"/>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0"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3" fillId="0" borderId="10" xfId="0" applyFont="1" applyFill="1" applyBorder="1" applyAlignment="1" applyProtection="1">
      <alignment horizontal="left" vertical="center" wrapText="1" indent="1"/>
      <protection locked="0"/>
    </xf>
    <xf numFmtId="0" fontId="3" fillId="0" borderId="11" xfId="0" applyFont="1" applyFill="1" applyBorder="1" applyAlignment="1" applyProtection="1">
      <alignment horizontal="left" vertical="center" indent="1"/>
      <protection locked="0"/>
    </xf>
    <xf numFmtId="0" fontId="3" fillId="0" borderId="12" xfId="0" applyFont="1" applyFill="1" applyBorder="1" applyAlignment="1" applyProtection="1">
      <alignment horizontal="left" vertical="center" indent="1"/>
      <protection locked="0"/>
    </xf>
    <xf numFmtId="176" fontId="63" fillId="4" borderId="41" xfId="1" applyNumberFormat="1" applyFont="1" applyFill="1" applyBorder="1" applyAlignment="1" applyProtection="1">
      <alignment horizontal="right" vertical="center" shrinkToFit="1"/>
    </xf>
    <xf numFmtId="176" fontId="63" fillId="4" borderId="56" xfId="1" applyNumberFormat="1" applyFont="1" applyFill="1" applyBorder="1" applyAlignment="1" applyProtection="1">
      <alignment horizontal="right" vertical="center" shrinkToFit="1"/>
    </xf>
    <xf numFmtId="176" fontId="63" fillId="4" borderId="42" xfId="1" applyNumberFormat="1" applyFont="1" applyFill="1" applyBorder="1" applyAlignment="1" applyProtection="1">
      <alignment horizontal="right" vertical="center" shrinkToFit="1"/>
    </xf>
    <xf numFmtId="176" fontId="63" fillId="4" borderId="55" xfId="1" applyNumberFormat="1" applyFont="1" applyFill="1" applyBorder="1" applyAlignment="1" applyProtection="1">
      <alignment horizontal="right" vertical="center" shrinkToFit="1"/>
    </xf>
    <xf numFmtId="176" fontId="63" fillId="4" borderId="49" xfId="1" applyNumberFormat="1" applyFont="1" applyFill="1" applyBorder="1" applyAlignment="1" applyProtection="1">
      <alignment horizontal="right" vertical="center" shrinkToFit="1"/>
    </xf>
    <xf numFmtId="176" fontId="63" fillId="4" borderId="50" xfId="1" applyNumberFormat="1" applyFont="1" applyFill="1" applyBorder="1" applyAlignment="1" applyProtection="1">
      <alignment horizontal="right" vertical="center" shrinkToFit="1"/>
    </xf>
    <xf numFmtId="176" fontId="12" fillId="0" borderId="62" xfId="1" applyNumberFormat="1" applyFont="1" applyBorder="1" applyAlignment="1" applyProtection="1">
      <alignment horizontal="left" vertical="center" shrinkToFit="1"/>
      <protection locked="0"/>
    </xf>
    <xf numFmtId="176" fontId="12" fillId="0" borderId="49" xfId="1" applyNumberFormat="1" applyFont="1" applyBorder="1" applyAlignment="1" applyProtection="1">
      <alignment horizontal="left" vertical="center" shrinkToFit="1"/>
      <protection locked="0"/>
    </xf>
    <xf numFmtId="176" fontId="12" fillId="0" borderId="63" xfId="1" applyNumberFormat="1" applyFont="1" applyBorder="1" applyAlignment="1" applyProtection="1">
      <alignment horizontal="left" vertical="center" shrinkToFit="1"/>
      <protection locked="0"/>
    </xf>
    <xf numFmtId="0" fontId="16" fillId="10" borderId="1" xfId="1" applyFont="1" applyFill="1" applyBorder="1" applyAlignment="1">
      <alignment horizontal="center" vertical="center" wrapText="1"/>
    </xf>
    <xf numFmtId="176" fontId="16" fillId="10" borderId="1" xfId="2" applyNumberFormat="1" applyFont="1" applyFill="1" applyBorder="1" applyAlignment="1">
      <alignment horizontal="center" vertical="center" shrinkToFit="1"/>
    </xf>
    <xf numFmtId="0" fontId="16" fillId="0" borderId="13" xfId="1" applyFont="1" applyFill="1" applyBorder="1" applyAlignment="1">
      <alignment horizontal="center" vertical="center" wrapText="1"/>
    </xf>
    <xf numFmtId="176" fontId="16" fillId="4" borderId="13" xfId="2" applyNumberFormat="1" applyFont="1" applyFill="1" applyBorder="1" applyAlignment="1">
      <alignment horizontal="right" vertical="center" shrinkToFit="1"/>
    </xf>
    <xf numFmtId="0" fontId="16" fillId="0" borderId="249" xfId="2" applyNumberFormat="1" applyFont="1" applyFill="1" applyBorder="1" applyAlignment="1">
      <alignment horizontal="center" vertical="center" shrinkToFit="1"/>
    </xf>
    <xf numFmtId="0" fontId="16" fillId="0" borderId="250" xfId="2" applyNumberFormat="1" applyFont="1" applyFill="1" applyBorder="1" applyAlignment="1">
      <alignment horizontal="center" vertical="center" shrinkToFit="1"/>
    </xf>
    <xf numFmtId="0" fontId="16" fillId="0" borderId="251" xfId="2" applyNumberFormat="1" applyFont="1" applyFill="1" applyBorder="1" applyAlignment="1">
      <alignment horizontal="center" vertical="center" shrinkToFit="1"/>
    </xf>
    <xf numFmtId="0" fontId="16" fillId="0" borderId="15" xfId="1" applyFont="1" applyFill="1" applyBorder="1" applyAlignment="1">
      <alignment horizontal="left" vertical="center" wrapText="1"/>
    </xf>
    <xf numFmtId="177" fontId="16" fillId="0" borderId="15" xfId="1" applyNumberFormat="1" applyFont="1" applyFill="1" applyBorder="1" applyAlignment="1" applyProtection="1">
      <alignment horizontal="right" vertical="center" wrapText="1"/>
      <protection locked="0"/>
    </xf>
    <xf numFmtId="176" fontId="16" fillId="0" borderId="15" xfId="2" applyNumberFormat="1" applyFont="1" applyFill="1" applyBorder="1" applyAlignment="1" applyProtection="1">
      <alignment horizontal="right" vertical="center" shrinkToFit="1"/>
      <protection locked="0"/>
    </xf>
    <xf numFmtId="0" fontId="16" fillId="0" borderId="15" xfId="2" applyNumberFormat="1" applyFont="1" applyFill="1" applyBorder="1" applyAlignment="1" applyProtection="1">
      <alignment horizontal="left" vertical="center" shrinkToFit="1"/>
      <protection locked="0"/>
    </xf>
    <xf numFmtId="0" fontId="16" fillId="0" borderId="1" xfId="1" applyFont="1" applyFill="1" applyBorder="1" applyAlignment="1">
      <alignment horizontal="left" vertical="center" wrapText="1"/>
    </xf>
    <xf numFmtId="177" fontId="16" fillId="0" borderId="1" xfId="1" applyNumberFormat="1" applyFont="1" applyFill="1" applyBorder="1" applyAlignment="1" applyProtection="1">
      <alignment horizontal="right" vertical="center" wrapText="1"/>
      <protection locked="0"/>
    </xf>
    <xf numFmtId="176" fontId="16" fillId="0" borderId="1" xfId="2" applyNumberFormat="1" applyFont="1" applyFill="1" applyBorder="1" applyAlignment="1" applyProtection="1">
      <alignment horizontal="right" vertical="center" shrinkToFit="1"/>
      <protection locked="0"/>
    </xf>
    <xf numFmtId="0" fontId="16" fillId="0" borderId="1" xfId="2" applyNumberFormat="1" applyFont="1" applyFill="1" applyBorder="1" applyAlignment="1" applyProtection="1">
      <alignment horizontal="left" vertical="center" shrinkToFit="1"/>
      <protection locked="0"/>
    </xf>
    <xf numFmtId="0" fontId="16" fillId="10" borderId="143" xfId="1" applyFont="1" applyFill="1" applyBorder="1" applyAlignment="1">
      <alignment horizontal="left" vertical="center" wrapText="1"/>
    </xf>
    <xf numFmtId="0" fontId="16" fillId="10" borderId="141" xfId="1" applyFont="1" applyFill="1" applyBorder="1" applyAlignment="1">
      <alignment horizontal="left" vertical="center" wrapText="1"/>
    </xf>
    <xf numFmtId="0" fontId="16" fillId="10" borderId="142" xfId="1" applyFont="1" applyFill="1" applyBorder="1" applyAlignment="1">
      <alignment horizontal="left" vertical="center" wrapText="1"/>
    </xf>
    <xf numFmtId="0" fontId="12" fillId="0" borderId="151" xfId="1" applyFont="1" applyFill="1" applyBorder="1" applyAlignment="1" applyProtection="1">
      <alignment horizontal="left" vertical="center" shrinkToFit="1"/>
      <protection locked="0"/>
    </xf>
    <xf numFmtId="0" fontId="12" fillId="0" borderId="149" xfId="1" applyFont="1" applyFill="1" applyBorder="1" applyAlignment="1" applyProtection="1">
      <alignment horizontal="left" vertical="center" shrinkToFit="1"/>
      <protection locked="0"/>
    </xf>
    <xf numFmtId="0" fontId="12" fillId="0" borderId="150" xfId="1" applyFont="1" applyFill="1" applyBorder="1" applyAlignment="1" applyProtection="1">
      <alignment horizontal="left" vertical="center" shrinkToFit="1"/>
      <protection locked="0"/>
    </xf>
    <xf numFmtId="176" fontId="16" fillId="10" borderId="10" xfId="2" applyNumberFormat="1" applyFont="1" applyFill="1" applyBorder="1" applyAlignment="1">
      <alignment horizontal="center" vertical="center" shrinkToFit="1"/>
    </xf>
    <xf numFmtId="176" fontId="16" fillId="10" borderId="11" xfId="2" applyNumberFormat="1" applyFont="1" applyFill="1" applyBorder="1" applyAlignment="1">
      <alignment horizontal="center" vertical="center" shrinkToFit="1"/>
    </xf>
    <xf numFmtId="176" fontId="16" fillId="10" borderId="12" xfId="2" applyNumberFormat="1" applyFont="1" applyFill="1" applyBorder="1" applyAlignment="1">
      <alignment horizontal="center" vertical="center" shrinkToFit="1"/>
    </xf>
    <xf numFmtId="176" fontId="16" fillId="4" borderId="1" xfId="1" applyNumberFormat="1" applyFont="1" applyFill="1" applyBorder="1" applyAlignment="1">
      <alignment horizontal="right" vertical="center" wrapText="1"/>
    </xf>
    <xf numFmtId="176" fontId="16" fillId="0" borderId="10" xfId="2" applyNumberFormat="1" applyFont="1" applyFill="1" applyBorder="1" applyAlignment="1" applyProtection="1">
      <alignment horizontal="center" vertical="center" shrinkToFit="1"/>
      <protection locked="0"/>
    </xf>
    <xf numFmtId="176" fontId="16" fillId="0" borderId="11" xfId="2" applyNumberFormat="1" applyFont="1" applyFill="1" applyBorder="1" applyAlignment="1" applyProtection="1">
      <alignment horizontal="center" vertical="center" shrinkToFit="1"/>
      <protection locked="0"/>
    </xf>
    <xf numFmtId="177" fontId="16" fillId="0" borderId="11" xfId="2" applyNumberFormat="1" applyFont="1" applyFill="1" applyBorder="1" applyAlignment="1" applyProtection="1">
      <alignment horizontal="center" vertical="center" shrinkToFit="1"/>
      <protection locked="0"/>
    </xf>
    <xf numFmtId="187" fontId="16" fillId="0" borderId="11" xfId="2" applyNumberFormat="1" applyFont="1" applyFill="1" applyBorder="1" applyAlignment="1" applyProtection="1">
      <alignment horizontal="center" vertical="center" shrinkToFit="1"/>
      <protection locked="0"/>
    </xf>
    <xf numFmtId="0" fontId="16" fillId="0" borderId="11" xfId="2" applyNumberFormat="1" applyFont="1" applyFill="1" applyBorder="1" applyAlignment="1" applyProtection="1">
      <alignment horizontal="center" vertical="center" shrinkToFit="1"/>
      <protection locked="0"/>
    </xf>
    <xf numFmtId="0" fontId="16" fillId="0" borderId="12" xfId="2" applyNumberFormat="1" applyFont="1" applyFill="1" applyBorder="1" applyAlignment="1" applyProtection="1">
      <alignment horizontal="center" vertical="center" shrinkToFit="1"/>
      <protection locked="0"/>
    </xf>
    <xf numFmtId="176" fontId="16" fillId="10" borderId="10" xfId="1" applyNumberFormat="1" applyFont="1" applyFill="1" applyBorder="1" applyAlignment="1">
      <alignment horizontal="left" vertical="center" wrapText="1"/>
    </xf>
    <xf numFmtId="176" fontId="16" fillId="10" borderId="11" xfId="1" applyNumberFormat="1" applyFont="1" applyFill="1" applyBorder="1" applyAlignment="1">
      <alignment horizontal="left" vertical="center" wrapText="1"/>
    </xf>
    <xf numFmtId="176" fontId="16" fillId="10" borderId="12" xfId="1" applyNumberFormat="1" applyFont="1" applyFill="1" applyBorder="1" applyAlignment="1">
      <alignment horizontal="left" vertical="center" wrapText="1"/>
    </xf>
    <xf numFmtId="0" fontId="16" fillId="10" borderId="143" xfId="1" applyFont="1" applyFill="1" applyBorder="1" applyAlignment="1" applyProtection="1">
      <alignment horizontal="left" vertical="center" wrapText="1"/>
    </xf>
    <xf numFmtId="0" fontId="16" fillId="10" borderId="141" xfId="1" applyFont="1" applyFill="1" applyBorder="1" applyAlignment="1" applyProtection="1">
      <alignment horizontal="left" vertical="center" wrapText="1"/>
    </xf>
    <xf numFmtId="0" fontId="16" fillId="10" borderId="142" xfId="1" applyFont="1" applyFill="1" applyBorder="1" applyAlignment="1" applyProtection="1">
      <alignment horizontal="left" vertical="center" wrapText="1"/>
    </xf>
    <xf numFmtId="0" fontId="16" fillId="0" borderId="151" xfId="1" applyFont="1" applyFill="1" applyBorder="1" applyAlignment="1" applyProtection="1">
      <alignment horizontal="left" vertical="center" shrinkToFit="1"/>
      <protection locked="0"/>
    </xf>
    <xf numFmtId="0" fontId="16" fillId="0" borderId="149" xfId="1" applyFont="1" applyFill="1" applyBorder="1" applyAlignment="1" applyProtection="1">
      <alignment horizontal="left" vertical="center" shrinkToFit="1"/>
      <protection locked="0"/>
    </xf>
    <xf numFmtId="0" fontId="16" fillId="0" borderId="150" xfId="1" applyFont="1" applyFill="1" applyBorder="1" applyAlignment="1" applyProtection="1">
      <alignment horizontal="left" vertical="center" shrinkToFit="1"/>
      <protection locked="0"/>
    </xf>
    <xf numFmtId="0" fontId="16" fillId="0" borderId="1" xfId="1" applyNumberFormat="1" applyFont="1" applyFill="1" applyBorder="1" applyAlignment="1" applyProtection="1">
      <alignment horizontal="left" vertical="center" shrinkToFit="1"/>
      <protection locked="0"/>
    </xf>
    <xf numFmtId="188" fontId="16" fillId="0" borderId="1" xfId="1" applyNumberFormat="1" applyFont="1" applyFill="1" applyBorder="1" applyAlignment="1" applyProtection="1">
      <alignment horizontal="center" vertical="center"/>
      <protection locked="0"/>
    </xf>
    <xf numFmtId="0" fontId="17" fillId="10" borderId="1" xfId="1" applyFont="1" applyFill="1" applyBorder="1" applyAlignment="1">
      <alignment horizontal="center" vertical="center" shrinkToFit="1"/>
    </xf>
    <xf numFmtId="0" fontId="10" fillId="10" borderId="1" xfId="1" applyFont="1" applyFill="1" applyBorder="1" applyAlignment="1">
      <alignment horizontal="center" vertical="center" wrapText="1" shrinkToFit="1"/>
    </xf>
    <xf numFmtId="0" fontId="16" fillId="0" borderId="15" xfId="1" applyNumberFormat="1" applyFont="1" applyFill="1" applyBorder="1" applyAlignment="1" applyProtection="1">
      <alignment horizontal="left" vertical="center" shrinkToFit="1"/>
      <protection locked="0"/>
    </xf>
    <xf numFmtId="188" fontId="16" fillId="0" borderId="15" xfId="1" applyNumberFormat="1" applyFont="1" applyFill="1" applyBorder="1" applyAlignment="1" applyProtection="1">
      <alignment horizontal="center" vertical="center"/>
      <protection locked="0"/>
    </xf>
    <xf numFmtId="176" fontId="16" fillId="0" borderId="13" xfId="2" applyNumberFormat="1" applyFont="1" applyFill="1" applyBorder="1" applyAlignment="1">
      <alignment horizontal="center" vertical="center" shrinkToFit="1"/>
    </xf>
    <xf numFmtId="0" fontId="16" fillId="0" borderId="13" xfId="1" applyFont="1" applyFill="1" applyBorder="1" applyAlignment="1" applyProtection="1">
      <alignment horizontal="left" vertical="center" wrapText="1"/>
      <protection locked="0"/>
    </xf>
    <xf numFmtId="188" fontId="16" fillId="0" borderId="13" xfId="1" applyNumberFormat="1" applyFont="1" applyFill="1" applyBorder="1" applyAlignment="1" applyProtection="1">
      <alignment horizontal="center" vertical="center"/>
      <protection locked="0"/>
    </xf>
    <xf numFmtId="176" fontId="16" fillId="0" borderId="1" xfId="1" applyNumberFormat="1" applyFont="1" applyFill="1" applyBorder="1" applyAlignment="1" applyProtection="1">
      <alignment horizontal="right" vertical="center" wrapText="1"/>
      <protection locked="0"/>
    </xf>
    <xf numFmtId="190" fontId="16" fillId="0" borderId="10" xfId="2" applyNumberFormat="1" applyFont="1" applyFill="1" applyBorder="1" applyAlignment="1" applyProtection="1">
      <alignment horizontal="center" vertical="center" shrinkToFit="1"/>
      <protection locked="0"/>
    </xf>
    <xf numFmtId="190" fontId="16" fillId="0" borderId="11" xfId="2" applyNumberFormat="1" applyFont="1" applyFill="1" applyBorder="1" applyAlignment="1" applyProtection="1">
      <alignment horizontal="center" vertical="center" shrinkToFit="1"/>
      <protection locked="0"/>
    </xf>
    <xf numFmtId="190" fontId="16" fillId="0" borderId="12" xfId="2" applyNumberFormat="1" applyFont="1" applyFill="1" applyBorder="1" applyAlignment="1" applyProtection="1">
      <alignment horizontal="center" vertical="center" shrinkToFit="1"/>
      <protection locked="0"/>
    </xf>
    <xf numFmtId="0" fontId="16" fillId="0" borderId="147" xfId="1" applyFont="1" applyFill="1" applyBorder="1" applyAlignment="1" applyProtection="1">
      <alignment horizontal="left" vertical="center" shrinkToFit="1"/>
      <protection locked="0"/>
    </xf>
    <xf numFmtId="0" fontId="16" fillId="0" borderId="145" xfId="1" applyFont="1" applyFill="1" applyBorder="1" applyAlignment="1" applyProtection="1">
      <alignment horizontal="left" vertical="center" shrinkToFit="1"/>
      <protection locked="0"/>
    </xf>
    <xf numFmtId="188" fontId="16" fillId="0" borderId="160" xfId="1" applyNumberFormat="1" applyFont="1" applyFill="1" applyBorder="1" applyAlignment="1" applyProtection="1">
      <alignment horizontal="center" vertical="center" wrapText="1"/>
      <protection locked="0"/>
    </xf>
    <xf numFmtId="188" fontId="16" fillId="0" borderId="145" xfId="1" applyNumberFormat="1" applyFont="1" applyFill="1" applyBorder="1" applyAlignment="1" applyProtection="1">
      <alignment horizontal="center" vertical="center" wrapText="1"/>
      <protection locked="0"/>
    </xf>
    <xf numFmtId="188" fontId="16" fillId="0" borderId="146" xfId="1" applyNumberFormat="1" applyFont="1" applyFill="1" applyBorder="1" applyAlignment="1" applyProtection="1">
      <alignment horizontal="center" vertical="center" wrapText="1"/>
      <protection locked="0"/>
    </xf>
    <xf numFmtId="176" fontId="16" fillId="4" borderId="13" xfId="1" applyNumberFormat="1" applyFont="1" applyFill="1" applyBorder="1" applyAlignment="1">
      <alignment horizontal="right" vertical="center" wrapText="1"/>
    </xf>
    <xf numFmtId="176" fontId="16" fillId="0" borderId="7" xfId="2" applyNumberFormat="1" applyFont="1" applyFill="1" applyBorder="1" applyAlignment="1" applyProtection="1">
      <alignment horizontal="center" vertical="center" shrinkToFit="1"/>
      <protection locked="0"/>
    </xf>
    <xf numFmtId="176" fontId="16" fillId="0" borderId="8" xfId="2" applyNumberFormat="1" applyFont="1" applyFill="1" applyBorder="1" applyAlignment="1" applyProtection="1">
      <alignment horizontal="center" vertical="center" shrinkToFit="1"/>
      <protection locked="0"/>
    </xf>
    <xf numFmtId="176" fontId="16" fillId="0" borderId="9" xfId="2" applyNumberFormat="1" applyFont="1" applyFill="1" applyBorder="1" applyAlignment="1" applyProtection="1">
      <alignment horizontal="center" vertical="center" shrinkToFit="1"/>
      <protection locked="0"/>
    </xf>
    <xf numFmtId="0" fontId="16" fillId="0" borderId="10" xfId="1" applyFont="1" applyFill="1" applyBorder="1" applyAlignment="1">
      <alignment horizontal="center" vertical="center" wrapText="1"/>
    </xf>
    <xf numFmtId="0" fontId="16" fillId="0" borderId="11" xfId="1" applyFont="1" applyFill="1" applyBorder="1" applyAlignment="1">
      <alignment horizontal="center" vertical="center" wrapText="1"/>
    </xf>
    <xf numFmtId="188" fontId="16" fillId="0" borderId="166" xfId="1" applyNumberFormat="1" applyFont="1" applyFill="1" applyBorder="1" applyAlignment="1">
      <alignment horizontal="center" vertical="center" wrapText="1"/>
    </xf>
    <xf numFmtId="188" fontId="16" fillId="0" borderId="11" xfId="1" applyNumberFormat="1" applyFont="1" applyFill="1" applyBorder="1" applyAlignment="1">
      <alignment horizontal="center" vertical="center" wrapText="1"/>
    </xf>
    <xf numFmtId="188" fontId="16" fillId="0" borderId="12" xfId="1" applyNumberFormat="1" applyFont="1" applyFill="1" applyBorder="1" applyAlignment="1">
      <alignment horizontal="center" vertical="center" wrapText="1"/>
    </xf>
    <xf numFmtId="0" fontId="16" fillId="0" borderId="163" xfId="1" applyFont="1" applyFill="1" applyBorder="1" applyAlignment="1" applyProtection="1">
      <alignment horizontal="left" vertical="center" shrinkToFit="1"/>
      <protection locked="0"/>
    </xf>
    <xf numFmtId="0" fontId="16" fillId="0" borderId="159" xfId="1" applyFont="1" applyFill="1" applyBorder="1" applyAlignment="1" applyProtection="1">
      <alignment horizontal="left" vertical="center" shrinkToFit="1"/>
      <protection locked="0"/>
    </xf>
    <xf numFmtId="188" fontId="16" fillId="0" borderId="164" xfId="1" applyNumberFormat="1" applyFont="1" applyFill="1" applyBorder="1" applyAlignment="1" applyProtection="1">
      <alignment horizontal="center" vertical="center" wrapText="1"/>
      <protection locked="0"/>
    </xf>
    <xf numFmtId="188" fontId="16" fillId="0" borderId="159" xfId="1" applyNumberFormat="1" applyFont="1" applyFill="1" applyBorder="1" applyAlignment="1" applyProtection="1">
      <alignment horizontal="center" vertical="center" wrapText="1"/>
      <protection locked="0"/>
    </xf>
    <xf numFmtId="188" fontId="16" fillId="0" borderId="165" xfId="1" applyNumberFormat="1" applyFont="1" applyFill="1" applyBorder="1" applyAlignment="1" applyProtection="1">
      <alignment horizontal="center" vertical="center" wrapText="1"/>
      <protection locked="0"/>
    </xf>
    <xf numFmtId="176" fontId="16" fillId="0" borderId="15" xfId="1" applyNumberFormat="1" applyFont="1" applyFill="1" applyBorder="1" applyAlignment="1" applyProtection="1">
      <alignment horizontal="right" vertical="center" wrapText="1"/>
      <protection locked="0"/>
    </xf>
    <xf numFmtId="190" fontId="16" fillId="0" borderId="17" xfId="2" applyNumberFormat="1" applyFont="1" applyFill="1" applyBorder="1" applyAlignment="1" applyProtection="1">
      <alignment horizontal="center" vertical="center" shrinkToFit="1"/>
      <protection locked="0"/>
    </xf>
    <xf numFmtId="190" fontId="16" fillId="0" borderId="232" xfId="2" applyNumberFormat="1" applyFont="1" applyFill="1" applyBorder="1" applyAlignment="1" applyProtection="1">
      <alignment horizontal="center" vertical="center" shrinkToFit="1"/>
      <protection locked="0"/>
    </xf>
    <xf numFmtId="190" fontId="16" fillId="0" borderId="18" xfId="2" applyNumberFormat="1" applyFont="1" applyFill="1" applyBorder="1" applyAlignment="1" applyProtection="1">
      <alignment horizontal="center" vertical="center" shrinkToFit="1"/>
      <protection locked="0"/>
    </xf>
    <xf numFmtId="188" fontId="16" fillId="0" borderId="161" xfId="1" applyNumberFormat="1" applyFont="1" applyFill="1" applyBorder="1" applyAlignment="1" applyProtection="1">
      <alignment horizontal="center" vertical="center" wrapText="1"/>
      <protection locked="0"/>
    </xf>
    <xf numFmtId="188" fontId="16" fillId="0" borderId="149" xfId="1" applyNumberFormat="1" applyFont="1" applyFill="1" applyBorder="1" applyAlignment="1" applyProtection="1">
      <alignment horizontal="center" vertical="center" wrapText="1"/>
      <protection locked="0"/>
    </xf>
    <xf numFmtId="188" fontId="16" fillId="0" borderId="150" xfId="1" applyNumberFormat="1" applyFont="1" applyFill="1" applyBorder="1" applyAlignment="1" applyProtection="1">
      <alignment horizontal="center" vertical="center" wrapText="1"/>
      <protection locked="0"/>
    </xf>
    <xf numFmtId="177" fontId="16" fillId="0" borderId="10" xfId="1" applyNumberFormat="1" applyFont="1" applyFill="1" applyBorder="1" applyAlignment="1" applyProtection="1">
      <alignment horizontal="right" vertical="center" wrapText="1"/>
      <protection locked="0"/>
    </xf>
    <xf numFmtId="177" fontId="16" fillId="0" borderId="12" xfId="1" applyNumberFormat="1" applyFont="1" applyFill="1" applyBorder="1" applyAlignment="1" applyProtection="1">
      <alignment horizontal="right" vertical="center" wrapText="1"/>
      <protection locked="0"/>
    </xf>
    <xf numFmtId="176" fontId="16" fillId="0" borderId="10" xfId="2" applyNumberFormat="1" applyFont="1" applyFill="1" applyBorder="1" applyAlignment="1" applyProtection="1">
      <alignment horizontal="right" vertical="center" shrinkToFit="1"/>
      <protection locked="0"/>
    </xf>
    <xf numFmtId="176" fontId="16" fillId="0" borderId="11" xfId="2" applyNumberFormat="1" applyFont="1" applyFill="1" applyBorder="1" applyAlignment="1" applyProtection="1">
      <alignment horizontal="right" vertical="center" shrinkToFit="1"/>
      <protection locked="0"/>
    </xf>
    <xf numFmtId="176" fontId="16" fillId="0" borderId="12" xfId="2" applyNumberFormat="1" applyFont="1" applyFill="1" applyBorder="1" applyAlignment="1" applyProtection="1">
      <alignment horizontal="right" vertical="center" shrinkToFit="1"/>
      <protection locked="0"/>
    </xf>
    <xf numFmtId="0" fontId="16" fillId="0" borderId="10" xfId="2" applyNumberFormat="1" applyFont="1" applyFill="1" applyBorder="1" applyAlignment="1" applyProtection="1">
      <alignment horizontal="left" vertical="center" shrinkToFit="1"/>
      <protection locked="0"/>
    </xf>
    <xf numFmtId="0" fontId="16" fillId="0" borderId="11" xfId="2" applyNumberFormat="1" applyFont="1" applyFill="1" applyBorder="1" applyAlignment="1" applyProtection="1">
      <alignment horizontal="left" vertical="center" shrinkToFit="1"/>
      <protection locked="0"/>
    </xf>
    <xf numFmtId="0" fontId="16" fillId="0" borderId="12" xfId="2" applyNumberFormat="1" applyFont="1" applyFill="1" applyBorder="1" applyAlignment="1" applyProtection="1">
      <alignment horizontal="left" vertical="center" shrinkToFit="1"/>
      <protection locked="0"/>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1" xfId="0" applyFont="1" applyBorder="1" applyAlignment="1" applyProtection="1">
      <alignment horizontal="center" vertical="center" shrinkToFit="1"/>
      <protection locked="0"/>
    </xf>
    <xf numFmtId="176" fontId="4" fillId="0" borderId="10" xfId="0" applyNumberFormat="1" applyFont="1" applyBorder="1" applyAlignment="1" applyProtection="1">
      <alignment horizontal="right" vertical="center"/>
      <protection locked="0"/>
    </xf>
    <xf numFmtId="176" fontId="4" fillId="0" borderId="12" xfId="0" applyNumberFormat="1" applyFont="1" applyBorder="1" applyAlignment="1" applyProtection="1">
      <alignment horizontal="right" vertical="center"/>
      <protection locked="0"/>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pplyProtection="1">
      <alignment vertical="center" wrapText="1"/>
      <protection locked="0"/>
    </xf>
    <xf numFmtId="0" fontId="4" fillId="0" borderId="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10" borderId="10" xfId="0" applyFont="1" applyFill="1" applyBorder="1" applyAlignment="1">
      <alignment horizontal="left" vertical="center" shrinkToFit="1"/>
    </xf>
    <xf numFmtId="0" fontId="4" fillId="10" borderId="11" xfId="0" applyFont="1" applyFill="1" applyBorder="1" applyAlignment="1">
      <alignment horizontal="left" vertical="center" shrinkToFit="1"/>
    </xf>
    <xf numFmtId="0" fontId="4" fillId="10" borderId="12" xfId="0" applyFont="1" applyFill="1" applyBorder="1" applyAlignment="1">
      <alignment horizontal="left" vertical="center" shrinkToFit="1"/>
    </xf>
    <xf numFmtId="0" fontId="4" fillId="10" borderId="10" xfId="0" applyFont="1" applyFill="1" applyBorder="1" applyAlignment="1">
      <alignment vertical="center"/>
    </xf>
    <xf numFmtId="0" fontId="4" fillId="10" borderId="11" xfId="0" applyFont="1" applyFill="1" applyBorder="1" applyAlignment="1">
      <alignment vertical="center"/>
    </xf>
    <xf numFmtId="0" fontId="4" fillId="10" borderId="12" xfId="0" applyFont="1" applyFill="1" applyBorder="1" applyAlignment="1">
      <alignment vertical="center"/>
    </xf>
    <xf numFmtId="0" fontId="2" fillId="10" borderId="10" xfId="0" applyFont="1" applyFill="1" applyBorder="1" applyAlignment="1">
      <alignment vertical="center"/>
    </xf>
    <xf numFmtId="0" fontId="2" fillId="10" borderId="11" xfId="0" applyFont="1" applyFill="1" applyBorder="1" applyAlignment="1">
      <alignment vertical="center"/>
    </xf>
    <xf numFmtId="0" fontId="2" fillId="10" borderId="12" xfId="0" applyFont="1" applyFill="1" applyBorder="1" applyAlignment="1">
      <alignment vertical="center"/>
    </xf>
    <xf numFmtId="0" fontId="56" fillId="0" borderId="3" xfId="0" applyFont="1" applyBorder="1" applyAlignment="1" applyProtection="1">
      <alignment horizontal="left" vertical="top" wrapText="1"/>
      <protection locked="0"/>
    </xf>
    <xf numFmtId="0" fontId="56" fillId="0" borderId="4" xfId="0" applyFont="1" applyBorder="1" applyAlignment="1" applyProtection="1">
      <alignment horizontal="left" vertical="top" wrapText="1"/>
      <protection locked="0"/>
    </xf>
    <xf numFmtId="0" fontId="56" fillId="0" borderId="5" xfId="0" applyFont="1" applyBorder="1" applyAlignment="1" applyProtection="1">
      <alignment horizontal="left" vertical="top" wrapText="1"/>
      <protection locked="0"/>
    </xf>
    <xf numFmtId="0" fontId="56" fillId="0" borderId="0" xfId="0" applyFont="1" applyBorder="1" applyAlignment="1" applyProtection="1">
      <alignment horizontal="left" vertical="top" wrapText="1"/>
      <protection locked="0"/>
    </xf>
    <xf numFmtId="0" fontId="56" fillId="0" borderId="6" xfId="0" applyFont="1" applyBorder="1" applyAlignment="1" applyProtection="1">
      <alignment horizontal="left" vertical="top" wrapText="1"/>
      <protection locked="0"/>
    </xf>
    <xf numFmtId="0" fontId="56" fillId="0" borderId="7" xfId="0" applyFont="1" applyBorder="1" applyAlignment="1" applyProtection="1">
      <alignment horizontal="left" vertical="top" wrapText="1"/>
      <protection locked="0"/>
    </xf>
    <xf numFmtId="0" fontId="56" fillId="0" borderId="8" xfId="0" applyFont="1" applyBorder="1" applyAlignment="1" applyProtection="1">
      <alignment horizontal="left" vertical="top" wrapText="1"/>
      <protection locked="0"/>
    </xf>
    <xf numFmtId="0" fontId="56" fillId="0" borderId="9" xfId="0" applyFont="1" applyBorder="1" applyAlignment="1" applyProtection="1">
      <alignment horizontal="left" vertical="top" wrapText="1"/>
      <protection locked="0"/>
    </xf>
    <xf numFmtId="0" fontId="4" fillId="0" borderId="1"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 xfId="0" applyFont="1" applyBorder="1" applyAlignment="1">
      <alignment horizontal="left" vertical="center" shrinkToFit="1"/>
    </xf>
    <xf numFmtId="0" fontId="4" fillId="5" borderId="1" xfId="0" quotePrefix="1" applyFont="1" applyFill="1" applyBorder="1" applyAlignment="1">
      <alignment horizontal="center" vertical="center"/>
    </xf>
    <xf numFmtId="186" fontId="4" fillId="4" borderId="10" xfId="0" applyNumberFormat="1" applyFont="1" applyFill="1" applyBorder="1" applyAlignment="1">
      <alignment horizontal="right" vertical="center" shrinkToFit="1"/>
    </xf>
    <xf numFmtId="186" fontId="4" fillId="4" borderId="12" xfId="0" applyNumberFormat="1" applyFont="1" applyFill="1" applyBorder="1" applyAlignment="1">
      <alignment horizontal="right" vertical="center" shrinkToFit="1"/>
    </xf>
    <xf numFmtId="186" fontId="4" fillId="0" borderId="10" xfId="0" applyNumberFormat="1" applyFont="1" applyBorder="1" applyAlignment="1" applyProtection="1">
      <alignment horizontal="right" vertical="center"/>
      <protection locked="0"/>
    </xf>
    <xf numFmtId="186" fontId="4" fillId="0" borderId="12" xfId="0" applyNumberFormat="1" applyFont="1" applyBorder="1" applyAlignment="1" applyProtection="1">
      <alignment horizontal="right" vertical="center"/>
      <protection locked="0"/>
    </xf>
    <xf numFmtId="0" fontId="4" fillId="0" borderId="12" xfId="0" applyFont="1" applyBorder="1" applyAlignment="1">
      <alignment horizontal="left" vertical="center" shrinkToFit="1"/>
    </xf>
    <xf numFmtId="20" fontId="4" fillId="5" borderId="1" xfId="0" quotePrefix="1" applyNumberFormat="1" applyFont="1" applyFill="1" applyBorder="1" applyAlignment="1">
      <alignment horizontal="center" vertical="center"/>
    </xf>
    <xf numFmtId="0" fontId="4" fillId="0" borderId="78" xfId="0" applyFont="1" applyBorder="1" applyAlignment="1">
      <alignment horizontal="center" vertical="center"/>
    </xf>
    <xf numFmtId="0" fontId="4" fillId="10" borderId="10" xfId="0" applyFont="1" applyFill="1" applyBorder="1" applyAlignment="1">
      <alignment vertical="center" wrapText="1"/>
    </xf>
    <xf numFmtId="0" fontId="4" fillId="10" borderId="11" xfId="0" applyFont="1" applyFill="1" applyBorder="1" applyAlignment="1">
      <alignment vertical="center" wrapText="1"/>
    </xf>
    <xf numFmtId="0" fontId="4" fillId="10" borderId="12" xfId="0" applyFont="1" applyFill="1" applyBorder="1" applyAlignment="1">
      <alignment vertical="center" wrapText="1"/>
    </xf>
    <xf numFmtId="0" fontId="2" fillId="10" borderId="10" xfId="0" applyFont="1" applyFill="1" applyBorder="1" applyAlignment="1">
      <alignment vertical="center" wrapText="1"/>
    </xf>
    <xf numFmtId="0" fontId="2" fillId="10" borderId="11" xfId="0" applyFont="1" applyFill="1" applyBorder="1" applyAlignment="1">
      <alignment vertical="center" wrapText="1"/>
    </xf>
    <xf numFmtId="0" fontId="2" fillId="10" borderId="12" xfId="0" applyFont="1" applyFill="1" applyBorder="1" applyAlignment="1">
      <alignment vertical="center" wrapText="1"/>
    </xf>
    <xf numFmtId="177" fontId="4" fillId="4" borderId="10" xfId="0" applyNumberFormat="1" applyFont="1" applyFill="1" applyBorder="1" applyAlignment="1">
      <alignment horizontal="right" vertical="center" shrinkToFit="1"/>
    </xf>
    <xf numFmtId="177" fontId="4" fillId="4" borderId="12" xfId="0" applyNumberFormat="1" applyFont="1" applyFill="1" applyBorder="1" applyAlignment="1">
      <alignment horizontal="right" vertical="center" shrinkToFit="1"/>
    </xf>
    <xf numFmtId="177" fontId="4" fillId="0" borderId="120" xfId="0" applyNumberFormat="1" applyFont="1" applyBorder="1" applyAlignment="1" applyProtection="1">
      <alignment horizontal="center" vertical="center"/>
      <protection locked="0"/>
    </xf>
    <xf numFmtId="177" fontId="4" fillId="0" borderId="121" xfId="0" applyNumberFormat="1" applyFont="1" applyBorder="1" applyAlignment="1" applyProtection="1">
      <alignment horizontal="center" vertical="center"/>
      <protection locked="0"/>
    </xf>
    <xf numFmtId="0" fontId="4" fillId="10" borderId="2" xfId="0" applyFont="1" applyFill="1" applyBorder="1" applyAlignment="1">
      <alignment horizontal="center" vertical="center"/>
    </xf>
    <xf numFmtId="0" fontId="4" fillId="10" borderId="3" xfId="0" applyFont="1" applyFill="1" applyBorder="1" applyAlignment="1">
      <alignment horizontal="center" vertical="center"/>
    </xf>
    <xf numFmtId="0" fontId="4" fillId="10" borderId="5"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7" xfId="0" applyFont="1" applyFill="1" applyBorder="1" applyAlignment="1">
      <alignment horizontal="center" vertical="center"/>
    </xf>
    <xf numFmtId="0" fontId="4" fillId="10" borderId="8" xfId="0" applyFont="1" applyFill="1" applyBorder="1" applyAlignment="1">
      <alignment horizontal="center" vertical="center"/>
    </xf>
    <xf numFmtId="0" fontId="4" fillId="10" borderId="4" xfId="0" applyFont="1" applyFill="1" applyBorder="1" applyAlignment="1">
      <alignment horizontal="center" vertical="center"/>
    </xf>
    <xf numFmtId="0" fontId="4" fillId="0" borderId="1" xfId="0" applyFont="1" applyFill="1" applyBorder="1" applyAlignment="1">
      <alignment horizontal="left" vertical="center"/>
    </xf>
    <xf numFmtId="0" fontId="4" fillId="0" borderId="78" xfId="0" applyFont="1" applyFill="1" applyBorder="1" applyAlignment="1">
      <alignment horizontal="center" vertical="center"/>
    </xf>
    <xf numFmtId="177" fontId="4" fillId="4" borderId="10" xfId="0" applyNumberFormat="1" applyFont="1" applyFill="1" applyBorder="1" applyAlignment="1">
      <alignment horizontal="right" vertical="center"/>
    </xf>
    <xf numFmtId="177" fontId="4" fillId="4" borderId="12" xfId="0" applyNumberFormat="1" applyFont="1" applyFill="1" applyBorder="1" applyAlignment="1">
      <alignment horizontal="righ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177" fontId="4" fillId="4" borderId="11" xfId="0" applyNumberFormat="1" applyFont="1" applyFill="1" applyBorder="1" applyAlignment="1">
      <alignment horizontal="right" vertical="center" shrinkToFit="1"/>
    </xf>
    <xf numFmtId="186" fontId="4" fillId="0" borderId="120" xfId="0" applyNumberFormat="1" applyFont="1" applyBorder="1" applyAlignment="1">
      <alignment horizontal="center" vertical="center"/>
    </xf>
    <xf numFmtId="186" fontId="4" fillId="0" borderId="121" xfId="0" applyNumberFormat="1" applyFont="1" applyBorder="1" applyAlignment="1">
      <alignment horizontal="center" vertical="center"/>
    </xf>
    <xf numFmtId="177" fontId="4" fillId="0" borderId="120" xfId="0" applyNumberFormat="1" applyFont="1" applyFill="1" applyBorder="1" applyAlignment="1" applyProtection="1">
      <alignment horizontal="center" vertical="center"/>
      <protection locked="0"/>
    </xf>
    <xf numFmtId="177" fontId="4" fillId="0" borderId="121" xfId="0" applyNumberFormat="1" applyFont="1" applyFill="1" applyBorder="1" applyAlignment="1" applyProtection="1">
      <alignment horizontal="center" vertical="center"/>
      <protection locked="0"/>
    </xf>
    <xf numFmtId="0" fontId="4" fillId="0" borderId="3" xfId="0" applyFont="1" applyBorder="1" applyAlignment="1">
      <alignment horizontal="left" vertical="center"/>
    </xf>
    <xf numFmtId="0" fontId="4" fillId="0" borderId="10" xfId="0" applyFont="1" applyBorder="1" applyAlignment="1">
      <alignment horizontal="left" vertical="center" shrinkToFit="1"/>
    </xf>
    <xf numFmtId="0" fontId="4" fillId="0" borderId="16" xfId="0" applyFont="1" applyBorder="1" applyAlignment="1">
      <alignment horizontal="center" vertical="center" textRotation="255"/>
    </xf>
    <xf numFmtId="0" fontId="4" fillId="0" borderId="8" xfId="0" applyFont="1" applyBorder="1" applyAlignment="1">
      <alignment vertical="top" wrapText="1"/>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37" fillId="8" borderId="123" xfId="0" applyFont="1" applyFill="1" applyBorder="1" applyAlignment="1" applyProtection="1">
      <alignment horizontal="center" vertical="center"/>
      <protection locked="0"/>
    </xf>
    <xf numFmtId="0" fontId="37" fillId="8" borderId="59" xfId="0" applyFont="1" applyFill="1" applyBorder="1" applyAlignment="1" applyProtection="1">
      <alignment horizontal="center" vertical="center"/>
      <protection locked="0"/>
    </xf>
    <xf numFmtId="0" fontId="37" fillId="8" borderId="65" xfId="0" applyFont="1" applyFill="1" applyBorder="1" applyAlignment="1" applyProtection="1">
      <alignment horizontal="center" vertical="center"/>
      <protection locked="0"/>
    </xf>
    <xf numFmtId="0" fontId="37" fillId="8" borderId="31" xfId="0" applyFont="1" applyFill="1" applyBorder="1" applyAlignment="1" applyProtection="1">
      <alignment horizontal="center" vertical="center"/>
      <protection locked="0"/>
    </xf>
    <xf numFmtId="0" fontId="37" fillId="2" borderId="62" xfId="0" applyFont="1" applyFill="1" applyBorder="1" applyAlignment="1">
      <alignment horizontal="left" vertical="center"/>
    </xf>
    <xf numFmtId="0" fontId="37" fillId="2" borderId="49" xfId="0" applyFont="1" applyFill="1" applyBorder="1" applyAlignment="1">
      <alignment horizontal="left" vertical="center"/>
    </xf>
    <xf numFmtId="0" fontId="37" fillId="2" borderId="63" xfId="0" applyFont="1" applyFill="1" applyBorder="1" applyAlignment="1">
      <alignment horizontal="left" vertical="center"/>
    </xf>
    <xf numFmtId="0" fontId="37" fillId="8" borderId="68" xfId="0" applyFont="1" applyFill="1" applyBorder="1" applyAlignment="1" applyProtection="1">
      <alignment horizontal="center" vertical="center"/>
      <protection locked="0"/>
    </xf>
    <xf numFmtId="0" fontId="37" fillId="8" borderId="29" xfId="0" applyFont="1" applyFill="1" applyBorder="1" applyAlignment="1" applyProtection="1">
      <alignment horizontal="center" vertical="center"/>
      <protection locked="0"/>
    </xf>
    <xf numFmtId="0" fontId="2" fillId="0" borderId="174" xfId="0" applyFont="1" applyBorder="1" applyAlignment="1">
      <alignment horizontal="center" vertical="center"/>
    </xf>
    <xf numFmtId="0" fontId="2" fillId="0" borderId="152" xfId="0" applyFont="1" applyBorder="1" applyAlignment="1">
      <alignment horizontal="center" vertical="center"/>
    </xf>
    <xf numFmtId="0" fontId="2" fillId="0" borderId="175" xfId="0" applyFont="1" applyBorder="1" applyAlignment="1">
      <alignment horizontal="center" vertical="center"/>
    </xf>
    <xf numFmtId="0" fontId="37" fillId="0" borderId="68"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2" fillId="0" borderId="176" xfId="0" applyFont="1" applyBorder="1" applyAlignment="1">
      <alignment horizontal="center" vertical="center"/>
    </xf>
    <xf numFmtId="0" fontId="2" fillId="0" borderId="0" xfId="0" applyFont="1" applyBorder="1" applyAlignment="1">
      <alignment horizontal="center" vertical="center"/>
    </xf>
    <xf numFmtId="0" fontId="37" fillId="0" borderId="123" xfId="0" applyFont="1" applyBorder="1" applyAlignment="1">
      <alignment horizontal="center" vertical="center"/>
    </xf>
    <xf numFmtId="0" fontId="37" fillId="0" borderId="60" xfId="0" applyFont="1" applyBorder="1" applyAlignment="1">
      <alignment horizontal="center" vertical="center"/>
    </xf>
    <xf numFmtId="0" fontId="37" fillId="0" borderId="59" xfId="0" applyFont="1" applyBorder="1" applyAlignment="1">
      <alignment horizontal="center" vertical="center"/>
    </xf>
    <xf numFmtId="0" fontId="37" fillId="0" borderId="71" xfId="0" applyFont="1" applyBorder="1" applyAlignment="1">
      <alignment horizontal="center" vertical="center"/>
    </xf>
    <xf numFmtId="0" fontId="37" fillId="0" borderId="57" xfId="0" applyFont="1" applyBorder="1" applyAlignment="1">
      <alignment horizontal="center" vertical="center"/>
    </xf>
    <xf numFmtId="0" fontId="37" fillId="0" borderId="73" xfId="0" applyFont="1" applyBorder="1" applyAlignment="1">
      <alignment horizontal="center" vertical="center"/>
    </xf>
    <xf numFmtId="0" fontId="37" fillId="0" borderId="102" xfId="0" applyFont="1" applyBorder="1" applyAlignment="1">
      <alignment horizontal="center" vertical="center"/>
    </xf>
    <xf numFmtId="0" fontId="37" fillId="0" borderId="56" xfId="0" applyFont="1" applyBorder="1" applyAlignment="1">
      <alignment horizontal="center" vertical="center"/>
    </xf>
    <xf numFmtId="0" fontId="37" fillId="0" borderId="83" xfId="0" applyFont="1" applyBorder="1" applyAlignment="1">
      <alignment horizontal="center" vertical="center"/>
    </xf>
    <xf numFmtId="0" fontId="37" fillId="4" borderId="62" xfId="0" applyFont="1" applyFill="1" applyBorder="1" applyAlignment="1">
      <alignment horizontal="center" vertical="center"/>
    </xf>
    <xf numFmtId="0" fontId="37" fillId="4" borderId="49" xfId="0" applyFont="1" applyFill="1" applyBorder="1" applyAlignment="1">
      <alignment horizontal="center" vertical="center"/>
    </xf>
    <xf numFmtId="0" fontId="37" fillId="4" borderId="63" xfId="0" applyFont="1" applyFill="1" applyBorder="1" applyAlignment="1">
      <alignment horizontal="center" vertical="center"/>
    </xf>
    <xf numFmtId="0" fontId="36" fillId="0" borderId="0" xfId="0" applyFont="1" applyBorder="1" applyAlignment="1">
      <alignment horizontal="center" vertical="center"/>
    </xf>
    <xf numFmtId="0" fontId="37" fillId="0" borderId="124" xfId="0" applyFont="1" applyBorder="1" applyAlignment="1">
      <alignment horizontal="center" vertical="center"/>
    </xf>
    <xf numFmtId="0" fontId="37" fillId="0" borderId="126"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62" xfId="0" applyFont="1" applyFill="1" applyBorder="1" applyAlignment="1">
      <alignment horizontal="distributed" vertical="center" indent="1"/>
    </xf>
    <xf numFmtId="0" fontId="37" fillId="0" borderId="63" xfId="0" applyFont="1" applyFill="1" applyBorder="1" applyAlignment="1">
      <alignment horizontal="distributed" vertical="center" indent="1"/>
    </xf>
    <xf numFmtId="0" fontId="37" fillId="10" borderId="62" xfId="0" applyFont="1" applyFill="1" applyBorder="1" applyAlignment="1">
      <alignment horizontal="left" vertical="center"/>
    </xf>
    <xf numFmtId="0" fontId="37" fillId="10" borderId="49" xfId="0" applyFont="1" applyFill="1" applyBorder="1" applyAlignment="1">
      <alignment horizontal="left" vertical="center"/>
    </xf>
    <xf numFmtId="0" fontId="37" fillId="10" borderId="63" xfId="0" applyFont="1" applyFill="1" applyBorder="1" applyAlignment="1">
      <alignment horizontal="left" vertical="center"/>
    </xf>
    <xf numFmtId="0" fontId="37" fillId="8" borderId="123" xfId="0" applyFont="1" applyFill="1" applyBorder="1" applyAlignment="1">
      <alignment horizontal="center" vertical="center"/>
    </xf>
    <xf numFmtId="0" fontId="37" fillId="8" borderId="59" xfId="0" applyFont="1" applyFill="1" applyBorder="1" applyAlignment="1">
      <alignment horizontal="center" vertical="center"/>
    </xf>
    <xf numFmtId="0" fontId="37" fillId="8" borderId="65" xfId="0" applyFont="1" applyFill="1" applyBorder="1" applyAlignment="1">
      <alignment horizontal="center" vertical="center"/>
    </xf>
    <xf numFmtId="0" fontId="37" fillId="8" borderId="31" xfId="0" applyFont="1" applyFill="1" applyBorder="1" applyAlignment="1">
      <alignment horizontal="center" vertical="center"/>
    </xf>
    <xf numFmtId="0" fontId="37" fillId="0" borderId="105" xfId="0" applyFont="1" applyBorder="1" applyAlignment="1">
      <alignment horizontal="center" vertical="center"/>
    </xf>
    <xf numFmtId="0" fontId="37" fillId="0" borderId="0" xfId="0" applyFont="1" applyBorder="1" applyAlignment="1">
      <alignment horizontal="center" vertical="center"/>
    </xf>
    <xf numFmtId="0" fontId="37" fillId="0" borderId="81" xfId="0" applyFont="1" applyBorder="1" applyAlignment="1">
      <alignment horizontal="center" vertical="center"/>
    </xf>
    <xf numFmtId="0" fontId="37" fillId="0" borderId="62" xfId="0" applyFont="1" applyBorder="1" applyAlignment="1">
      <alignment horizontal="center" vertical="center"/>
    </xf>
    <xf numFmtId="0" fontId="37" fillId="0" borderId="49" xfId="0" applyFont="1" applyBorder="1" applyAlignment="1">
      <alignment horizontal="center" vertical="center"/>
    </xf>
    <xf numFmtId="0" fontId="37" fillId="0" borderId="63" xfId="0" applyFont="1" applyBorder="1" applyAlignment="1">
      <alignment horizontal="center" vertical="center"/>
    </xf>
    <xf numFmtId="0" fontId="37" fillId="10" borderId="71" xfId="0" applyFont="1" applyFill="1" applyBorder="1" applyAlignment="1">
      <alignment horizontal="left" vertical="center"/>
    </xf>
    <xf numFmtId="0" fontId="37" fillId="10" borderId="57" xfId="0" applyFont="1" applyFill="1" applyBorder="1" applyAlignment="1">
      <alignment horizontal="left" vertical="center"/>
    </xf>
    <xf numFmtId="0" fontId="37" fillId="10" borderId="28" xfId="0" applyFont="1" applyFill="1" applyBorder="1" applyAlignment="1">
      <alignment horizontal="left" vertical="center"/>
    </xf>
    <xf numFmtId="0" fontId="37" fillId="10" borderId="29" xfId="0" applyFont="1" applyFill="1" applyBorder="1" applyAlignment="1">
      <alignment horizontal="left" vertical="center"/>
    </xf>
    <xf numFmtId="0" fontId="37" fillId="8" borderId="68" xfId="0" applyFont="1" applyFill="1" applyBorder="1" applyAlignment="1">
      <alignment horizontal="center" vertical="center"/>
    </xf>
    <xf numFmtId="0" fontId="37" fillId="8" borderId="29" xfId="0" applyFont="1" applyFill="1" applyBorder="1" applyAlignment="1">
      <alignment horizontal="center" vertical="center"/>
    </xf>
    <xf numFmtId="180" fontId="4" fillId="0" borderId="10" xfId="0" applyNumberFormat="1" applyFont="1" applyBorder="1" applyAlignment="1" applyProtection="1">
      <alignment horizontal="center" vertical="center" wrapText="1"/>
      <protection locked="0"/>
    </xf>
    <xf numFmtId="180" fontId="4" fillId="0" borderId="11" xfId="0" applyNumberFormat="1" applyFont="1" applyBorder="1" applyAlignment="1" applyProtection="1">
      <alignment horizontal="center" vertical="center" wrapText="1"/>
      <protection locked="0"/>
    </xf>
    <xf numFmtId="180" fontId="4" fillId="0" borderId="12" xfId="0" applyNumberFormat="1" applyFont="1" applyBorder="1" applyAlignment="1" applyProtection="1">
      <alignment horizontal="center" vertical="center" wrapText="1"/>
      <protection locked="0"/>
    </xf>
    <xf numFmtId="0" fontId="4" fillId="0" borderId="8" xfId="0" applyFont="1" applyBorder="1" applyAlignment="1">
      <alignment vertical="center" shrinkToFit="1"/>
    </xf>
    <xf numFmtId="0" fontId="4" fillId="0" borderId="65"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3" xfId="0" applyFont="1" applyBorder="1" applyAlignment="1">
      <alignment horizontal="center" vertical="center"/>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protection locked="0"/>
    </xf>
    <xf numFmtId="0" fontId="4" fillId="0" borderId="0" xfId="0" applyFont="1" applyAlignment="1">
      <alignment vertical="center" wrapText="1"/>
    </xf>
    <xf numFmtId="0" fontId="4" fillId="0" borderId="0" xfId="0" applyFont="1" applyBorder="1" applyAlignment="1">
      <alignment horizontal="right" vertical="center"/>
    </xf>
    <xf numFmtId="0" fontId="4" fillId="0" borderId="8" xfId="0" applyFont="1" applyBorder="1" applyAlignment="1">
      <alignment horizontal="right" vertical="center" wrapText="1"/>
    </xf>
    <xf numFmtId="0" fontId="4" fillId="0" borderId="14"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10" borderId="2" xfId="0" applyFont="1" applyFill="1" applyBorder="1" applyAlignment="1">
      <alignment horizontal="left" vertical="center"/>
    </xf>
    <xf numFmtId="0" fontId="4" fillId="0" borderId="13" xfId="0" applyFont="1" applyBorder="1" applyAlignment="1" applyProtection="1">
      <alignment horizontal="left" vertical="center"/>
      <protection locked="0"/>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59" fillId="11" borderId="64" xfId="0" applyFont="1" applyFill="1" applyBorder="1" applyAlignment="1">
      <alignment horizontal="center" vertical="center"/>
    </xf>
    <xf numFmtId="0" fontId="59" fillId="11" borderId="8" xfId="0" applyFont="1" applyFill="1" applyBorder="1" applyAlignment="1">
      <alignment horizontal="center" vertical="center"/>
    </xf>
    <xf numFmtId="0" fontId="59" fillId="11" borderId="9" xfId="0" applyFont="1" applyFill="1" applyBorder="1" applyAlignment="1">
      <alignment horizontal="center" vertical="center"/>
    </xf>
    <xf numFmtId="0" fontId="4" fillId="0" borderId="14"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94" xfId="0" applyFont="1" applyBorder="1" applyAlignment="1">
      <alignment horizontal="center" vertical="center" textRotation="255" wrapText="1"/>
    </xf>
    <xf numFmtId="0" fontId="4" fillId="0" borderId="16"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232"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horizontal="right" vertical="center" shrinkToFit="1"/>
      <protection locked="0"/>
    </xf>
    <xf numFmtId="0" fontId="4" fillId="0" borderId="12" xfId="0" applyFont="1" applyBorder="1" applyAlignment="1" applyProtection="1">
      <alignment horizontal="right" vertical="center" shrinkToFit="1"/>
      <protection locked="0"/>
    </xf>
    <xf numFmtId="0" fontId="4" fillId="0" borderId="230" xfId="0" applyFont="1" applyBorder="1" applyAlignment="1">
      <alignment horizontal="center" vertical="center"/>
    </xf>
    <xf numFmtId="0" fontId="4" fillId="0" borderId="231" xfId="0" applyFont="1" applyBorder="1" applyAlignment="1">
      <alignment horizontal="center" vertical="center"/>
    </xf>
    <xf numFmtId="0" fontId="59" fillId="11" borderId="68" xfId="0" applyFont="1" applyFill="1" applyBorder="1" applyAlignment="1">
      <alignment horizontal="center" vertical="center"/>
    </xf>
    <xf numFmtId="0" fontId="59" fillId="11" borderId="28" xfId="0" applyFont="1" applyFill="1" applyBorder="1" applyAlignment="1">
      <alignment horizontal="center" vertical="center"/>
    </xf>
    <xf numFmtId="0" fontId="59" fillId="11" borderId="29" xfId="0" applyFont="1" applyFill="1" applyBorder="1" applyAlignment="1">
      <alignment horizontal="center" vertical="center"/>
    </xf>
    <xf numFmtId="0" fontId="4" fillId="0" borderId="123" xfId="0" applyFont="1" applyBorder="1" applyAlignment="1">
      <alignment vertical="center" wrapText="1"/>
    </xf>
    <xf numFmtId="0" fontId="4" fillId="0" borderId="60" xfId="0" applyFont="1" applyBorder="1" applyAlignment="1">
      <alignment vertical="center" wrapText="1"/>
    </xf>
    <xf numFmtId="0" fontId="4" fillId="0" borderId="133" xfId="0" applyFont="1" applyBorder="1" applyAlignment="1">
      <alignment vertical="center" wrapText="1"/>
    </xf>
    <xf numFmtId="0" fontId="74" fillId="0" borderId="2" xfId="0" applyFont="1" applyBorder="1" applyAlignment="1" applyProtection="1">
      <alignment horizontal="left" vertical="top" wrapText="1"/>
      <protection locked="0"/>
    </xf>
    <xf numFmtId="0" fontId="4" fillId="0" borderId="0" xfId="0" applyFont="1" applyFill="1" applyBorder="1" applyAlignment="1">
      <alignment horizontal="right" vertical="center"/>
    </xf>
    <xf numFmtId="0" fontId="4" fillId="0" borderId="0" xfId="0" applyFont="1" applyFill="1" applyBorder="1" applyAlignment="1">
      <alignment horizontal="left" vertical="top"/>
    </xf>
    <xf numFmtId="0" fontId="4" fillId="0" borderId="30"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49" fontId="4" fillId="0" borderId="2" xfId="0" quotePrefix="1"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4" fillId="0" borderId="67"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81" xfId="0" applyNumberFormat="1" applyFont="1" applyBorder="1" applyAlignment="1" applyProtection="1">
      <alignment horizontal="center" vertical="center" wrapText="1"/>
      <protection locked="0"/>
    </xf>
    <xf numFmtId="49" fontId="4" fillId="0" borderId="41" xfId="0" applyNumberFormat="1" applyFont="1" applyBorder="1" applyAlignment="1" applyProtection="1">
      <alignment horizontal="center" vertical="center" wrapText="1"/>
      <protection locked="0"/>
    </xf>
    <xf numFmtId="49" fontId="4" fillId="0" borderId="56" xfId="0" applyNumberFormat="1" applyFont="1" applyBorder="1" applyAlignment="1" applyProtection="1">
      <alignment horizontal="center" vertical="center" wrapText="1"/>
      <protection locked="0"/>
    </xf>
    <xf numFmtId="49" fontId="4" fillId="0" borderId="83" xfId="0" applyNumberFormat="1" applyFont="1" applyBorder="1" applyAlignment="1" applyProtection="1">
      <alignment horizontal="center" vertical="center" wrapText="1"/>
      <protection locked="0"/>
    </xf>
    <xf numFmtId="0" fontId="4" fillId="10" borderId="66" xfId="0" applyFont="1" applyFill="1" applyBorder="1" applyAlignment="1">
      <alignment horizontal="left" vertical="center"/>
    </xf>
    <xf numFmtId="0" fontId="4" fillId="10" borderId="105" xfId="0" applyFont="1" applyFill="1" applyBorder="1" applyAlignment="1">
      <alignment horizontal="left" vertical="center"/>
    </xf>
    <xf numFmtId="0" fontId="4" fillId="10" borderId="102" xfId="0" applyFont="1" applyFill="1" applyBorder="1" applyAlignment="1">
      <alignment horizontal="left" vertical="center"/>
    </xf>
    <xf numFmtId="0" fontId="4" fillId="10" borderId="42" xfId="0" applyFont="1" applyFill="1" applyBorder="1" applyAlignment="1">
      <alignment horizontal="left" vertical="center"/>
    </xf>
    <xf numFmtId="183" fontId="4" fillId="0" borderId="1" xfId="0" applyNumberFormat="1" applyFont="1" applyBorder="1" applyAlignment="1" applyProtection="1">
      <alignment horizontal="right" vertical="center"/>
      <protection locked="0"/>
    </xf>
    <xf numFmtId="0" fontId="4" fillId="10" borderId="148" xfId="0" applyFont="1" applyFill="1" applyBorder="1" applyAlignment="1">
      <alignment horizontal="left" vertical="center"/>
    </xf>
    <xf numFmtId="0" fontId="4" fillId="10" borderId="150" xfId="0" applyFont="1" applyFill="1" applyBorder="1" applyAlignment="1">
      <alignment horizontal="left" vertical="center"/>
    </xf>
    <xf numFmtId="183" fontId="4" fillId="4" borderId="40" xfId="0" applyNumberFormat="1" applyFont="1" applyFill="1" applyBorder="1" applyAlignment="1">
      <alignment horizontal="righ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185" fontId="4" fillId="0" borderId="192" xfId="0" applyNumberFormat="1" applyFont="1" applyBorder="1" applyAlignment="1" applyProtection="1">
      <alignment horizontal="center" vertical="center"/>
      <protection locked="0"/>
    </xf>
    <xf numFmtId="185" fontId="4" fillId="0" borderId="181" xfId="0" applyNumberFormat="1" applyFont="1" applyBorder="1" applyAlignment="1" applyProtection="1">
      <alignment horizontal="center" vertical="center"/>
      <protection locked="0"/>
    </xf>
    <xf numFmtId="185" fontId="4" fillId="0" borderId="193" xfId="0" applyNumberFormat="1" applyFont="1" applyBorder="1" applyAlignment="1" applyProtection="1">
      <alignment horizontal="center" vertical="center"/>
      <protection locked="0"/>
    </xf>
    <xf numFmtId="181" fontId="4" fillId="0" borderId="222" xfId="0" applyNumberFormat="1" applyFont="1" applyBorder="1" applyAlignment="1" applyProtection="1">
      <alignment horizontal="center" vertical="center"/>
      <protection locked="0"/>
    </xf>
    <xf numFmtId="181" fontId="4" fillId="0" borderId="57" xfId="0" applyNumberFormat="1" applyFont="1" applyBorder="1" applyAlignment="1" applyProtection="1">
      <alignment horizontal="center" vertical="center"/>
      <protection locked="0"/>
    </xf>
    <xf numFmtId="181" fontId="4" fillId="0" borderId="73" xfId="0" applyNumberFormat="1" applyFont="1" applyBorder="1" applyAlignment="1" applyProtection="1">
      <alignment horizontal="center" vertical="center"/>
      <protection locked="0"/>
    </xf>
    <xf numFmtId="183" fontId="4" fillId="0" borderId="15" xfId="0" applyNumberFormat="1" applyFont="1" applyBorder="1" applyAlignment="1" applyProtection="1">
      <alignment horizontal="right" vertical="center"/>
      <protection locked="0"/>
    </xf>
    <xf numFmtId="0" fontId="4" fillId="10" borderId="71" xfId="0" applyFont="1" applyFill="1" applyBorder="1" applyAlignment="1">
      <alignment horizontal="left" vertical="center"/>
    </xf>
    <xf numFmtId="0" fontId="4" fillId="10" borderId="82" xfId="0" applyFont="1" applyFill="1" applyBorder="1" applyAlignment="1">
      <alignment horizontal="left" vertical="center"/>
    </xf>
    <xf numFmtId="0" fontId="4" fillId="0" borderId="37"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0" xfId="0" applyFont="1" applyBorder="1" applyAlignment="1">
      <alignment horizontal="left" vertical="center"/>
    </xf>
    <xf numFmtId="0" fontId="4" fillId="10" borderId="25" xfId="0" applyFont="1" applyFill="1" applyBorder="1" applyAlignment="1">
      <alignment horizontal="left" vertical="center"/>
    </xf>
    <xf numFmtId="0" fontId="4" fillId="10" borderId="26" xfId="0" applyFont="1" applyFill="1" applyBorder="1" applyAlignment="1">
      <alignment horizontal="left" vertical="center"/>
    </xf>
    <xf numFmtId="0" fontId="4" fillId="10" borderId="61" xfId="0" applyFont="1" applyFill="1" applyBorder="1" applyAlignment="1">
      <alignment horizontal="center" vertical="center"/>
    </xf>
    <xf numFmtId="0" fontId="4" fillId="10" borderId="133" xfId="0" applyFont="1" applyFill="1" applyBorder="1" applyAlignment="1">
      <alignment horizontal="center" vertical="center"/>
    </xf>
    <xf numFmtId="0" fontId="4" fillId="10" borderId="48" xfId="0" applyFont="1" applyFill="1" applyBorder="1" applyAlignment="1">
      <alignment horizontal="left" vertical="center"/>
    </xf>
    <xf numFmtId="0" fontId="4" fillId="10" borderId="51" xfId="0" applyFont="1" applyFill="1" applyBorder="1" applyAlignment="1">
      <alignment horizontal="left" vertical="center"/>
    </xf>
    <xf numFmtId="0" fontId="4" fillId="0" borderId="61" xfId="0" applyFont="1" applyBorder="1" applyAlignment="1" applyProtection="1">
      <alignment horizontal="left" vertical="center" shrinkToFit="1"/>
      <protection locked="0"/>
    </xf>
    <xf numFmtId="0" fontId="4" fillId="0" borderId="60" xfId="0" applyFont="1" applyBorder="1" applyAlignment="1" applyProtection="1">
      <alignment horizontal="left" vertical="center" shrinkToFit="1"/>
      <protection locked="0"/>
    </xf>
    <xf numFmtId="0" fontId="4" fillId="10" borderId="27" xfId="0" applyFont="1" applyFill="1" applyBorder="1" applyAlignment="1">
      <alignment horizontal="left" vertical="center"/>
    </xf>
    <xf numFmtId="0" fontId="4" fillId="10" borderId="58" xfId="0" applyFont="1" applyFill="1" applyBorder="1" applyAlignment="1">
      <alignment horizontal="left" vertical="center"/>
    </xf>
    <xf numFmtId="0" fontId="4" fillId="0" borderId="27" xfId="0" applyFont="1" applyBorder="1" applyAlignment="1" applyProtection="1">
      <alignment horizontal="left" vertical="center" indent="2" shrinkToFit="1"/>
      <protection locked="0"/>
    </xf>
    <xf numFmtId="0" fontId="4" fillId="0" borderId="28" xfId="0" applyFont="1" applyBorder="1" applyAlignment="1" applyProtection="1">
      <alignment horizontal="left" vertical="center" indent="2" shrinkToFit="1"/>
      <protection locked="0"/>
    </xf>
    <xf numFmtId="0" fontId="4" fillId="0" borderId="58" xfId="0" applyFont="1" applyBorder="1" applyAlignment="1" applyProtection="1">
      <alignment horizontal="left" vertical="center" indent="2" shrinkToFit="1"/>
      <protection locked="0"/>
    </xf>
    <xf numFmtId="0" fontId="4" fillId="0" borderId="0" xfId="1"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6"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8" xfId="0" applyFont="1" applyBorder="1" applyAlignment="1">
      <alignment horizontal="center" vertical="center"/>
    </xf>
    <xf numFmtId="0" fontId="4" fillId="0" borderId="15" xfId="0" applyFont="1" applyBorder="1" applyAlignment="1">
      <alignment horizontal="left" vertical="center"/>
    </xf>
    <xf numFmtId="0" fontId="2" fillId="10"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7" fillId="0" borderId="0" xfId="0" applyFont="1" applyAlignment="1">
      <alignment vertical="center" wrapText="1"/>
    </xf>
    <xf numFmtId="0" fontId="29"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pplyProtection="1">
      <alignment horizontal="left" vertical="center" shrinkToFit="1"/>
      <protection locked="0"/>
    </xf>
  </cellXfs>
  <cellStyles count="21">
    <cellStyle name="桁区切り" xfId="3" builtinId="6"/>
    <cellStyle name="桁区切り 2" xfId="2"/>
    <cellStyle name="桁区切り 3" xfId="7"/>
    <cellStyle name="桁区切り 3 2" xfId="8"/>
    <cellStyle name="桁区切り 3 2 2" xfId="9"/>
    <cellStyle name="通貨 2" xfId="10"/>
    <cellStyle name="標準" xfId="0" builtinId="0"/>
    <cellStyle name="標準 10" xfId="11"/>
    <cellStyle name="標準 12" xfId="12"/>
    <cellStyle name="標準 13" xfId="13"/>
    <cellStyle name="標準 2" xfId="1"/>
    <cellStyle name="標準 2 2" xfId="6"/>
    <cellStyle name="標準 2 2 2" xfId="14"/>
    <cellStyle name="標準 2 2 2 2" xfId="15"/>
    <cellStyle name="標準 27" xfId="16"/>
    <cellStyle name="標準 3" xfId="4"/>
    <cellStyle name="標準 3 2" xfId="17"/>
    <cellStyle name="標準 3 2 2" xfId="18"/>
    <cellStyle name="標準 4" xfId="5"/>
    <cellStyle name="標準 4 2" xfId="19"/>
    <cellStyle name="未定義" xfId="20"/>
  </cellStyles>
  <dxfs count="102">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CCFF"/>
      <color rgb="FFFFFFCC"/>
      <color rgb="FFFFFF99"/>
      <color rgb="FFFDE9D9"/>
      <color rgb="FF009900"/>
      <color rgb="FFFF9900"/>
      <color rgb="FFFFFF66"/>
      <color rgb="FFFF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0</xdr:col>
      <xdr:colOff>47625</xdr:colOff>
      <xdr:row>32</xdr:row>
      <xdr:rowOff>87404</xdr:rowOff>
    </xdr:from>
    <xdr:to>
      <xdr:col>6</xdr:col>
      <xdr:colOff>438150</xdr:colOff>
      <xdr:row>39</xdr:row>
      <xdr:rowOff>106454</xdr:rowOff>
    </xdr:to>
    <xdr:sp macro="" textlink="">
      <xdr:nvSpPr>
        <xdr:cNvPr id="2" name="Text Box 8"/>
        <xdr:cNvSpPr txBox="1">
          <a:spLocks noChangeArrowheads="1"/>
        </xdr:cNvSpPr>
      </xdr:nvSpPr>
      <xdr:spPr bwMode="auto">
        <a:xfrm>
          <a:off x="47625" y="10060639"/>
          <a:ext cx="3304054" cy="1195668"/>
        </a:xfrm>
        <a:prstGeom prst="rect">
          <a:avLst/>
        </a:prstGeom>
        <a:solidFill>
          <a:srgbClr val="FFFFFF"/>
        </a:solidFill>
        <a:ln w="19050">
          <a:solidFill>
            <a:srgbClr val="000000"/>
          </a:solidFill>
          <a:prstDash val="sysDot"/>
          <a:miter lim="800000"/>
          <a:headEnd/>
          <a:tailEnd/>
        </a:ln>
      </xdr:spPr>
      <xdr:txBody>
        <a:bodyPr vertOverflow="clip" wrap="square" lIns="91440" tIns="45720" rIns="91440" bIns="45720" anchor="t" upright="1"/>
        <a:lstStyle/>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＜受付予約期限＞</a:t>
          </a: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rgbClr val="FF0000"/>
              </a:solidFill>
              <a:latin typeface="ＭＳ 明朝" panose="02020609040205080304" pitchFamily="17" charset="-128"/>
              <a:ea typeface="ＭＳ 明朝" panose="02020609040205080304" pitchFamily="17" charset="-128"/>
            </a:rPr>
            <a:t>令和５年６月２３日（金）</a:t>
          </a:r>
          <a:endParaRPr lang="en-US" altLang="ja-JP" sz="1400" b="1" i="0" u="none" strike="noStrike" baseline="0">
            <a:solidFill>
              <a:srgbClr val="FF0000"/>
            </a:solidFill>
            <a:latin typeface="ＭＳ 明朝" panose="02020609040205080304" pitchFamily="17" charset="-128"/>
            <a:ea typeface="ＭＳ 明朝" panose="02020609040205080304" pitchFamily="17" charset="-128"/>
          </a:endParaRPr>
        </a:p>
        <a:p>
          <a:pPr algn="ctr" rtl="0">
            <a:lnSpc>
              <a:spcPts val="15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※メールで受付</a:t>
          </a:r>
          <a:endPar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lnSpc>
              <a:spcPts val="1400"/>
            </a:lnSpc>
            <a:defRPr sz="1000"/>
          </a:pPr>
          <a:endParaRPr lang="ja-JP" altLang="en-US" sz="1400" b="1" i="0" u="none" strike="noStrike" baseline="0">
            <a:solidFill>
              <a:sysClr val="windowText" lastClr="000000"/>
            </a:solidFill>
            <a:latin typeface="Times New Roman"/>
            <a:cs typeface="Times New Roman"/>
          </a:endParaRPr>
        </a:p>
      </xdr:txBody>
    </xdr:sp>
    <xdr:clientData/>
  </xdr:twoCellAnchor>
  <xdr:twoCellAnchor>
    <xdr:from>
      <xdr:col>6</xdr:col>
      <xdr:colOff>578069</xdr:colOff>
      <xdr:row>32</xdr:row>
      <xdr:rowOff>87406</xdr:rowOff>
    </xdr:from>
    <xdr:to>
      <xdr:col>12</xdr:col>
      <xdr:colOff>0</xdr:colOff>
      <xdr:row>39</xdr:row>
      <xdr:rowOff>11205</xdr:rowOff>
    </xdr:to>
    <xdr:sp macro="" textlink="">
      <xdr:nvSpPr>
        <xdr:cNvPr id="4" name="Text Box 7"/>
        <xdr:cNvSpPr txBox="1">
          <a:spLocks noChangeArrowheads="1"/>
        </xdr:cNvSpPr>
      </xdr:nvSpPr>
      <xdr:spPr bwMode="auto">
        <a:xfrm>
          <a:off x="3488121" y="10059096"/>
          <a:ext cx="3205655" cy="1119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石巻市　保健福祉部子ども保育課　保育推進係</a:t>
          </a:r>
          <a:endParaRPr lang="en-US" altLang="ja-JP" sz="1050" b="0" i="0" u="none" strike="noStrike" baseline="0">
            <a:solidFill>
              <a:srgbClr val="000000"/>
            </a:solidFill>
            <a:latin typeface="ＭＳ 明朝"/>
            <a:ea typeface="ＭＳ 明朝"/>
          </a:endParaRPr>
        </a:p>
        <a:p>
          <a:pPr algn="l" rtl="0">
            <a:lnSpc>
              <a:spcPts val="13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【送付先メールアドレス】</a:t>
          </a:r>
          <a:endParaRPr lang="en-US" altLang="ja-JP" sz="1050" b="0" i="0" u="none" strike="noStrike" baseline="0">
            <a:solidFill>
              <a:srgbClr val="000000"/>
            </a:solidFill>
            <a:latin typeface="ＭＳ 明朝"/>
            <a:ea typeface="ＭＳ 明朝"/>
          </a:endParaRPr>
        </a:p>
        <a:p>
          <a:pPr algn="l" rtl="0">
            <a:lnSpc>
              <a:spcPts val="1300"/>
            </a:lnSpc>
            <a:defRPr sz="1000"/>
          </a:pPr>
          <a:endParaRPr lang="ja-JP" altLang="en-US" sz="1050" b="0" i="0" u="none" strike="noStrike" baseline="0">
            <a:solidFill>
              <a:srgbClr val="000000"/>
            </a:solidFill>
            <a:latin typeface="ＭＳ 明朝"/>
            <a:ea typeface="ＭＳ 明朝"/>
          </a:endParaRPr>
        </a:p>
        <a:p>
          <a:pPr algn="l" rtl="0">
            <a:lnSpc>
              <a:spcPts val="1200"/>
            </a:lnSpc>
            <a:defRPr sz="1000"/>
          </a:pPr>
          <a:r>
            <a:rPr lang="en-US" altLang="ja-JP" sz="1050" b="0" i="0" u="none" strike="noStrike" baseline="0">
              <a:solidFill>
                <a:srgbClr val="000000"/>
              </a:solidFill>
              <a:latin typeface="ＭＳ 明朝"/>
              <a:ea typeface="ＭＳ 明朝"/>
            </a:rPr>
            <a:t>isnursery@city.ishinomaki.lg.jp</a:t>
          </a: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13608</xdr:colOff>
      <xdr:row>0</xdr:row>
      <xdr:rowOff>72886</xdr:rowOff>
    </xdr:from>
    <xdr:to>
      <xdr:col>29</xdr:col>
      <xdr:colOff>1</xdr:colOff>
      <xdr:row>0</xdr:row>
      <xdr:rowOff>367393</xdr:rowOff>
    </xdr:to>
    <xdr:sp macro="" textlink="">
      <xdr:nvSpPr>
        <xdr:cNvPr id="2" name="テキスト ボックス 1"/>
        <xdr:cNvSpPr txBox="1"/>
      </xdr:nvSpPr>
      <xdr:spPr>
        <a:xfrm>
          <a:off x="8929008" y="72886"/>
          <a:ext cx="1986643"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65</xdr:row>
      <xdr:rowOff>72886</xdr:rowOff>
    </xdr:from>
    <xdr:to>
      <xdr:col>29</xdr:col>
      <xdr:colOff>1</xdr:colOff>
      <xdr:row>65</xdr:row>
      <xdr:rowOff>367393</xdr:rowOff>
    </xdr:to>
    <xdr:sp macro="" textlink="">
      <xdr:nvSpPr>
        <xdr:cNvPr id="8" name="テキスト ボックス 7"/>
        <xdr:cNvSpPr txBox="1"/>
      </xdr:nvSpPr>
      <xdr:spPr>
        <a:xfrm>
          <a:off x="9307287" y="72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130</xdr:row>
      <xdr:rowOff>72886</xdr:rowOff>
    </xdr:from>
    <xdr:to>
      <xdr:col>29</xdr:col>
      <xdr:colOff>1</xdr:colOff>
      <xdr:row>130</xdr:row>
      <xdr:rowOff>367393</xdr:rowOff>
    </xdr:to>
    <xdr:sp macro="" textlink="">
      <xdr:nvSpPr>
        <xdr:cNvPr id="9" name="テキスト ボックス 8"/>
        <xdr:cNvSpPr txBox="1"/>
      </xdr:nvSpPr>
      <xdr:spPr>
        <a:xfrm>
          <a:off x="9307287" y="15693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195</xdr:row>
      <xdr:rowOff>72886</xdr:rowOff>
    </xdr:from>
    <xdr:to>
      <xdr:col>29</xdr:col>
      <xdr:colOff>1</xdr:colOff>
      <xdr:row>195</xdr:row>
      <xdr:rowOff>367393</xdr:rowOff>
    </xdr:to>
    <xdr:sp macro="" textlink="">
      <xdr:nvSpPr>
        <xdr:cNvPr id="10" name="テキスト ボックス 9"/>
        <xdr:cNvSpPr txBox="1"/>
      </xdr:nvSpPr>
      <xdr:spPr>
        <a:xfrm>
          <a:off x="9307287" y="15938815"/>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260</xdr:row>
      <xdr:rowOff>72886</xdr:rowOff>
    </xdr:from>
    <xdr:to>
      <xdr:col>29</xdr:col>
      <xdr:colOff>1</xdr:colOff>
      <xdr:row>260</xdr:row>
      <xdr:rowOff>367393</xdr:rowOff>
    </xdr:to>
    <xdr:sp macro="" textlink="">
      <xdr:nvSpPr>
        <xdr:cNvPr id="11" name="テキスト ボックス 10"/>
        <xdr:cNvSpPr txBox="1"/>
      </xdr:nvSpPr>
      <xdr:spPr>
        <a:xfrm>
          <a:off x="9307287" y="47779529"/>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325</xdr:row>
      <xdr:rowOff>72886</xdr:rowOff>
    </xdr:from>
    <xdr:to>
      <xdr:col>29</xdr:col>
      <xdr:colOff>1</xdr:colOff>
      <xdr:row>325</xdr:row>
      <xdr:rowOff>367393</xdr:rowOff>
    </xdr:to>
    <xdr:sp macro="" textlink="">
      <xdr:nvSpPr>
        <xdr:cNvPr id="12" name="テキスト ボックス 11"/>
        <xdr:cNvSpPr txBox="1"/>
      </xdr:nvSpPr>
      <xdr:spPr>
        <a:xfrm>
          <a:off x="9307287" y="63699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204108</xdr:colOff>
      <xdr:row>0</xdr:row>
      <xdr:rowOff>72887</xdr:rowOff>
    </xdr:from>
    <xdr:to>
      <xdr:col>29</xdr:col>
      <xdr:colOff>1</xdr:colOff>
      <xdr:row>0</xdr:row>
      <xdr:rowOff>353787</xdr:rowOff>
    </xdr:to>
    <xdr:sp macro="" textlink="">
      <xdr:nvSpPr>
        <xdr:cNvPr id="2" name="テキスト ボックス 1"/>
        <xdr:cNvSpPr txBox="1"/>
      </xdr:nvSpPr>
      <xdr:spPr>
        <a:xfrm>
          <a:off x="8817429" y="72887"/>
          <a:ext cx="2517322" cy="280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　記載例</a:t>
          </a:r>
        </a:p>
      </xdr:txBody>
    </xdr:sp>
    <xdr:clientData/>
  </xdr:twoCellAnchor>
  <xdr:oneCellAnchor>
    <xdr:from>
      <xdr:col>10</xdr:col>
      <xdr:colOff>312965</xdr:colOff>
      <xdr:row>20</xdr:row>
      <xdr:rowOff>244927</xdr:rowOff>
    </xdr:from>
    <xdr:ext cx="3086358" cy="642484"/>
    <xdr:sp macro="" textlink="">
      <xdr:nvSpPr>
        <xdr:cNvPr id="8" name="テキスト ボックス 7"/>
        <xdr:cNvSpPr txBox="1"/>
      </xdr:nvSpPr>
      <xdr:spPr>
        <a:xfrm>
          <a:off x="5184322" y="5252356"/>
          <a:ext cx="3086358" cy="64248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自動表示部分が適切に作動しない場合等は，</a:t>
          </a:r>
          <a:endParaRPr kumimoji="1" lang="en-US" altLang="ja-JP" sz="1100"/>
        </a:p>
        <a:p>
          <a:r>
            <a:rPr kumimoji="1" lang="ja-JP" altLang="en-US" sz="1100"/>
            <a:t>入力内容に誤り等が無いかご確認頂いたうえで，</a:t>
          </a:r>
          <a:endParaRPr kumimoji="1" lang="en-US" altLang="ja-JP" sz="1100"/>
        </a:p>
        <a:p>
          <a:r>
            <a:rPr kumimoji="1" lang="ja-JP" altLang="en-US" sz="1100"/>
            <a:t>当該欄に直接入力をして頂いて構いません。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1.bin"/><Relationship Id="rId4" Type="http://schemas.openxmlformats.org/officeDocument/2006/relationships/comments" Target="../comments4.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O3" sqref="O3"/>
    </sheetView>
  </sheetViews>
  <sheetFormatPr defaultRowHeight="13.5" x14ac:dyDescent="0.15"/>
  <cols>
    <col min="1" max="1" width="12.875" style="399" customWidth="1"/>
    <col min="2" max="5" width="9" style="399"/>
    <col min="6" max="6" width="13" style="399" customWidth="1"/>
    <col min="7" max="7" width="9" style="399"/>
    <col min="8" max="8" width="10" style="399" customWidth="1"/>
    <col min="9" max="9" width="13.125" style="399" customWidth="1"/>
    <col min="10" max="16384" width="9" style="399"/>
  </cols>
  <sheetData>
    <row r="1" spans="1:9" x14ac:dyDescent="0.15">
      <c r="A1" s="398" t="s">
        <v>103</v>
      </c>
      <c r="B1" s="398"/>
      <c r="C1" s="398"/>
      <c r="D1" s="398"/>
      <c r="E1" s="398"/>
      <c r="F1" s="398"/>
      <c r="G1" s="398"/>
      <c r="H1" s="398"/>
      <c r="I1" s="398"/>
    </row>
    <row r="2" spans="1:9" x14ac:dyDescent="0.15">
      <c r="A2" s="398"/>
      <c r="B2" s="398"/>
      <c r="C2" s="398"/>
      <c r="D2" s="398"/>
      <c r="E2" s="398"/>
      <c r="F2" s="398"/>
      <c r="G2" s="398"/>
      <c r="H2" s="398"/>
      <c r="I2" s="398"/>
    </row>
    <row r="3" spans="1:9" ht="27.75" customHeight="1" x14ac:dyDescent="0.15">
      <c r="A3" s="760" t="s">
        <v>3</v>
      </c>
      <c r="B3" s="760"/>
      <c r="C3" s="760"/>
      <c r="D3" s="760"/>
      <c r="E3" s="760"/>
      <c r="F3" s="760"/>
      <c r="G3" s="760"/>
      <c r="H3" s="760"/>
      <c r="I3" s="760"/>
    </row>
    <row r="4" spans="1:9" x14ac:dyDescent="0.15">
      <c r="A4" s="398"/>
      <c r="B4" s="398"/>
      <c r="C4" s="398"/>
      <c r="D4" s="398"/>
      <c r="E4" s="398"/>
      <c r="F4" s="398"/>
      <c r="G4" s="398"/>
      <c r="H4" s="398"/>
      <c r="I4" s="398"/>
    </row>
    <row r="5" spans="1:9" ht="27" customHeight="1" x14ac:dyDescent="0.15">
      <c r="A5" s="398"/>
      <c r="B5" s="398"/>
      <c r="C5" s="398"/>
      <c r="D5" s="398"/>
      <c r="E5" s="398"/>
      <c r="F5" s="398"/>
      <c r="G5" s="775" t="s">
        <v>809</v>
      </c>
      <c r="H5" s="775"/>
      <c r="I5" s="775"/>
    </row>
    <row r="6" spans="1:9" x14ac:dyDescent="0.15">
      <c r="A6" s="398"/>
      <c r="B6" s="398"/>
      <c r="C6" s="398"/>
      <c r="D6" s="398"/>
      <c r="E6" s="398"/>
      <c r="F6" s="398"/>
      <c r="G6" s="398"/>
      <c r="H6" s="398"/>
      <c r="I6" s="398"/>
    </row>
    <row r="7" spans="1:9" ht="27" customHeight="1" x14ac:dyDescent="0.15">
      <c r="A7" s="398" t="s">
        <v>1026</v>
      </c>
      <c r="B7" s="398"/>
      <c r="C7" s="398"/>
      <c r="D7" s="398"/>
      <c r="E7" s="400"/>
      <c r="F7" s="398"/>
      <c r="G7" s="398"/>
      <c r="H7" s="398"/>
      <c r="I7" s="398"/>
    </row>
    <row r="8" spans="1:9" x14ac:dyDescent="0.15">
      <c r="A8" s="398"/>
      <c r="B8" s="398"/>
      <c r="C8" s="398"/>
      <c r="D8" s="398"/>
      <c r="E8" s="398"/>
      <c r="F8" s="398"/>
      <c r="G8" s="398"/>
      <c r="H8" s="398"/>
      <c r="I8" s="398"/>
    </row>
    <row r="9" spans="1:9" ht="27" customHeight="1" x14ac:dyDescent="0.15">
      <c r="A9" s="398"/>
      <c r="B9" s="398"/>
      <c r="C9" s="398"/>
      <c r="D9" s="483" t="s">
        <v>0</v>
      </c>
      <c r="F9" s="398"/>
      <c r="G9" s="398"/>
      <c r="H9" s="398"/>
      <c r="I9" s="398"/>
    </row>
    <row r="10" spans="1:9" ht="27" customHeight="1" x14ac:dyDescent="0.15">
      <c r="A10" s="398"/>
      <c r="B10" s="398"/>
      <c r="C10" s="398"/>
      <c r="D10" s="483" t="s">
        <v>373</v>
      </c>
      <c r="F10" s="767"/>
      <c r="G10" s="767"/>
      <c r="H10" s="767"/>
      <c r="I10" s="767"/>
    </row>
    <row r="11" spans="1:9" ht="27" customHeight="1" x14ac:dyDescent="0.15">
      <c r="A11" s="398"/>
      <c r="B11" s="398"/>
      <c r="C11" s="398"/>
      <c r="D11" s="483" t="s">
        <v>375</v>
      </c>
      <c r="F11" s="767"/>
      <c r="G11" s="767"/>
      <c r="H11" s="767"/>
      <c r="I11" s="767"/>
    </row>
    <row r="12" spans="1:9" ht="27" customHeight="1" x14ac:dyDescent="0.15">
      <c r="A12" s="398"/>
      <c r="B12" s="398"/>
      <c r="C12" s="398"/>
      <c r="D12" s="483" t="s">
        <v>1</v>
      </c>
      <c r="F12" s="767"/>
      <c r="G12" s="767"/>
      <c r="H12" s="767"/>
      <c r="I12" s="384" t="s">
        <v>2</v>
      </c>
    </row>
    <row r="13" spans="1:9" x14ac:dyDescent="0.15">
      <c r="A13" s="398"/>
      <c r="B13" s="398"/>
      <c r="C13" s="398"/>
      <c r="D13" s="398"/>
      <c r="E13" s="398"/>
      <c r="F13" s="484"/>
      <c r="G13" s="398"/>
      <c r="H13" s="398"/>
      <c r="I13" s="398"/>
    </row>
    <row r="14" spans="1:9" x14ac:dyDescent="0.15">
      <c r="A14" s="398"/>
      <c r="B14" s="398"/>
      <c r="C14" s="398"/>
      <c r="D14" s="398"/>
      <c r="E14" s="398"/>
      <c r="F14" s="398"/>
      <c r="G14" s="398"/>
      <c r="H14" s="398"/>
      <c r="I14" s="398"/>
    </row>
    <row r="15" spans="1:9" x14ac:dyDescent="0.15">
      <c r="A15" s="398"/>
      <c r="B15" s="398"/>
      <c r="C15" s="398"/>
      <c r="D15" s="398"/>
      <c r="E15" s="398"/>
      <c r="F15" s="398"/>
      <c r="G15" s="398"/>
      <c r="H15" s="398"/>
      <c r="I15" s="398"/>
    </row>
    <row r="16" spans="1:9" ht="39.950000000000003" customHeight="1" x14ac:dyDescent="0.15">
      <c r="A16" s="767" t="s">
        <v>1286</v>
      </c>
      <c r="B16" s="767"/>
      <c r="C16" s="767"/>
      <c r="D16" s="767"/>
      <c r="E16" s="767"/>
      <c r="F16" s="767"/>
      <c r="G16" s="767"/>
      <c r="H16" s="767"/>
      <c r="I16" s="767"/>
    </row>
    <row r="17" spans="1:9" ht="39.950000000000003" customHeight="1" x14ac:dyDescent="0.15">
      <c r="A17" s="767"/>
      <c r="B17" s="767"/>
      <c r="C17" s="767"/>
      <c r="D17" s="767"/>
      <c r="E17" s="767"/>
      <c r="F17" s="767"/>
      <c r="G17" s="767"/>
      <c r="H17" s="767"/>
      <c r="I17" s="767"/>
    </row>
    <row r="18" spans="1:9" x14ac:dyDescent="0.15">
      <c r="A18" s="398"/>
      <c r="B18" s="398"/>
      <c r="C18" s="398"/>
      <c r="D18" s="398"/>
      <c r="E18" s="398"/>
      <c r="F18" s="398"/>
      <c r="G18" s="398"/>
      <c r="H18" s="398"/>
      <c r="I18" s="398"/>
    </row>
    <row r="19" spans="1:9" x14ac:dyDescent="0.15">
      <c r="A19" s="398"/>
      <c r="B19" s="398"/>
      <c r="C19" s="398"/>
      <c r="D19" s="398"/>
      <c r="E19" s="398"/>
      <c r="F19" s="398"/>
      <c r="G19" s="398"/>
      <c r="H19" s="398"/>
      <c r="I19" s="398"/>
    </row>
    <row r="20" spans="1:9" ht="27" customHeight="1" x14ac:dyDescent="0.15">
      <c r="A20" s="768" t="s">
        <v>4</v>
      </c>
      <c r="B20" s="768"/>
      <c r="C20" s="768"/>
      <c r="D20" s="768"/>
      <c r="E20" s="768"/>
      <c r="F20" s="768"/>
      <c r="G20" s="768"/>
      <c r="H20" s="768"/>
      <c r="I20" s="768"/>
    </row>
    <row r="21" spans="1:9" ht="27" customHeight="1" x14ac:dyDescent="0.15">
      <c r="A21" s="398"/>
      <c r="B21" s="398"/>
      <c r="C21" s="398"/>
      <c r="D21" s="398"/>
      <c r="E21" s="398"/>
      <c r="F21" s="398"/>
      <c r="G21" s="398"/>
      <c r="H21" s="398"/>
      <c r="I21" s="398"/>
    </row>
    <row r="22" spans="1:9" ht="27" customHeight="1" x14ac:dyDescent="0.15">
      <c r="A22" s="776" t="s">
        <v>1287</v>
      </c>
      <c r="B22" s="776"/>
      <c r="C22" s="776"/>
      <c r="D22" s="776"/>
      <c r="E22" s="776"/>
      <c r="F22" s="776"/>
      <c r="G22" s="776"/>
      <c r="H22" s="776"/>
      <c r="I22" s="776"/>
    </row>
    <row r="23" spans="1:9" ht="27" customHeight="1" x14ac:dyDescent="0.15">
      <c r="A23" s="786" t="s">
        <v>1175</v>
      </c>
      <c r="B23" s="786"/>
      <c r="C23" s="786"/>
      <c r="D23" s="786"/>
      <c r="E23" s="786"/>
      <c r="F23" s="786"/>
      <c r="G23" s="786"/>
      <c r="H23" s="786"/>
      <c r="I23" s="786"/>
    </row>
    <row r="24" spans="1:9" x14ac:dyDescent="0.15">
      <c r="A24" s="398"/>
      <c r="B24" s="398"/>
      <c r="C24" s="398"/>
      <c r="D24" s="398"/>
      <c r="E24" s="398"/>
      <c r="F24" s="398"/>
      <c r="G24" s="398"/>
      <c r="H24" s="398"/>
      <c r="I24" s="398"/>
    </row>
    <row r="25" spans="1:9" ht="33.75" customHeight="1" x14ac:dyDescent="0.15">
      <c r="A25" s="401" t="s">
        <v>562</v>
      </c>
      <c r="B25" s="763"/>
      <c r="C25" s="763"/>
      <c r="D25" s="763"/>
      <c r="E25" s="763"/>
      <c r="F25" s="401" t="s">
        <v>376</v>
      </c>
      <c r="G25" s="769"/>
      <c r="H25" s="770"/>
      <c r="I25" s="771"/>
    </row>
    <row r="26" spans="1:9" ht="33.75" customHeight="1" x14ac:dyDescent="0.15">
      <c r="A26" s="401" t="s">
        <v>373</v>
      </c>
      <c r="B26" s="764"/>
      <c r="C26" s="765"/>
      <c r="D26" s="765"/>
      <c r="E26" s="766"/>
      <c r="F26" s="402" t="s">
        <v>351</v>
      </c>
      <c r="G26" s="772"/>
      <c r="H26" s="773"/>
      <c r="I26" s="774"/>
    </row>
    <row r="27" spans="1:9" ht="33.75" customHeight="1" x14ac:dyDescent="0.15">
      <c r="A27" s="761" t="s">
        <v>5</v>
      </c>
      <c r="B27" s="777" t="s">
        <v>6</v>
      </c>
      <c r="C27" s="778"/>
      <c r="D27" s="778"/>
      <c r="E27" s="778"/>
      <c r="F27" s="778"/>
      <c r="G27" s="778"/>
      <c r="H27" s="778"/>
      <c r="I27" s="779"/>
    </row>
    <row r="28" spans="1:9" ht="33.75" customHeight="1" x14ac:dyDescent="0.15">
      <c r="A28" s="762"/>
      <c r="B28" s="780" t="s">
        <v>7</v>
      </c>
      <c r="C28" s="781"/>
      <c r="D28" s="781"/>
      <c r="E28" s="781"/>
      <c r="F28" s="781"/>
      <c r="G28" s="781"/>
      <c r="H28" s="781"/>
      <c r="I28" s="782"/>
    </row>
    <row r="29" spans="1:9" ht="33.75" customHeight="1" x14ac:dyDescent="0.15">
      <c r="A29" s="762"/>
      <c r="B29" s="780" t="s">
        <v>8</v>
      </c>
      <c r="C29" s="781"/>
      <c r="D29" s="781"/>
      <c r="E29" s="781"/>
      <c r="F29" s="781"/>
      <c r="G29" s="781"/>
      <c r="H29" s="781"/>
      <c r="I29" s="782"/>
    </row>
    <row r="30" spans="1:9" ht="33.75" customHeight="1" x14ac:dyDescent="0.15">
      <c r="A30" s="762"/>
      <c r="B30" s="783" t="s">
        <v>9</v>
      </c>
      <c r="C30" s="784"/>
      <c r="D30" s="784"/>
      <c r="E30" s="784"/>
      <c r="F30" s="784"/>
      <c r="G30" s="784"/>
      <c r="H30" s="784"/>
      <c r="I30" s="785"/>
    </row>
    <row r="31" spans="1:9" x14ac:dyDescent="0.15">
      <c r="A31" s="398"/>
      <c r="B31" s="398"/>
      <c r="C31" s="398"/>
      <c r="D31" s="398"/>
      <c r="E31" s="398"/>
      <c r="F31" s="398"/>
      <c r="G31" s="398"/>
      <c r="H31" s="398"/>
      <c r="I31" s="398"/>
    </row>
    <row r="32" spans="1:9" x14ac:dyDescent="0.15">
      <c r="A32" s="398"/>
      <c r="B32" s="398"/>
      <c r="C32" s="398"/>
      <c r="D32" s="398"/>
      <c r="E32" s="398"/>
      <c r="F32" s="398"/>
      <c r="G32" s="398"/>
      <c r="H32" s="398"/>
      <c r="I32" s="398"/>
    </row>
    <row r="33" spans="1:9" x14ac:dyDescent="0.15">
      <c r="A33" s="398"/>
      <c r="B33" s="398"/>
      <c r="C33" s="398"/>
      <c r="D33" s="398"/>
      <c r="E33" s="398"/>
      <c r="F33" s="398"/>
      <c r="G33" s="398"/>
      <c r="H33" s="398"/>
      <c r="I33" s="398"/>
    </row>
    <row r="34" spans="1:9" x14ac:dyDescent="0.15">
      <c r="A34" s="398"/>
      <c r="B34" s="398"/>
      <c r="C34" s="398"/>
      <c r="D34" s="398"/>
      <c r="E34" s="398"/>
      <c r="F34" s="398"/>
      <c r="G34" s="398"/>
      <c r="H34" s="398"/>
      <c r="I34" s="398"/>
    </row>
    <row r="35" spans="1:9" x14ac:dyDescent="0.15">
      <c r="A35" s="398"/>
      <c r="B35" s="398"/>
      <c r="C35" s="398"/>
      <c r="D35" s="398"/>
      <c r="E35" s="398"/>
      <c r="F35" s="398"/>
      <c r="G35" s="398"/>
      <c r="H35" s="398"/>
      <c r="I35" s="398"/>
    </row>
    <row r="36" spans="1:9" x14ac:dyDescent="0.15">
      <c r="A36" s="398"/>
      <c r="B36" s="398"/>
      <c r="C36" s="398"/>
      <c r="D36" s="398"/>
      <c r="E36" s="398"/>
      <c r="F36" s="398"/>
      <c r="G36" s="398"/>
      <c r="H36" s="398"/>
      <c r="I36" s="398"/>
    </row>
    <row r="37" spans="1:9" x14ac:dyDescent="0.15">
      <c r="A37" s="398"/>
      <c r="B37" s="398"/>
      <c r="C37" s="398"/>
      <c r="D37" s="398"/>
      <c r="E37" s="398"/>
      <c r="F37" s="398"/>
      <c r="G37" s="398"/>
      <c r="H37" s="398"/>
      <c r="I37" s="398"/>
    </row>
    <row r="38" spans="1:9" x14ac:dyDescent="0.15">
      <c r="A38" s="403"/>
      <c r="B38" s="403"/>
      <c r="C38" s="403"/>
      <c r="D38" s="403"/>
      <c r="E38" s="403"/>
      <c r="F38" s="403"/>
      <c r="G38" s="403"/>
      <c r="H38" s="403"/>
      <c r="I38" s="403"/>
    </row>
    <row r="39" spans="1:9" x14ac:dyDescent="0.15">
      <c r="A39" s="403"/>
      <c r="B39" s="403"/>
      <c r="C39" s="403"/>
      <c r="D39" s="403"/>
      <c r="E39" s="403"/>
      <c r="F39" s="403"/>
      <c r="G39" s="403"/>
      <c r="H39" s="403"/>
      <c r="I39" s="403"/>
    </row>
    <row r="40" spans="1:9" x14ac:dyDescent="0.15">
      <c r="A40" s="403"/>
      <c r="B40" s="403"/>
      <c r="C40" s="403"/>
      <c r="D40" s="403"/>
      <c r="E40" s="403"/>
      <c r="F40" s="403"/>
      <c r="G40" s="403"/>
      <c r="H40" s="403"/>
      <c r="I40" s="403"/>
    </row>
  </sheetData>
  <mergeCells count="18">
    <mergeCell ref="B30:I30"/>
    <mergeCell ref="A23:I23"/>
    <mergeCell ref="A3:I3"/>
    <mergeCell ref="A27:A30"/>
    <mergeCell ref="B25:E25"/>
    <mergeCell ref="B26:E26"/>
    <mergeCell ref="A16:I17"/>
    <mergeCell ref="A20:I20"/>
    <mergeCell ref="G25:I25"/>
    <mergeCell ref="G26:I26"/>
    <mergeCell ref="G5:I5"/>
    <mergeCell ref="A22:I22"/>
    <mergeCell ref="B27:I27"/>
    <mergeCell ref="B28:I28"/>
    <mergeCell ref="B29:I29"/>
    <mergeCell ref="F10:I10"/>
    <mergeCell ref="F11:I11"/>
    <mergeCell ref="F12:H12"/>
  </mergeCells>
  <phoneticPr fontId="1"/>
  <printOptions horizontalCentered="1"/>
  <pageMargins left="0.70866141732283472" right="0.36" top="0.74803149606299213" bottom="0.74803149606299213" header="0.31496062992125984" footer="0.31496062992125984"/>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H213"/>
  <sheetViews>
    <sheetView zoomScaleNormal="100" zoomScaleSheetLayoutView="85" workbookViewId="0">
      <selection activeCell="H17" sqref="H17"/>
    </sheetView>
  </sheetViews>
  <sheetFormatPr defaultRowHeight="12.75" customHeight="1" x14ac:dyDescent="0.15"/>
  <cols>
    <col min="1" max="1" width="3.75" style="262" customWidth="1"/>
    <col min="2" max="2" width="17.625" style="262" customWidth="1"/>
    <col min="3" max="3" width="13.625" style="262" customWidth="1"/>
    <col min="4" max="4" width="20" style="279" customWidth="1"/>
    <col min="5" max="5" width="5.25" style="280" customWidth="1"/>
    <col min="6" max="6" width="9" style="295"/>
    <col min="7" max="16384" width="9" style="262"/>
  </cols>
  <sheetData>
    <row r="1" spans="1:8" s="253" customFormat="1" ht="13.5" x14ac:dyDescent="0.15">
      <c r="A1" s="446" t="s">
        <v>878</v>
      </c>
      <c r="C1" s="262"/>
      <c r="H1" s="297"/>
    </row>
    <row r="2" spans="1:8" ht="30" customHeight="1" thickBot="1" x14ac:dyDescent="0.2">
      <c r="A2" s="1122" t="s">
        <v>318</v>
      </c>
      <c r="B2" s="1122"/>
      <c r="C2" s="1122"/>
    </row>
    <row r="3" spans="1:8" ht="12.75" customHeight="1" x14ac:dyDescent="0.15">
      <c r="A3" s="1216" t="s">
        <v>319</v>
      </c>
      <c r="B3" s="1217"/>
      <c r="C3" s="1217"/>
      <c r="D3" s="1339" t="s">
        <v>382</v>
      </c>
      <c r="E3" s="1223"/>
    </row>
    <row r="4" spans="1:8" ht="12.75" customHeight="1" thickBot="1" x14ac:dyDescent="0.2">
      <c r="A4" s="1219"/>
      <c r="B4" s="1220"/>
      <c r="C4" s="1220"/>
      <c r="D4" s="1224">
        <f>IF('様式01-3_応募書類一覧表①'!E3="","",'様式01-3_応募書類一覧表①'!E3)</f>
        <v>0</v>
      </c>
      <c r="E4" s="1225"/>
      <c r="F4" s="209"/>
    </row>
    <row r="5" spans="1:8" ht="12.75" customHeight="1" x14ac:dyDescent="0.15">
      <c r="A5" s="1333" t="s">
        <v>321</v>
      </c>
      <c r="B5" s="1334"/>
      <c r="C5" s="1334"/>
      <c r="D5" s="1335" t="str">
        <f>様式03_事業者の財務状況!D22</f>
        <v>令和　年　月</v>
      </c>
      <c r="E5" s="1336"/>
      <c r="F5" s="209"/>
    </row>
    <row r="6" spans="1:8" ht="12.75" customHeight="1" x14ac:dyDescent="0.15">
      <c r="A6" s="1206"/>
      <c r="B6" s="1207"/>
      <c r="C6" s="1207"/>
      <c r="D6" s="1331" t="str">
        <f>様式03_事業者の財務状況!F22</f>
        <v>令和　年　月</v>
      </c>
      <c r="E6" s="1332"/>
      <c r="F6" s="209"/>
    </row>
    <row r="7" spans="1:8" ht="12.75" customHeight="1" x14ac:dyDescent="0.15">
      <c r="A7" s="1209"/>
      <c r="B7" s="1210"/>
      <c r="C7" s="1210"/>
      <c r="D7" s="1337" t="str">
        <f>様式03_事業者の財務状況!H22</f>
        <v>令和　年　月</v>
      </c>
      <c r="E7" s="1338"/>
      <c r="F7" s="209"/>
    </row>
    <row r="8" spans="1:8" ht="9.9499999999999993" customHeight="1" x14ac:dyDescent="0.15">
      <c r="A8" s="281"/>
      <c r="B8" s="282"/>
      <c r="C8" s="282"/>
      <c r="D8" s="283"/>
      <c r="E8" s="284"/>
    </row>
    <row r="9" spans="1:8" s="279" customFormat="1" ht="12.75" customHeight="1" x14ac:dyDescent="0.15">
      <c r="A9" s="1226" t="s">
        <v>271</v>
      </c>
      <c r="B9" s="1227"/>
      <c r="C9" s="1228"/>
      <c r="D9" s="1212">
        <f>様式03_事業者の財務状況!D23</f>
        <v>0</v>
      </c>
      <c r="E9" s="1213"/>
      <c r="F9" s="209"/>
    </row>
    <row r="10" spans="1:8" s="279" customFormat="1" ht="12.75" customHeight="1" x14ac:dyDescent="0.15">
      <c r="A10" s="1229"/>
      <c r="B10" s="1230"/>
      <c r="C10" s="1231"/>
      <c r="D10" s="1197">
        <f>様式03_事業者の財務状況!F23</f>
        <v>0</v>
      </c>
      <c r="E10" s="1198"/>
      <c r="F10" s="209"/>
    </row>
    <row r="11" spans="1:8" s="279" customFormat="1" ht="12.75" customHeight="1" x14ac:dyDescent="0.15">
      <c r="A11" s="1303"/>
      <c r="B11" s="1304"/>
      <c r="C11" s="1305"/>
      <c r="D11" s="1232">
        <f>様式03_事業者の財務状況!H23</f>
        <v>0</v>
      </c>
      <c r="E11" s="1233"/>
      <c r="F11" s="209"/>
    </row>
    <row r="12" spans="1:8" s="279" customFormat="1" ht="12.75" customHeight="1" x14ac:dyDescent="0.15">
      <c r="A12" s="1322" t="s">
        <v>272</v>
      </c>
      <c r="B12" s="1323"/>
      <c r="C12" s="1324"/>
      <c r="D12" s="1212">
        <f>様式03_事業者の財務状況!D24</f>
        <v>0</v>
      </c>
      <c r="E12" s="1213"/>
      <c r="F12" s="209"/>
    </row>
    <row r="13" spans="1:8" s="279" customFormat="1" ht="12.75" customHeight="1" x14ac:dyDescent="0.15">
      <c r="A13" s="1325"/>
      <c r="B13" s="1326"/>
      <c r="C13" s="1327"/>
      <c r="D13" s="1197">
        <f>様式03_事業者の財務状況!F24</f>
        <v>0</v>
      </c>
      <c r="E13" s="1198"/>
      <c r="F13" s="209"/>
    </row>
    <row r="14" spans="1:8" s="279" customFormat="1" ht="12.75" customHeight="1" x14ac:dyDescent="0.15">
      <c r="A14" s="1328"/>
      <c r="B14" s="1329"/>
      <c r="C14" s="1330"/>
      <c r="D14" s="1232">
        <f>様式03_事業者の財務状況!H24</f>
        <v>0</v>
      </c>
      <c r="E14" s="1233"/>
      <c r="F14" s="209"/>
    </row>
    <row r="15" spans="1:8" s="279" customFormat="1" ht="12.75" customHeight="1" x14ac:dyDescent="0.15">
      <c r="A15" s="1322" t="s">
        <v>322</v>
      </c>
      <c r="B15" s="1323"/>
      <c r="C15" s="1324"/>
      <c r="D15" s="1212">
        <f>様式03_事業者の財務状況!D25</f>
        <v>0</v>
      </c>
      <c r="E15" s="1213"/>
      <c r="F15" s="209"/>
    </row>
    <row r="16" spans="1:8" s="279" customFormat="1" ht="12.75" customHeight="1" x14ac:dyDescent="0.15">
      <c r="A16" s="1325"/>
      <c r="B16" s="1326"/>
      <c r="C16" s="1327"/>
      <c r="D16" s="1197">
        <f>様式03_事業者の財務状況!F25</f>
        <v>0</v>
      </c>
      <c r="E16" s="1198"/>
      <c r="F16" s="209"/>
    </row>
    <row r="17" spans="1:6" s="279" customFormat="1" ht="12.75" customHeight="1" x14ac:dyDescent="0.15">
      <c r="A17" s="1328"/>
      <c r="B17" s="1329"/>
      <c r="C17" s="1330"/>
      <c r="D17" s="1232">
        <f>様式03_事業者の財務状況!H25</f>
        <v>0</v>
      </c>
      <c r="E17" s="1233"/>
      <c r="F17" s="209"/>
    </row>
    <row r="18" spans="1:6" ht="9.9499999999999993" customHeight="1" x14ac:dyDescent="0.15">
      <c r="A18" s="285"/>
      <c r="B18" s="286"/>
      <c r="C18" s="286"/>
      <c r="D18" s="287"/>
      <c r="E18" s="288"/>
    </row>
    <row r="19" spans="1:6" s="279" customFormat="1" ht="12.75" customHeight="1" x14ac:dyDescent="0.15">
      <c r="A19" s="1226" t="s">
        <v>323</v>
      </c>
      <c r="B19" s="1227"/>
      <c r="C19" s="1228"/>
      <c r="D19" s="1212">
        <f>様式03_事業者の財務状況!D29</f>
        <v>0</v>
      </c>
      <c r="E19" s="1213"/>
      <c r="F19" s="209"/>
    </row>
    <row r="20" spans="1:6" s="279" customFormat="1" ht="12.75" customHeight="1" x14ac:dyDescent="0.15">
      <c r="A20" s="1229"/>
      <c r="B20" s="1230"/>
      <c r="C20" s="1231"/>
      <c r="D20" s="1197">
        <f>様式03_事業者の財務状況!F29</f>
        <v>0</v>
      </c>
      <c r="E20" s="1198"/>
      <c r="F20" s="209"/>
    </row>
    <row r="21" spans="1:6" s="279" customFormat="1" ht="12.75" customHeight="1" x14ac:dyDescent="0.15">
      <c r="A21" s="1303"/>
      <c r="B21" s="1304"/>
      <c r="C21" s="1305"/>
      <c r="D21" s="1232">
        <f>様式03_事業者の財務状況!H29</f>
        <v>0</v>
      </c>
      <c r="E21" s="1233"/>
      <c r="F21" s="209"/>
    </row>
    <row r="22" spans="1:6" s="279" customFormat="1" ht="12.75" customHeight="1" x14ac:dyDescent="0.15">
      <c r="A22" s="1322" t="s">
        <v>275</v>
      </c>
      <c r="B22" s="1323"/>
      <c r="C22" s="1324"/>
      <c r="D22" s="1212">
        <f>様式03_事業者の財務状況!D30</f>
        <v>0</v>
      </c>
      <c r="E22" s="1213"/>
      <c r="F22" s="209"/>
    </row>
    <row r="23" spans="1:6" s="279" customFormat="1" ht="12.75" customHeight="1" x14ac:dyDescent="0.15">
      <c r="A23" s="1325"/>
      <c r="B23" s="1326"/>
      <c r="C23" s="1327"/>
      <c r="D23" s="1197">
        <f>様式03_事業者の財務状況!F30</f>
        <v>0</v>
      </c>
      <c r="E23" s="1198"/>
      <c r="F23" s="209"/>
    </row>
    <row r="24" spans="1:6" s="279" customFormat="1" ht="12.75" customHeight="1" x14ac:dyDescent="0.15">
      <c r="A24" s="1328"/>
      <c r="B24" s="1329"/>
      <c r="C24" s="1330"/>
      <c r="D24" s="1232">
        <f>様式03_事業者の財務状況!H30</f>
        <v>0</v>
      </c>
      <c r="E24" s="1233"/>
      <c r="F24" s="209"/>
    </row>
    <row r="25" spans="1:6" s="279" customFormat="1" ht="12.75" customHeight="1" x14ac:dyDescent="0.15">
      <c r="A25" s="1322" t="s">
        <v>276</v>
      </c>
      <c r="B25" s="1323"/>
      <c r="C25" s="1324"/>
      <c r="D25" s="1212">
        <f>様式03_事業者の財務状況!D31</f>
        <v>0</v>
      </c>
      <c r="E25" s="1213"/>
      <c r="F25" s="209"/>
    </row>
    <row r="26" spans="1:6" s="279" customFormat="1" ht="12.75" customHeight="1" x14ac:dyDescent="0.15">
      <c r="A26" s="1325"/>
      <c r="B26" s="1326"/>
      <c r="C26" s="1327"/>
      <c r="D26" s="1197">
        <f>様式03_事業者の財務状況!F31</f>
        <v>0</v>
      </c>
      <c r="E26" s="1198"/>
      <c r="F26" s="209"/>
    </row>
    <row r="27" spans="1:6" s="279" customFormat="1" ht="12.75" customHeight="1" x14ac:dyDescent="0.15">
      <c r="A27" s="1328"/>
      <c r="B27" s="1329"/>
      <c r="C27" s="1330"/>
      <c r="D27" s="1232">
        <f>様式03_事業者の財務状況!H31</f>
        <v>0</v>
      </c>
      <c r="E27" s="1233"/>
      <c r="F27" s="209"/>
    </row>
    <row r="28" spans="1:6" s="279" customFormat="1" ht="12.75" customHeight="1" x14ac:dyDescent="0.15">
      <c r="A28" s="1322" t="s">
        <v>188</v>
      </c>
      <c r="B28" s="1323"/>
      <c r="C28" s="1324"/>
      <c r="D28" s="1212">
        <f>様式03_事業者の財務状況!D32</f>
        <v>0</v>
      </c>
      <c r="E28" s="1213"/>
      <c r="F28" s="209"/>
    </row>
    <row r="29" spans="1:6" s="279" customFormat="1" ht="12.75" customHeight="1" x14ac:dyDescent="0.15">
      <c r="A29" s="1325"/>
      <c r="B29" s="1326"/>
      <c r="C29" s="1327"/>
      <c r="D29" s="1197">
        <f>様式03_事業者の財務状況!F32</f>
        <v>0</v>
      </c>
      <c r="E29" s="1198"/>
      <c r="F29" s="209"/>
    </row>
    <row r="30" spans="1:6" s="279" customFormat="1" ht="12.75" customHeight="1" x14ac:dyDescent="0.15">
      <c r="A30" s="1325"/>
      <c r="B30" s="1326"/>
      <c r="C30" s="1327"/>
      <c r="D30" s="1214">
        <f>様式03_事業者の財務状況!H32</f>
        <v>0</v>
      </c>
      <c r="E30" s="1215"/>
      <c r="F30" s="209"/>
    </row>
    <row r="31" spans="1:6" ht="9.9499999999999993" customHeight="1" x14ac:dyDescent="0.15">
      <c r="A31" s="430"/>
      <c r="B31" s="431"/>
      <c r="C31" s="431"/>
      <c r="D31" s="289"/>
      <c r="E31" s="290"/>
    </row>
    <row r="32" spans="1:6" ht="12.75" customHeight="1" x14ac:dyDescent="0.15">
      <c r="A32" s="1203" t="s">
        <v>324</v>
      </c>
      <c r="B32" s="1204"/>
      <c r="C32" s="1252" t="s">
        <v>325</v>
      </c>
      <c r="D32" s="1212">
        <f>様式03_事業者の財務状況!D46</f>
        <v>0</v>
      </c>
      <c r="E32" s="1213"/>
      <c r="F32" s="209"/>
    </row>
    <row r="33" spans="1:6" ht="12.75" customHeight="1" x14ac:dyDescent="0.15">
      <c r="A33" s="1206"/>
      <c r="B33" s="1207"/>
      <c r="C33" s="1253"/>
      <c r="D33" s="1197">
        <f>様式03_事業者の財務状況!F46</f>
        <v>0</v>
      </c>
      <c r="E33" s="1198"/>
      <c r="F33" s="209"/>
    </row>
    <row r="34" spans="1:6" ht="12.75" customHeight="1" x14ac:dyDescent="0.15">
      <c r="A34" s="1209"/>
      <c r="B34" s="1210"/>
      <c r="C34" s="1255"/>
      <c r="D34" s="1232">
        <f>様式03_事業者の財務状況!H46</f>
        <v>0</v>
      </c>
      <c r="E34" s="1233"/>
      <c r="F34" s="209"/>
    </row>
    <row r="35" spans="1:6" ht="12.75" customHeight="1" x14ac:dyDescent="0.15">
      <c r="A35" s="1203" t="s">
        <v>326</v>
      </c>
      <c r="B35" s="1311"/>
      <c r="C35" s="1319" t="s">
        <v>327</v>
      </c>
      <c r="D35" s="1212">
        <f>様式03_事業者の財務状況!D47</f>
        <v>0</v>
      </c>
      <c r="E35" s="1213"/>
      <c r="F35" s="209"/>
    </row>
    <row r="36" spans="1:6" ht="12.75" customHeight="1" x14ac:dyDescent="0.15">
      <c r="A36" s="1312"/>
      <c r="B36" s="1313"/>
      <c r="C36" s="1320"/>
      <c r="D36" s="1197">
        <f>様式03_事業者の財務状況!F47</f>
        <v>0</v>
      </c>
      <c r="E36" s="1198"/>
      <c r="F36" s="209"/>
    </row>
    <row r="37" spans="1:6" ht="12.75" customHeight="1" x14ac:dyDescent="0.15">
      <c r="A37" s="1314"/>
      <c r="B37" s="1315"/>
      <c r="C37" s="1321"/>
      <c r="D37" s="1232">
        <f>様式03_事業者の財務状況!H47</f>
        <v>0</v>
      </c>
      <c r="E37" s="1233"/>
      <c r="F37" s="209"/>
    </row>
    <row r="38" spans="1:6" ht="12.75" customHeight="1" x14ac:dyDescent="0.15">
      <c r="A38" s="1203" t="s">
        <v>879</v>
      </c>
      <c r="B38" s="1204"/>
      <c r="C38" s="1319" t="s">
        <v>328</v>
      </c>
      <c r="D38" s="1212">
        <f>D32+D35</f>
        <v>0</v>
      </c>
      <c r="E38" s="1213"/>
      <c r="F38" s="209"/>
    </row>
    <row r="39" spans="1:6" ht="12.75" customHeight="1" x14ac:dyDescent="0.15">
      <c r="A39" s="1206"/>
      <c r="B39" s="1207"/>
      <c r="C39" s="1320"/>
      <c r="D39" s="1197">
        <f>D33+D36</f>
        <v>0</v>
      </c>
      <c r="E39" s="1198"/>
      <c r="F39" s="209"/>
    </row>
    <row r="40" spans="1:6" ht="12.75" customHeight="1" x14ac:dyDescent="0.15">
      <c r="A40" s="1209"/>
      <c r="B40" s="1210"/>
      <c r="C40" s="1321"/>
      <c r="D40" s="1232">
        <f>D34+D37</f>
        <v>0</v>
      </c>
      <c r="E40" s="1233"/>
      <c r="F40" s="209"/>
    </row>
    <row r="41" spans="1:6" ht="12.75" customHeight="1" x14ac:dyDescent="0.15">
      <c r="A41" s="1203" t="s">
        <v>880</v>
      </c>
      <c r="B41" s="1204"/>
      <c r="C41" s="1319" t="s">
        <v>329</v>
      </c>
      <c r="D41" s="1212">
        <f>様式03_事業者の財務状況!D48</f>
        <v>0</v>
      </c>
      <c r="E41" s="1213"/>
      <c r="F41" s="209"/>
    </row>
    <row r="42" spans="1:6" ht="12.75" customHeight="1" x14ac:dyDescent="0.15">
      <c r="A42" s="1206"/>
      <c r="B42" s="1207"/>
      <c r="C42" s="1320"/>
      <c r="D42" s="1197">
        <f>様式03_事業者の財務状況!F48</f>
        <v>0</v>
      </c>
      <c r="E42" s="1198"/>
      <c r="F42" s="209"/>
    </row>
    <row r="43" spans="1:6" ht="12.75" customHeight="1" x14ac:dyDescent="0.15">
      <c r="A43" s="1209"/>
      <c r="B43" s="1210"/>
      <c r="C43" s="1321"/>
      <c r="D43" s="1214">
        <f>様式03_事業者の財務状況!H48</f>
        <v>0</v>
      </c>
      <c r="E43" s="1215"/>
      <c r="F43" s="209"/>
    </row>
    <row r="44" spans="1:6" s="279" customFormat="1" ht="12.75" customHeight="1" x14ac:dyDescent="0.15">
      <c r="A44" s="1226" t="s">
        <v>881</v>
      </c>
      <c r="B44" s="1227"/>
      <c r="C44" s="1316" t="s">
        <v>330</v>
      </c>
      <c r="D44" s="1212">
        <f>様式03_事業者の財務状況!D49</f>
        <v>0</v>
      </c>
      <c r="E44" s="1213"/>
      <c r="F44" s="209"/>
    </row>
    <row r="45" spans="1:6" s="279" customFormat="1" ht="12.75" customHeight="1" x14ac:dyDescent="0.15">
      <c r="A45" s="1229"/>
      <c r="B45" s="1230"/>
      <c r="C45" s="1317"/>
      <c r="D45" s="1197">
        <f>様式03_事業者の財務状況!F49</f>
        <v>0</v>
      </c>
      <c r="E45" s="1198"/>
      <c r="F45" s="209"/>
    </row>
    <row r="46" spans="1:6" s="279" customFormat="1" ht="12.75" customHeight="1" x14ac:dyDescent="0.15">
      <c r="A46" s="1303"/>
      <c r="B46" s="1304"/>
      <c r="C46" s="1318"/>
      <c r="D46" s="1214">
        <f>様式03_事業者の財務状況!H49</f>
        <v>0</v>
      </c>
      <c r="E46" s="1215"/>
      <c r="F46" s="209"/>
    </row>
    <row r="47" spans="1:6" ht="12.75" customHeight="1" x14ac:dyDescent="0.15">
      <c r="A47" s="1310" t="s">
        <v>280</v>
      </c>
      <c r="B47" s="1311"/>
      <c r="C47" s="1316" t="s">
        <v>331</v>
      </c>
      <c r="D47" s="1212">
        <f>様式03_事業者の財務状況!D53</f>
        <v>0</v>
      </c>
      <c r="E47" s="1213"/>
      <c r="F47" s="209"/>
    </row>
    <row r="48" spans="1:6" ht="12.75" customHeight="1" x14ac:dyDescent="0.15">
      <c r="A48" s="1312"/>
      <c r="B48" s="1313"/>
      <c r="C48" s="1317"/>
      <c r="D48" s="1197">
        <f>様式03_事業者の財務状況!F53</f>
        <v>0</v>
      </c>
      <c r="E48" s="1198"/>
      <c r="F48" s="209"/>
    </row>
    <row r="49" spans="1:6" ht="12.75" customHeight="1" x14ac:dyDescent="0.15">
      <c r="A49" s="1314"/>
      <c r="B49" s="1315"/>
      <c r="C49" s="1318"/>
      <c r="D49" s="1214">
        <f>様式03_事業者の財務状況!H53</f>
        <v>0</v>
      </c>
      <c r="E49" s="1215"/>
      <c r="F49" s="209"/>
    </row>
    <row r="50" spans="1:6" s="279" customFormat="1" ht="12.75" customHeight="1" x14ac:dyDescent="0.15">
      <c r="A50" s="1226" t="s">
        <v>350</v>
      </c>
      <c r="B50" s="1227"/>
      <c r="C50" s="1228"/>
      <c r="D50" s="1306" t="e">
        <f>D47/D32</f>
        <v>#DIV/0!</v>
      </c>
      <c r="E50" s="1307"/>
      <c r="F50" s="296"/>
    </row>
    <row r="51" spans="1:6" s="279" customFormat="1" ht="12.75" customHeight="1" x14ac:dyDescent="0.15">
      <c r="A51" s="1229"/>
      <c r="B51" s="1230"/>
      <c r="C51" s="1231"/>
      <c r="D51" s="1308" t="e">
        <f>D48/D33</f>
        <v>#DIV/0!</v>
      </c>
      <c r="E51" s="1309"/>
      <c r="F51" s="296"/>
    </row>
    <row r="52" spans="1:6" s="279" customFormat="1" ht="12.75" customHeight="1" x14ac:dyDescent="0.15">
      <c r="A52" s="1303"/>
      <c r="B52" s="1304"/>
      <c r="C52" s="1305"/>
      <c r="D52" s="1301" t="e">
        <f>D49/D34</f>
        <v>#DIV/0!</v>
      </c>
      <c r="E52" s="1302"/>
      <c r="F52" s="296"/>
    </row>
    <row r="53" spans="1:6" s="279" customFormat="1" ht="12.75" customHeight="1" x14ac:dyDescent="0.15">
      <c r="A53" s="1226" t="s">
        <v>332</v>
      </c>
      <c r="B53" s="1227"/>
      <c r="C53" s="1228"/>
      <c r="D53" s="1297" t="e">
        <f>D41/D38</f>
        <v>#DIV/0!</v>
      </c>
      <c r="E53" s="1298"/>
      <c r="F53" s="296"/>
    </row>
    <row r="54" spans="1:6" s="279" customFormat="1" ht="12.75" customHeight="1" x14ac:dyDescent="0.15">
      <c r="A54" s="1229"/>
      <c r="B54" s="1230"/>
      <c r="C54" s="1231"/>
      <c r="D54" s="1299" t="e">
        <f>D42/D39</f>
        <v>#DIV/0!</v>
      </c>
      <c r="E54" s="1300"/>
      <c r="F54" s="296"/>
    </row>
    <row r="55" spans="1:6" s="279" customFormat="1" ht="12.75" customHeight="1" thickBot="1" x14ac:dyDescent="0.2">
      <c r="A55" s="1294"/>
      <c r="B55" s="1295"/>
      <c r="C55" s="1296"/>
      <c r="D55" s="1292" t="e">
        <f>D43/D40</f>
        <v>#DIV/0!</v>
      </c>
      <c r="E55" s="1293"/>
      <c r="F55" s="296"/>
    </row>
    <row r="56" spans="1:6" s="279" customFormat="1" ht="12.75" customHeight="1" x14ac:dyDescent="0.15">
      <c r="A56" s="291"/>
      <c r="B56" s="291"/>
      <c r="C56" s="291"/>
      <c r="D56" s="292"/>
      <c r="E56" s="292"/>
      <c r="F56" s="296"/>
    </row>
    <row r="57" spans="1:6" ht="30" customHeight="1" thickBot="1" x14ac:dyDescent="0.2">
      <c r="A57" s="1122" t="s">
        <v>333</v>
      </c>
      <c r="B57" s="1122"/>
      <c r="C57" s="1122"/>
    </row>
    <row r="58" spans="1:6" ht="12.75" customHeight="1" x14ac:dyDescent="0.15">
      <c r="A58" s="1216" t="s">
        <v>319</v>
      </c>
      <c r="B58" s="1217"/>
      <c r="C58" s="1218"/>
      <c r="D58" s="1222" t="s">
        <v>320</v>
      </c>
      <c r="E58" s="1223"/>
    </row>
    <row r="59" spans="1:6" ht="12.75" customHeight="1" thickBot="1" x14ac:dyDescent="0.2">
      <c r="A59" s="1219"/>
      <c r="B59" s="1220"/>
      <c r="C59" s="1221"/>
      <c r="D59" s="1290">
        <f>D$4</f>
        <v>0</v>
      </c>
      <c r="E59" s="1291"/>
      <c r="F59" s="209"/>
    </row>
    <row r="60" spans="1:6" ht="20.100000000000001" customHeight="1" x14ac:dyDescent="0.15">
      <c r="A60" s="1262" t="s">
        <v>726</v>
      </c>
      <c r="B60" s="1263"/>
      <c r="C60" s="1264"/>
      <c r="D60" s="524"/>
      <c r="E60" s="525"/>
    </row>
    <row r="61" spans="1:6" ht="15" customHeight="1" x14ac:dyDescent="0.15">
      <c r="A61" s="1275" t="s">
        <v>190</v>
      </c>
      <c r="B61" s="1277" t="s">
        <v>189</v>
      </c>
      <c r="C61" s="1278"/>
      <c r="D61" s="1212">
        <f>様式05‐1_収支予算計画書!F10</f>
        <v>0</v>
      </c>
      <c r="E61" s="1213"/>
      <c r="F61" s="209"/>
    </row>
    <row r="62" spans="1:6" ht="15" customHeight="1" x14ac:dyDescent="0.15">
      <c r="A62" s="1276"/>
      <c r="B62" s="1271" t="s">
        <v>188</v>
      </c>
      <c r="C62" s="1272"/>
      <c r="D62" s="1273">
        <f>様式05‐1_収支予算計画書!F11</f>
        <v>0</v>
      </c>
      <c r="E62" s="1274"/>
      <c r="F62" s="209"/>
    </row>
    <row r="63" spans="1:6" ht="15" customHeight="1" thickBot="1" x14ac:dyDescent="0.2">
      <c r="A63" s="1276"/>
      <c r="B63" s="1284" t="s">
        <v>187</v>
      </c>
      <c r="C63" s="1285"/>
      <c r="D63" s="1214">
        <f>様式05‐1_収支予算計画書!F12</f>
        <v>0</v>
      </c>
      <c r="E63" s="1215"/>
      <c r="F63" s="209"/>
    </row>
    <row r="64" spans="1:6" ht="20.100000000000001" customHeight="1" thickTop="1" x14ac:dyDescent="0.15">
      <c r="A64" s="1276"/>
      <c r="B64" s="1280" t="s">
        <v>334</v>
      </c>
      <c r="C64" s="1281"/>
      <c r="D64" s="1282">
        <f>SUM(D61:E63)</f>
        <v>0</v>
      </c>
      <c r="E64" s="1283"/>
    </row>
    <row r="65" spans="1:6" ht="15" customHeight="1" x14ac:dyDescent="0.15">
      <c r="A65" s="1275" t="s">
        <v>184</v>
      </c>
      <c r="B65" s="1277" t="s">
        <v>335</v>
      </c>
      <c r="C65" s="1278"/>
      <c r="D65" s="1212">
        <f>様式05‐1_収支予算計画書!F14</f>
        <v>0</v>
      </c>
      <c r="E65" s="1213"/>
      <c r="F65" s="209"/>
    </row>
    <row r="66" spans="1:6" ht="15" customHeight="1" x14ac:dyDescent="0.15">
      <c r="A66" s="1276"/>
      <c r="B66" s="1271" t="s">
        <v>182</v>
      </c>
      <c r="C66" s="1272"/>
      <c r="D66" s="1273">
        <f>様式05‐1_収支予算計画書!F15</f>
        <v>0</v>
      </c>
      <c r="E66" s="1274"/>
      <c r="F66" s="209"/>
    </row>
    <row r="67" spans="1:6" ht="30" customHeight="1" x14ac:dyDescent="0.15">
      <c r="A67" s="1276"/>
      <c r="B67" s="1284" t="s">
        <v>406</v>
      </c>
      <c r="C67" s="1285"/>
      <c r="D67" s="1214">
        <f>様式05‐1_収支予算計画書!F16</f>
        <v>0</v>
      </c>
      <c r="E67" s="1215"/>
      <c r="F67" s="209"/>
    </row>
    <row r="68" spans="1:6" ht="15" customHeight="1" thickBot="1" x14ac:dyDescent="0.2">
      <c r="A68" s="1276"/>
      <c r="B68" s="1271" t="s">
        <v>336</v>
      </c>
      <c r="C68" s="1272"/>
      <c r="D68" s="1214">
        <f>様式05‐1_収支予算計画書!F17</f>
        <v>0</v>
      </c>
      <c r="E68" s="1215"/>
      <c r="F68" s="209"/>
    </row>
    <row r="69" spans="1:6" ht="20.100000000000001" customHeight="1" thickTop="1" thickBot="1" x14ac:dyDescent="0.2">
      <c r="A69" s="1279"/>
      <c r="B69" s="1286" t="s">
        <v>337</v>
      </c>
      <c r="C69" s="1287"/>
      <c r="D69" s="1288">
        <f>SUM(D65:E68)</f>
        <v>0</v>
      </c>
      <c r="E69" s="1289"/>
    </row>
    <row r="70" spans="1:6" s="279" customFormat="1" ht="12.75" customHeight="1" thickBot="1" x14ac:dyDescent="0.2">
      <c r="A70" s="291"/>
      <c r="B70" s="291"/>
      <c r="C70" s="291"/>
      <c r="D70" s="292"/>
      <c r="E70" s="292"/>
      <c r="F70" s="296"/>
    </row>
    <row r="71" spans="1:6" ht="12.75" customHeight="1" x14ac:dyDescent="0.15">
      <c r="A71" s="1216" t="s">
        <v>319</v>
      </c>
      <c r="B71" s="1217"/>
      <c r="C71" s="1218"/>
      <c r="D71" s="1222" t="s">
        <v>320</v>
      </c>
      <c r="E71" s="1223"/>
    </row>
    <row r="72" spans="1:6" ht="12.75" customHeight="1" thickBot="1" x14ac:dyDescent="0.2">
      <c r="A72" s="1219"/>
      <c r="B72" s="1220"/>
      <c r="C72" s="1221"/>
      <c r="D72" s="1250">
        <f>D$4</f>
        <v>0</v>
      </c>
      <c r="E72" s="1251"/>
      <c r="F72" s="209"/>
    </row>
    <row r="73" spans="1:6" ht="20.100000000000001" customHeight="1" x14ac:dyDescent="0.15">
      <c r="A73" s="1262" t="s">
        <v>727</v>
      </c>
      <c r="B73" s="1263"/>
      <c r="C73" s="1264"/>
      <c r="D73" s="520"/>
      <c r="E73" s="521"/>
    </row>
    <row r="74" spans="1:6" ht="15" customHeight="1" x14ac:dyDescent="0.15">
      <c r="A74" s="1265" t="s">
        <v>338</v>
      </c>
      <c r="B74" s="1266"/>
      <c r="C74" s="1267"/>
      <c r="D74" s="287"/>
      <c r="E74" s="288"/>
    </row>
    <row r="75" spans="1:6" ht="12.75" customHeight="1" x14ac:dyDescent="0.15">
      <c r="A75" s="1199" t="s">
        <v>339</v>
      </c>
      <c r="B75" s="1200"/>
      <c r="C75" s="1252"/>
      <c r="D75" s="1269" t="str">
        <f>+様式05‐1_収支予算計画書!F31</f>
        <v>令和　年度</v>
      </c>
      <c r="E75" s="1270"/>
    </row>
    <row r="76" spans="1:6" ht="12.75" customHeight="1" x14ac:dyDescent="0.15">
      <c r="A76" s="1191"/>
      <c r="B76" s="1192"/>
      <c r="C76" s="1253"/>
      <c r="D76" s="1260" t="str">
        <f>+様式05‐1_収支予算計画書!J31</f>
        <v>令和　年度</v>
      </c>
      <c r="E76" s="1261"/>
    </row>
    <row r="77" spans="1:6" ht="12.75" customHeight="1" x14ac:dyDescent="0.15">
      <c r="A77" s="1268"/>
      <c r="B77" s="1254"/>
      <c r="C77" s="1255"/>
      <c r="D77" s="1258" t="str">
        <f>+様式05‐1_収支予算計画書!N31</f>
        <v>令和　年度</v>
      </c>
      <c r="E77" s="1259"/>
    </row>
    <row r="78" spans="1:6" ht="12.75" customHeight="1" x14ac:dyDescent="0.15">
      <c r="A78" s="1203" t="s">
        <v>199</v>
      </c>
      <c r="B78" s="1204"/>
      <c r="C78" s="1205"/>
      <c r="D78" s="1212">
        <f>様式05‐1_収支予算計画書!F32</f>
        <v>0</v>
      </c>
      <c r="E78" s="1213"/>
      <c r="F78" s="209"/>
    </row>
    <row r="79" spans="1:6" ht="12.75" customHeight="1" x14ac:dyDescent="0.15">
      <c r="A79" s="1206"/>
      <c r="B79" s="1207"/>
      <c r="C79" s="1208"/>
      <c r="D79" s="1197">
        <f>様式05‐1_収支予算計画書!J32</f>
        <v>0</v>
      </c>
      <c r="E79" s="1198"/>
      <c r="F79" s="209"/>
    </row>
    <row r="80" spans="1:6" ht="12.75" customHeight="1" x14ac:dyDescent="0.15">
      <c r="A80" s="1206"/>
      <c r="B80" s="1207"/>
      <c r="C80" s="1208"/>
      <c r="D80" s="1232">
        <f>様式05‐1_収支予算計画書!N32</f>
        <v>0</v>
      </c>
      <c r="E80" s="1233"/>
      <c r="F80" s="209"/>
    </row>
    <row r="81" spans="1:6" ht="12.75" customHeight="1" x14ac:dyDescent="0.15">
      <c r="A81" s="1256"/>
      <c r="B81" s="1244" t="s">
        <v>208</v>
      </c>
      <c r="C81" s="1205"/>
      <c r="D81" s="1212">
        <f>様式05‐1_収支予算計画書!F33</f>
        <v>0</v>
      </c>
      <c r="E81" s="1213"/>
      <c r="F81" s="209"/>
    </row>
    <row r="82" spans="1:6" ht="12.75" customHeight="1" x14ac:dyDescent="0.15">
      <c r="A82" s="1256"/>
      <c r="B82" s="1245"/>
      <c r="C82" s="1208"/>
      <c r="D82" s="1197">
        <f>様式05‐1_収支予算計画書!J33</f>
        <v>0</v>
      </c>
      <c r="E82" s="1198"/>
      <c r="F82" s="209"/>
    </row>
    <row r="83" spans="1:6" ht="12.75" customHeight="1" x14ac:dyDescent="0.15">
      <c r="A83" s="1256"/>
      <c r="B83" s="1245"/>
      <c r="C83" s="1208"/>
      <c r="D83" s="1232">
        <f>様式05‐1_収支予算計画書!N33</f>
        <v>0</v>
      </c>
      <c r="E83" s="1233"/>
      <c r="F83" s="209"/>
    </row>
    <row r="84" spans="1:6" ht="12.75" customHeight="1" x14ac:dyDescent="0.15">
      <c r="A84" s="1256"/>
      <c r="B84" s="1240" t="s">
        <v>699</v>
      </c>
      <c r="C84" s="1235"/>
      <c r="D84" s="1212">
        <f>様式05‐1_収支予算計画書!F34</f>
        <v>0</v>
      </c>
      <c r="E84" s="1213"/>
      <c r="F84" s="209"/>
    </row>
    <row r="85" spans="1:6" ht="12.75" customHeight="1" x14ac:dyDescent="0.15">
      <c r="A85" s="1256"/>
      <c r="B85" s="1241"/>
      <c r="C85" s="1237"/>
      <c r="D85" s="1197">
        <f>様式05‐1_収支予算計画書!J34</f>
        <v>0</v>
      </c>
      <c r="E85" s="1198"/>
      <c r="F85" s="209"/>
    </row>
    <row r="86" spans="1:6" ht="12.75" customHeight="1" x14ac:dyDescent="0.15">
      <c r="A86" s="1256"/>
      <c r="B86" s="1241"/>
      <c r="C86" s="1237"/>
      <c r="D86" s="1232">
        <f>様式05‐1_収支予算計画書!N34</f>
        <v>0</v>
      </c>
      <c r="E86" s="1233"/>
      <c r="F86" s="209"/>
    </row>
    <row r="87" spans="1:6" ht="12.75" customHeight="1" x14ac:dyDescent="0.15">
      <c r="A87" s="1256"/>
      <c r="B87" s="1240" t="s">
        <v>565</v>
      </c>
      <c r="C87" s="1235"/>
      <c r="D87" s="1212">
        <f>様式05‐1_収支予算計画書!F35</f>
        <v>0</v>
      </c>
      <c r="E87" s="1213"/>
      <c r="F87" s="209"/>
    </row>
    <row r="88" spans="1:6" ht="12.75" customHeight="1" x14ac:dyDescent="0.15">
      <c r="A88" s="1256"/>
      <c r="B88" s="1241"/>
      <c r="C88" s="1237"/>
      <c r="D88" s="1197">
        <f>様式05‐1_収支予算計画書!J35</f>
        <v>0</v>
      </c>
      <c r="E88" s="1198"/>
      <c r="F88" s="209"/>
    </row>
    <row r="89" spans="1:6" ht="12.75" customHeight="1" x14ac:dyDescent="0.15">
      <c r="A89" s="1256"/>
      <c r="B89" s="1241"/>
      <c r="C89" s="1237"/>
      <c r="D89" s="1232">
        <f>様式05‐1_収支予算計画書!N35</f>
        <v>0</v>
      </c>
      <c r="E89" s="1233"/>
      <c r="F89" s="209"/>
    </row>
    <row r="90" spans="1:6" ht="12.75" customHeight="1" x14ac:dyDescent="0.15">
      <c r="A90" s="1256"/>
      <c r="B90" s="1240" t="s">
        <v>340</v>
      </c>
      <c r="C90" s="1235"/>
      <c r="D90" s="1212">
        <f>様式05‐1_収支予算計画書!F36</f>
        <v>0</v>
      </c>
      <c r="E90" s="1213"/>
      <c r="F90" s="209"/>
    </row>
    <row r="91" spans="1:6" ht="12.75" customHeight="1" x14ac:dyDescent="0.15">
      <c r="A91" s="1256"/>
      <c r="B91" s="1241"/>
      <c r="C91" s="1237"/>
      <c r="D91" s="1197">
        <f>様式05‐1_収支予算計画書!J36</f>
        <v>0</v>
      </c>
      <c r="E91" s="1198"/>
      <c r="F91" s="209"/>
    </row>
    <row r="92" spans="1:6" ht="12.75" customHeight="1" x14ac:dyDescent="0.15">
      <c r="A92" s="1256"/>
      <c r="B92" s="1241"/>
      <c r="C92" s="1237"/>
      <c r="D92" s="1232">
        <f>様式05‐1_収支予算計画書!N36</f>
        <v>0</v>
      </c>
      <c r="E92" s="1233"/>
      <c r="F92" s="209"/>
    </row>
    <row r="93" spans="1:6" ht="12.75" customHeight="1" x14ac:dyDescent="0.15">
      <c r="A93" s="1256"/>
      <c r="B93" s="1240" t="s">
        <v>341</v>
      </c>
      <c r="C93" s="1235"/>
      <c r="D93" s="1212">
        <f>様式05‐1_収支予算計画書!F37</f>
        <v>0</v>
      </c>
      <c r="E93" s="1213"/>
      <c r="F93" s="209"/>
    </row>
    <row r="94" spans="1:6" ht="12.75" customHeight="1" x14ac:dyDescent="0.15">
      <c r="A94" s="1256"/>
      <c r="B94" s="1241"/>
      <c r="C94" s="1237"/>
      <c r="D94" s="1197">
        <f>様式05‐1_収支予算計画書!J37</f>
        <v>0</v>
      </c>
      <c r="E94" s="1198"/>
      <c r="F94" s="209"/>
    </row>
    <row r="95" spans="1:6" ht="12.75" customHeight="1" x14ac:dyDescent="0.15">
      <c r="A95" s="1256"/>
      <c r="B95" s="1241"/>
      <c r="C95" s="1237"/>
      <c r="D95" s="1232">
        <f>様式05‐1_収支予算計画書!N37</f>
        <v>0</v>
      </c>
      <c r="E95" s="1233"/>
      <c r="F95" s="209"/>
    </row>
    <row r="96" spans="1:6" ht="12.75" customHeight="1" x14ac:dyDescent="0.15">
      <c r="A96" s="1256"/>
      <c r="B96" s="1240" t="s">
        <v>207</v>
      </c>
      <c r="C96" s="1235"/>
      <c r="D96" s="1212">
        <f>様式05‐1_収支予算計画書!F38</f>
        <v>0</v>
      </c>
      <c r="E96" s="1213"/>
      <c r="F96" s="209"/>
    </row>
    <row r="97" spans="1:6" ht="12.75" customHeight="1" x14ac:dyDescent="0.15">
      <c r="A97" s="1256"/>
      <c r="B97" s="1241"/>
      <c r="C97" s="1237"/>
      <c r="D97" s="1197">
        <f>様式05‐1_収支予算計画書!J38</f>
        <v>0</v>
      </c>
      <c r="E97" s="1198"/>
      <c r="F97" s="209"/>
    </row>
    <row r="98" spans="1:6" ht="12.75" customHeight="1" x14ac:dyDescent="0.15">
      <c r="A98" s="1256"/>
      <c r="B98" s="1241"/>
      <c r="C98" s="1237"/>
      <c r="D98" s="1232">
        <f>様式05‐1_収支予算計画書!N38</f>
        <v>0</v>
      </c>
      <c r="E98" s="1233"/>
      <c r="F98" s="209"/>
    </row>
    <row r="99" spans="1:6" ht="12.75" customHeight="1" x14ac:dyDescent="0.15">
      <c r="A99" s="1256"/>
      <c r="B99" s="1244" t="s">
        <v>211</v>
      </c>
      <c r="C99" s="1205"/>
      <c r="D99" s="1212">
        <f>様式05‐1_収支予算計画書!F39</f>
        <v>0</v>
      </c>
      <c r="E99" s="1213"/>
      <c r="F99" s="209"/>
    </row>
    <row r="100" spans="1:6" ht="12.75" customHeight="1" x14ac:dyDescent="0.15">
      <c r="A100" s="1256"/>
      <c r="B100" s="1245"/>
      <c r="C100" s="1208"/>
      <c r="D100" s="1197">
        <f>様式05‐1_収支予算計画書!J39</f>
        <v>0</v>
      </c>
      <c r="E100" s="1198"/>
      <c r="F100" s="209"/>
    </row>
    <row r="101" spans="1:6" ht="12.75" customHeight="1" x14ac:dyDescent="0.15">
      <c r="A101" s="1256"/>
      <c r="B101" s="1245"/>
      <c r="C101" s="1208"/>
      <c r="D101" s="1242">
        <f>様式05‐1_収支予算計画書!N39</f>
        <v>0</v>
      </c>
      <c r="E101" s="1243"/>
      <c r="F101" s="209"/>
    </row>
    <row r="102" spans="1:6" ht="12.75" customHeight="1" x14ac:dyDescent="0.15">
      <c r="A102" s="1256"/>
      <c r="B102" s="1244" t="s">
        <v>212</v>
      </c>
      <c r="C102" s="1205"/>
      <c r="D102" s="1246">
        <f>様式05‐1_収支予算計画書!F40</f>
        <v>0</v>
      </c>
      <c r="E102" s="1247"/>
      <c r="F102" s="209"/>
    </row>
    <row r="103" spans="1:6" ht="12.75" customHeight="1" x14ac:dyDescent="0.15">
      <c r="A103" s="1256"/>
      <c r="B103" s="1245"/>
      <c r="C103" s="1208"/>
      <c r="D103" s="1248">
        <f>様式05‐1_収支予算計画書!J40</f>
        <v>0</v>
      </c>
      <c r="E103" s="1249"/>
      <c r="F103" s="209"/>
    </row>
    <row r="104" spans="1:6" ht="12.75" customHeight="1" x14ac:dyDescent="0.15">
      <c r="A104" s="1256"/>
      <c r="B104" s="1245"/>
      <c r="C104" s="1208"/>
      <c r="D104" s="1242">
        <f>様式05‐1_収支予算計画書!N40</f>
        <v>0</v>
      </c>
      <c r="E104" s="1243"/>
      <c r="F104" s="209"/>
    </row>
    <row r="105" spans="1:6" ht="12.75" customHeight="1" x14ac:dyDescent="0.15">
      <c r="A105" s="1256"/>
      <c r="B105" s="1244" t="s">
        <v>213</v>
      </c>
      <c r="C105" s="1205"/>
      <c r="D105" s="1246">
        <f>様式05‐1_収支予算計画書!F41</f>
        <v>0</v>
      </c>
      <c r="E105" s="1247"/>
      <c r="F105" s="209"/>
    </row>
    <row r="106" spans="1:6" ht="12.75" customHeight="1" x14ac:dyDescent="0.15">
      <c r="A106" s="1256"/>
      <c r="B106" s="1245"/>
      <c r="C106" s="1208"/>
      <c r="D106" s="1248">
        <f>様式05‐1_収支予算計画書!J41</f>
        <v>0</v>
      </c>
      <c r="E106" s="1249"/>
      <c r="F106" s="209"/>
    </row>
    <row r="107" spans="1:6" ht="12.75" customHeight="1" x14ac:dyDescent="0.15">
      <c r="A107" s="1256"/>
      <c r="B107" s="1245"/>
      <c r="C107" s="1208"/>
      <c r="D107" s="1242">
        <f>様式05‐1_収支予算計画書!N41</f>
        <v>0</v>
      </c>
      <c r="E107" s="1243"/>
      <c r="F107" s="209"/>
    </row>
    <row r="108" spans="1:6" ht="12.75" customHeight="1" x14ac:dyDescent="0.15">
      <c r="A108" s="1256"/>
      <c r="B108" s="1244" t="s">
        <v>201</v>
      </c>
      <c r="C108" s="1205"/>
      <c r="D108" s="1246">
        <f>様式05‐1_収支予算計画書!F42</f>
        <v>0</v>
      </c>
      <c r="E108" s="1247"/>
      <c r="F108" s="209"/>
    </row>
    <row r="109" spans="1:6" ht="12.75" customHeight="1" x14ac:dyDescent="0.15">
      <c r="A109" s="1256"/>
      <c r="B109" s="1245"/>
      <c r="C109" s="1208"/>
      <c r="D109" s="1248">
        <f>様式05‐1_収支予算計画書!J42</f>
        <v>0</v>
      </c>
      <c r="E109" s="1249"/>
      <c r="F109" s="209"/>
    </row>
    <row r="110" spans="1:6" ht="12.75" customHeight="1" x14ac:dyDescent="0.15">
      <c r="A110" s="1256"/>
      <c r="B110" s="1245"/>
      <c r="C110" s="1208"/>
      <c r="D110" s="1242">
        <f>様式05‐1_収支予算計画書!N42</f>
        <v>0</v>
      </c>
      <c r="E110" s="1243"/>
      <c r="F110" s="209"/>
    </row>
    <row r="111" spans="1:6" ht="12.75" customHeight="1" x14ac:dyDescent="0.15">
      <c r="A111" s="1256"/>
      <c r="B111" s="1244" t="s">
        <v>342</v>
      </c>
      <c r="C111" s="1205"/>
      <c r="D111" s="1246">
        <f>様式05‐1_収支予算計画書!F43</f>
        <v>0</v>
      </c>
      <c r="E111" s="1247"/>
      <c r="F111" s="209"/>
    </row>
    <row r="112" spans="1:6" ht="12.75" customHeight="1" x14ac:dyDescent="0.15">
      <c r="A112" s="1256"/>
      <c r="B112" s="1245"/>
      <c r="C112" s="1208"/>
      <c r="D112" s="1248">
        <f>様式05‐1_収支予算計画書!J43</f>
        <v>0</v>
      </c>
      <c r="E112" s="1249"/>
      <c r="F112" s="209"/>
    </row>
    <row r="113" spans="1:6" ht="12.75" customHeight="1" x14ac:dyDescent="0.15">
      <c r="A113" s="1257"/>
      <c r="B113" s="1245"/>
      <c r="C113" s="1208"/>
      <c r="D113" s="1242">
        <f>様式05‐1_収支予算計画書!N43</f>
        <v>0</v>
      </c>
      <c r="E113" s="1243"/>
      <c r="F113" s="209"/>
    </row>
    <row r="114" spans="1:6" ht="12.75" customHeight="1" x14ac:dyDescent="0.15">
      <c r="A114" s="1343" t="s">
        <v>732</v>
      </c>
      <c r="B114" s="1344"/>
      <c r="C114" s="1345"/>
      <c r="D114" s="1246">
        <f>様式05‐1_収支予算計画書!F44</f>
        <v>0</v>
      </c>
      <c r="E114" s="1247"/>
      <c r="F114" s="209"/>
    </row>
    <row r="115" spans="1:6" ht="12.75" customHeight="1" x14ac:dyDescent="0.15">
      <c r="A115" s="1343"/>
      <c r="B115" s="1344"/>
      <c r="C115" s="1345"/>
      <c r="D115" s="1248">
        <f>様式05‐1_収支予算計画書!J44</f>
        <v>0</v>
      </c>
      <c r="E115" s="1249"/>
      <c r="F115" s="209"/>
    </row>
    <row r="116" spans="1:6" ht="12.75" customHeight="1" x14ac:dyDescent="0.15">
      <c r="A116" s="1203"/>
      <c r="B116" s="1204"/>
      <c r="C116" s="1205"/>
      <c r="D116" s="1242">
        <f>様式05‐1_収支予算計画書!N44</f>
        <v>0</v>
      </c>
      <c r="E116" s="1243"/>
      <c r="F116" s="209"/>
    </row>
    <row r="117" spans="1:6" ht="12.75" customHeight="1" x14ac:dyDescent="0.15">
      <c r="A117" s="1343" t="s">
        <v>200</v>
      </c>
      <c r="B117" s="1344"/>
      <c r="C117" s="1345"/>
      <c r="D117" s="1246">
        <f>様式05‐1_収支予算計画書!F45</f>
        <v>0</v>
      </c>
      <c r="E117" s="1247"/>
      <c r="F117" s="209"/>
    </row>
    <row r="118" spans="1:6" ht="12.75" customHeight="1" x14ac:dyDescent="0.15">
      <c r="A118" s="1343"/>
      <c r="B118" s="1344"/>
      <c r="C118" s="1345"/>
      <c r="D118" s="1248">
        <f>様式05‐1_収支予算計画書!J45</f>
        <v>0</v>
      </c>
      <c r="E118" s="1249"/>
      <c r="F118" s="209"/>
    </row>
    <row r="119" spans="1:6" ht="12.75" customHeight="1" thickBot="1" x14ac:dyDescent="0.2">
      <c r="A119" s="1203"/>
      <c r="B119" s="1204"/>
      <c r="C119" s="1205"/>
      <c r="D119" s="1341">
        <f>様式05‐1_収支予算計画書!N45</f>
        <v>0</v>
      </c>
      <c r="E119" s="1342"/>
      <c r="F119" s="209"/>
    </row>
    <row r="120" spans="1:6" ht="12.75" customHeight="1" thickTop="1" x14ac:dyDescent="0.15">
      <c r="A120" s="1199" t="s">
        <v>104</v>
      </c>
      <c r="B120" s="1200"/>
      <c r="C120" s="1252"/>
      <c r="D120" s="1358">
        <f>SUM(D78,D114,D117)</f>
        <v>0</v>
      </c>
      <c r="E120" s="1359"/>
    </row>
    <row r="121" spans="1:6" ht="12.75" customHeight="1" x14ac:dyDescent="0.15">
      <c r="A121" s="1191"/>
      <c r="B121" s="1192"/>
      <c r="C121" s="1253"/>
      <c r="D121" s="1197">
        <f>SUM(D79,D115,D118)</f>
        <v>0</v>
      </c>
      <c r="E121" s="1198"/>
    </row>
    <row r="122" spans="1:6" ht="12.75" customHeight="1" thickBot="1" x14ac:dyDescent="0.2">
      <c r="A122" s="1193"/>
      <c r="B122" s="1194"/>
      <c r="C122" s="1357"/>
      <c r="D122" s="1355">
        <f>SUM(D80,D116,D119)</f>
        <v>0</v>
      </c>
      <c r="E122" s="1356"/>
    </row>
    <row r="123" spans="1:6" s="279" customFormat="1" ht="12.75" customHeight="1" thickBot="1" x14ac:dyDescent="0.2">
      <c r="A123" s="291"/>
      <c r="B123" s="291"/>
      <c r="C123" s="291"/>
      <c r="D123" s="292"/>
      <c r="E123" s="292"/>
      <c r="F123" s="296"/>
    </row>
    <row r="124" spans="1:6" ht="12.75" customHeight="1" x14ac:dyDescent="0.15">
      <c r="A124" s="1216" t="s">
        <v>319</v>
      </c>
      <c r="B124" s="1217"/>
      <c r="C124" s="1218"/>
      <c r="D124" s="1349" t="s">
        <v>320</v>
      </c>
      <c r="E124" s="1350"/>
    </row>
    <row r="125" spans="1:6" ht="12.75" customHeight="1" thickBot="1" x14ac:dyDescent="0.2">
      <c r="A125" s="1219"/>
      <c r="B125" s="1220"/>
      <c r="C125" s="1221"/>
      <c r="D125" s="1224">
        <f>D$4</f>
        <v>0</v>
      </c>
      <c r="E125" s="1225"/>
      <c r="F125" s="209"/>
    </row>
    <row r="126" spans="1:6" ht="20.100000000000001" customHeight="1" x14ac:dyDescent="0.15">
      <c r="A126" s="1262" t="s">
        <v>1045</v>
      </c>
      <c r="B126" s="1263"/>
      <c r="C126" s="1264"/>
      <c r="D126" s="522"/>
      <c r="E126" s="523"/>
    </row>
    <row r="127" spans="1:6" ht="15" customHeight="1" x14ac:dyDescent="0.15">
      <c r="A127" s="1346" t="s">
        <v>184</v>
      </c>
      <c r="B127" s="1347"/>
      <c r="C127" s="1348"/>
      <c r="D127" s="293"/>
      <c r="E127" s="294"/>
    </row>
    <row r="128" spans="1:6" ht="12.75" customHeight="1" x14ac:dyDescent="0.15">
      <c r="A128" s="1199" t="s">
        <v>339</v>
      </c>
      <c r="B128" s="1200"/>
      <c r="C128" s="1252"/>
      <c r="D128" s="1269" t="str">
        <f>+D75</f>
        <v>令和　年度</v>
      </c>
      <c r="E128" s="1270"/>
    </row>
    <row r="129" spans="1:6" ht="12.75" customHeight="1" x14ac:dyDescent="0.15">
      <c r="A129" s="1191"/>
      <c r="B129" s="1192"/>
      <c r="C129" s="1253"/>
      <c r="D129" s="1260" t="str">
        <f>+D76</f>
        <v>令和　年度</v>
      </c>
      <c r="E129" s="1261"/>
    </row>
    <row r="130" spans="1:6" ht="12.75" customHeight="1" x14ac:dyDescent="0.15">
      <c r="A130" s="1268"/>
      <c r="B130" s="1254"/>
      <c r="C130" s="1255"/>
      <c r="D130" s="1258" t="str">
        <f>+D77</f>
        <v>令和　年度</v>
      </c>
      <c r="E130" s="1340"/>
    </row>
    <row r="131" spans="1:6" ht="12.75" customHeight="1" x14ac:dyDescent="0.15">
      <c r="A131" s="1203" t="s">
        <v>229</v>
      </c>
      <c r="B131" s="1204"/>
      <c r="C131" s="1205"/>
      <c r="D131" s="1212">
        <f>様式05‐1_収支予算計画書!F47</f>
        <v>0</v>
      </c>
      <c r="E131" s="1213"/>
      <c r="F131" s="209"/>
    </row>
    <row r="132" spans="1:6" ht="12.75" customHeight="1" x14ac:dyDescent="0.15">
      <c r="A132" s="1206"/>
      <c r="B132" s="1207"/>
      <c r="C132" s="1208"/>
      <c r="D132" s="1197">
        <f>様式05‐1_収支予算計画書!J47</f>
        <v>0</v>
      </c>
      <c r="E132" s="1198"/>
      <c r="F132" s="209"/>
    </row>
    <row r="133" spans="1:6" ht="12.75" customHeight="1" x14ac:dyDescent="0.15">
      <c r="A133" s="1206"/>
      <c r="B133" s="1207"/>
      <c r="C133" s="1208"/>
      <c r="D133" s="1232">
        <f>様式05‐1_収支予算計画書!N47</f>
        <v>0</v>
      </c>
      <c r="E133" s="1233"/>
      <c r="F133" s="209"/>
    </row>
    <row r="134" spans="1:6" ht="12.75" customHeight="1" x14ac:dyDescent="0.15">
      <c r="A134" s="1352"/>
      <c r="B134" s="1204" t="s">
        <v>222</v>
      </c>
      <c r="C134" s="1205"/>
      <c r="D134" s="1212">
        <f>様式05‐1_収支予算計画書!F48</f>
        <v>0</v>
      </c>
      <c r="E134" s="1213"/>
      <c r="F134" s="209"/>
    </row>
    <row r="135" spans="1:6" ht="12.75" customHeight="1" x14ac:dyDescent="0.15">
      <c r="A135" s="1352"/>
      <c r="B135" s="1207"/>
      <c r="C135" s="1208"/>
      <c r="D135" s="1197">
        <f>様式05‐1_収支予算計画書!J48</f>
        <v>0</v>
      </c>
      <c r="E135" s="1198"/>
      <c r="F135" s="209"/>
    </row>
    <row r="136" spans="1:6" ht="12.75" customHeight="1" x14ac:dyDescent="0.15">
      <c r="A136" s="1352"/>
      <c r="B136" s="1210"/>
      <c r="C136" s="1211"/>
      <c r="D136" s="1232">
        <f>様式05‐1_収支予算計画書!N48</f>
        <v>0</v>
      </c>
      <c r="E136" s="1233"/>
      <c r="F136" s="209"/>
    </row>
    <row r="137" spans="1:6" ht="12.75" customHeight="1" x14ac:dyDescent="0.15">
      <c r="A137" s="1352"/>
      <c r="B137" s="1234" t="s">
        <v>225</v>
      </c>
      <c r="C137" s="1235"/>
      <c r="D137" s="1212">
        <f>様式05‐1_収支予算計画書!F49</f>
        <v>0</v>
      </c>
      <c r="E137" s="1213"/>
      <c r="F137" s="209"/>
    </row>
    <row r="138" spans="1:6" ht="12.75" customHeight="1" x14ac:dyDescent="0.15">
      <c r="A138" s="1352"/>
      <c r="B138" s="1236"/>
      <c r="C138" s="1237"/>
      <c r="D138" s="1197">
        <f>様式05‐1_収支予算計画書!J49</f>
        <v>0</v>
      </c>
      <c r="E138" s="1198"/>
      <c r="F138" s="209"/>
    </row>
    <row r="139" spans="1:6" ht="12.75" customHeight="1" x14ac:dyDescent="0.15">
      <c r="A139" s="1352"/>
      <c r="B139" s="1238"/>
      <c r="C139" s="1239"/>
      <c r="D139" s="1232">
        <f>様式05‐1_収支予算計画書!N49</f>
        <v>0</v>
      </c>
      <c r="E139" s="1233"/>
      <c r="F139" s="209"/>
    </row>
    <row r="140" spans="1:6" ht="12.75" customHeight="1" x14ac:dyDescent="0.15">
      <c r="A140" s="1352"/>
      <c r="B140" s="1234" t="s">
        <v>226</v>
      </c>
      <c r="C140" s="1235"/>
      <c r="D140" s="1212">
        <f>様式05‐1_収支予算計画書!F50</f>
        <v>0</v>
      </c>
      <c r="E140" s="1213"/>
      <c r="F140" s="209"/>
    </row>
    <row r="141" spans="1:6" ht="12.75" customHeight="1" x14ac:dyDescent="0.15">
      <c r="A141" s="1352"/>
      <c r="B141" s="1236"/>
      <c r="C141" s="1237"/>
      <c r="D141" s="1197">
        <f>様式05‐1_収支予算計画書!J50</f>
        <v>0</v>
      </c>
      <c r="E141" s="1198"/>
      <c r="F141" s="209"/>
    </row>
    <row r="142" spans="1:6" ht="12.75" customHeight="1" x14ac:dyDescent="0.15">
      <c r="A142" s="1352"/>
      <c r="B142" s="1238"/>
      <c r="C142" s="1239"/>
      <c r="D142" s="1232">
        <f>様式05‐1_収支予算計画書!N50</f>
        <v>0</v>
      </c>
      <c r="E142" s="1233"/>
      <c r="F142" s="209"/>
    </row>
    <row r="143" spans="1:6" ht="12.75" customHeight="1" x14ac:dyDescent="0.15">
      <c r="A143" s="1352"/>
      <c r="B143" s="1234" t="s">
        <v>227</v>
      </c>
      <c r="C143" s="1235"/>
      <c r="D143" s="1212">
        <f>様式05‐1_収支予算計画書!F51</f>
        <v>0</v>
      </c>
      <c r="E143" s="1213"/>
      <c r="F143" s="209"/>
    </row>
    <row r="144" spans="1:6" ht="12.75" customHeight="1" x14ac:dyDescent="0.15">
      <c r="A144" s="1352"/>
      <c r="B144" s="1236"/>
      <c r="C144" s="1237"/>
      <c r="D144" s="1197">
        <f>様式05‐1_収支予算計画書!J51</f>
        <v>0</v>
      </c>
      <c r="E144" s="1198"/>
      <c r="F144" s="209"/>
    </row>
    <row r="145" spans="1:6" ht="12.75" customHeight="1" x14ac:dyDescent="0.15">
      <c r="A145" s="1352"/>
      <c r="B145" s="1238"/>
      <c r="C145" s="1239"/>
      <c r="D145" s="1232">
        <f>様式05‐1_収支予算計画書!N51</f>
        <v>0</v>
      </c>
      <c r="E145" s="1233"/>
      <c r="F145" s="209"/>
    </row>
    <row r="146" spans="1:6" ht="12.75" customHeight="1" x14ac:dyDescent="0.15">
      <c r="A146" s="1352"/>
      <c r="B146" s="1234" t="s">
        <v>228</v>
      </c>
      <c r="C146" s="1235"/>
      <c r="D146" s="1212">
        <f>様式05‐1_収支予算計画書!F52</f>
        <v>0</v>
      </c>
      <c r="E146" s="1213"/>
      <c r="F146" s="209"/>
    </row>
    <row r="147" spans="1:6" ht="12.75" customHeight="1" x14ac:dyDescent="0.15">
      <c r="A147" s="1352"/>
      <c r="B147" s="1236"/>
      <c r="C147" s="1237"/>
      <c r="D147" s="1197">
        <f>様式05‐1_収支予算計画書!J52</f>
        <v>0</v>
      </c>
      <c r="E147" s="1198"/>
      <c r="F147" s="209"/>
    </row>
    <row r="148" spans="1:6" ht="12.75" customHeight="1" x14ac:dyDescent="0.15">
      <c r="A148" s="1352"/>
      <c r="B148" s="1238"/>
      <c r="C148" s="1239"/>
      <c r="D148" s="1232">
        <f>様式05‐1_収支予算計画書!N52</f>
        <v>0</v>
      </c>
      <c r="E148" s="1233"/>
      <c r="F148" s="209"/>
    </row>
    <row r="149" spans="1:6" ht="12.75" customHeight="1" x14ac:dyDescent="0.15">
      <c r="A149" s="1352"/>
      <c r="B149" s="1234" t="s">
        <v>233</v>
      </c>
      <c r="C149" s="1235"/>
      <c r="D149" s="1212">
        <f>様式05‐1_収支予算計画書!F53</f>
        <v>0</v>
      </c>
      <c r="E149" s="1213"/>
      <c r="F149" s="209"/>
    </row>
    <row r="150" spans="1:6" ht="12.75" customHeight="1" x14ac:dyDescent="0.15">
      <c r="A150" s="1352"/>
      <c r="B150" s="1236"/>
      <c r="C150" s="1237"/>
      <c r="D150" s="1197">
        <f>様式05‐1_収支予算計画書!J53</f>
        <v>0</v>
      </c>
      <c r="E150" s="1198"/>
      <c r="F150" s="209"/>
    </row>
    <row r="151" spans="1:6" ht="12.75" customHeight="1" x14ac:dyDescent="0.15">
      <c r="A151" s="1352"/>
      <c r="B151" s="1238"/>
      <c r="C151" s="1239"/>
      <c r="D151" s="1232">
        <f>様式05‐1_収支予算計画書!N53</f>
        <v>0</v>
      </c>
      <c r="E151" s="1233"/>
      <c r="F151" s="209"/>
    </row>
    <row r="152" spans="1:6" ht="12.75" customHeight="1" x14ac:dyDescent="0.15">
      <c r="A152" s="1352"/>
      <c r="B152" s="1204" t="s">
        <v>223</v>
      </c>
      <c r="C152" s="1205"/>
      <c r="D152" s="1212">
        <f>様式05‐1_収支予算計画書!F54</f>
        <v>0</v>
      </c>
      <c r="E152" s="1213"/>
      <c r="F152" s="209"/>
    </row>
    <row r="153" spans="1:6" ht="12.75" customHeight="1" x14ac:dyDescent="0.15">
      <c r="A153" s="1352"/>
      <c r="B153" s="1207"/>
      <c r="C153" s="1208"/>
      <c r="D153" s="1197">
        <f>様式05‐1_収支予算計画書!J54</f>
        <v>0</v>
      </c>
      <c r="E153" s="1198"/>
      <c r="F153" s="209"/>
    </row>
    <row r="154" spans="1:6" ht="12.75" customHeight="1" x14ac:dyDescent="0.15">
      <c r="A154" s="1352"/>
      <c r="B154" s="1210"/>
      <c r="C154" s="1211"/>
      <c r="D154" s="1232">
        <f>様式05‐1_収支予算計画書!N54</f>
        <v>0</v>
      </c>
      <c r="E154" s="1233"/>
      <c r="F154" s="209"/>
    </row>
    <row r="155" spans="1:6" ht="12.75" customHeight="1" x14ac:dyDescent="0.15">
      <c r="A155" s="1352"/>
      <c r="B155" s="1234" t="s">
        <v>230</v>
      </c>
      <c r="C155" s="1235"/>
      <c r="D155" s="1212">
        <f>様式05‐1_収支予算計画書!F55</f>
        <v>0</v>
      </c>
      <c r="E155" s="1213"/>
      <c r="F155" s="209"/>
    </row>
    <row r="156" spans="1:6" ht="12.75" customHeight="1" x14ac:dyDescent="0.15">
      <c r="A156" s="1352"/>
      <c r="B156" s="1236"/>
      <c r="C156" s="1237"/>
      <c r="D156" s="1197">
        <f>様式05‐1_収支予算計画書!J55</f>
        <v>0</v>
      </c>
      <c r="E156" s="1198"/>
      <c r="F156" s="209"/>
    </row>
    <row r="157" spans="1:6" ht="12.75" customHeight="1" x14ac:dyDescent="0.15">
      <c r="A157" s="1352"/>
      <c r="B157" s="1238"/>
      <c r="C157" s="1239"/>
      <c r="D157" s="1232">
        <f>様式05‐1_収支予算計画書!N55</f>
        <v>0</v>
      </c>
      <c r="E157" s="1233"/>
      <c r="F157" s="209"/>
    </row>
    <row r="158" spans="1:6" ht="12.75" customHeight="1" x14ac:dyDescent="0.15">
      <c r="A158" s="1352"/>
      <c r="B158" s="1234" t="s">
        <v>231</v>
      </c>
      <c r="C158" s="1235"/>
      <c r="D158" s="1212">
        <f>様式05‐1_収支予算計画書!F56</f>
        <v>0</v>
      </c>
      <c r="E158" s="1213"/>
      <c r="F158" s="209"/>
    </row>
    <row r="159" spans="1:6" ht="12.75" customHeight="1" x14ac:dyDescent="0.15">
      <c r="A159" s="1352"/>
      <c r="B159" s="1236"/>
      <c r="C159" s="1237"/>
      <c r="D159" s="1197">
        <f>様式05‐1_収支予算計画書!J56</f>
        <v>0</v>
      </c>
      <c r="E159" s="1198"/>
      <c r="F159" s="209"/>
    </row>
    <row r="160" spans="1:6" ht="12.75" customHeight="1" x14ac:dyDescent="0.15">
      <c r="A160" s="1352"/>
      <c r="B160" s="1238"/>
      <c r="C160" s="1239"/>
      <c r="D160" s="1232">
        <f>様式05‐1_収支予算計画書!N56</f>
        <v>0</v>
      </c>
      <c r="E160" s="1233"/>
      <c r="F160" s="209"/>
    </row>
    <row r="161" spans="1:6" ht="12.75" customHeight="1" x14ac:dyDescent="0.15">
      <c r="A161" s="1352"/>
      <c r="B161" s="1234" t="s">
        <v>232</v>
      </c>
      <c r="C161" s="1235"/>
      <c r="D161" s="1212">
        <f>様式05‐1_収支予算計画書!F63</f>
        <v>0</v>
      </c>
      <c r="E161" s="1213"/>
      <c r="F161" s="209"/>
    </row>
    <row r="162" spans="1:6" ht="12.75" customHeight="1" x14ac:dyDescent="0.15">
      <c r="A162" s="1352"/>
      <c r="B162" s="1236"/>
      <c r="C162" s="1237"/>
      <c r="D162" s="1197">
        <f>様式05‐1_収支予算計画書!J63</f>
        <v>0</v>
      </c>
      <c r="E162" s="1198"/>
      <c r="F162" s="209"/>
    </row>
    <row r="163" spans="1:6" ht="12.75" customHeight="1" x14ac:dyDescent="0.15">
      <c r="A163" s="1352"/>
      <c r="B163" s="1238"/>
      <c r="C163" s="1239"/>
      <c r="D163" s="1232">
        <f>様式05‐1_収支予算計画書!N63</f>
        <v>0</v>
      </c>
      <c r="E163" s="1233"/>
      <c r="F163" s="209"/>
    </row>
    <row r="164" spans="1:6" ht="12.75" customHeight="1" x14ac:dyDescent="0.15">
      <c r="A164" s="1352"/>
      <c r="B164" s="1234" t="s">
        <v>233</v>
      </c>
      <c r="C164" s="1235"/>
      <c r="D164" s="1212">
        <f>様式05‐1_収支予算計画書!F64</f>
        <v>0</v>
      </c>
      <c r="E164" s="1213"/>
      <c r="F164" s="209"/>
    </row>
    <row r="165" spans="1:6" ht="12.75" customHeight="1" x14ac:dyDescent="0.15">
      <c r="A165" s="1352"/>
      <c r="B165" s="1236"/>
      <c r="C165" s="1237"/>
      <c r="D165" s="1197">
        <f>様式05‐1_収支予算計画書!J64</f>
        <v>0</v>
      </c>
      <c r="E165" s="1198"/>
      <c r="F165" s="209"/>
    </row>
    <row r="166" spans="1:6" ht="12.75" customHeight="1" x14ac:dyDescent="0.15">
      <c r="A166" s="1352"/>
      <c r="B166" s="1238"/>
      <c r="C166" s="1239"/>
      <c r="D166" s="1232">
        <f>様式05‐1_収支予算計画書!N64</f>
        <v>0</v>
      </c>
      <c r="E166" s="1233"/>
      <c r="F166" s="209"/>
    </row>
    <row r="167" spans="1:6" ht="12.75" customHeight="1" x14ac:dyDescent="0.15">
      <c r="A167" s="1352"/>
      <c r="B167" s="1204" t="s">
        <v>224</v>
      </c>
      <c r="C167" s="1205"/>
      <c r="D167" s="1212">
        <f>様式05‐1_収支予算計画書!F65</f>
        <v>0</v>
      </c>
      <c r="E167" s="1213"/>
      <c r="F167" s="209"/>
    </row>
    <row r="168" spans="1:6" ht="12.75" customHeight="1" x14ac:dyDescent="0.15">
      <c r="A168" s="1352"/>
      <c r="B168" s="1207"/>
      <c r="C168" s="1208"/>
      <c r="D168" s="1197">
        <f>様式05‐1_収支予算計画書!J65</f>
        <v>0</v>
      </c>
      <c r="E168" s="1198"/>
      <c r="F168" s="209"/>
    </row>
    <row r="169" spans="1:6" ht="12.75" customHeight="1" x14ac:dyDescent="0.15">
      <c r="A169" s="1352"/>
      <c r="B169" s="1210"/>
      <c r="C169" s="1211"/>
      <c r="D169" s="1232">
        <f>様式05‐1_収支予算計画書!N65</f>
        <v>0</v>
      </c>
      <c r="E169" s="1233"/>
      <c r="F169" s="209"/>
    </row>
    <row r="170" spans="1:6" ht="12.75" customHeight="1" x14ac:dyDescent="0.15">
      <c r="A170" s="1352"/>
      <c r="B170" s="1234" t="s">
        <v>234</v>
      </c>
      <c r="C170" s="1235"/>
      <c r="D170" s="1212">
        <f>様式05‐1_収支予算計画書!F66</f>
        <v>0</v>
      </c>
      <c r="E170" s="1213"/>
      <c r="F170" s="209"/>
    </row>
    <row r="171" spans="1:6" ht="12.75" customHeight="1" x14ac:dyDescent="0.15">
      <c r="A171" s="1352"/>
      <c r="B171" s="1236"/>
      <c r="C171" s="1237"/>
      <c r="D171" s="1197">
        <f>様式05‐1_収支予算計画書!J66</f>
        <v>0</v>
      </c>
      <c r="E171" s="1198"/>
      <c r="F171" s="209"/>
    </row>
    <row r="172" spans="1:6" ht="12.75" customHeight="1" x14ac:dyDescent="0.15">
      <c r="A172" s="1352"/>
      <c r="B172" s="1238"/>
      <c r="C172" s="1239"/>
      <c r="D172" s="1232">
        <f>様式05‐1_収支予算計画書!N66</f>
        <v>0</v>
      </c>
      <c r="E172" s="1233"/>
      <c r="F172" s="209"/>
    </row>
    <row r="173" spans="1:6" ht="12.75" customHeight="1" x14ac:dyDescent="0.15">
      <c r="A173" s="1352"/>
      <c r="B173" s="1234" t="s">
        <v>236</v>
      </c>
      <c r="C173" s="1235"/>
      <c r="D173" s="1212">
        <f>様式05‐1_収支予算計画書!F67</f>
        <v>0</v>
      </c>
      <c r="E173" s="1213"/>
      <c r="F173" s="209"/>
    </row>
    <row r="174" spans="1:6" ht="12.75" customHeight="1" x14ac:dyDescent="0.15">
      <c r="A174" s="1352"/>
      <c r="B174" s="1236"/>
      <c r="C174" s="1237"/>
      <c r="D174" s="1197">
        <f>様式05‐1_収支予算計画書!J67</f>
        <v>0</v>
      </c>
      <c r="E174" s="1198"/>
      <c r="F174" s="209"/>
    </row>
    <row r="175" spans="1:6" ht="12.75" customHeight="1" x14ac:dyDescent="0.15">
      <c r="A175" s="1352"/>
      <c r="B175" s="1238"/>
      <c r="C175" s="1239"/>
      <c r="D175" s="1232">
        <f>様式05‐1_収支予算計画書!N67</f>
        <v>0</v>
      </c>
      <c r="E175" s="1233"/>
      <c r="F175" s="209"/>
    </row>
    <row r="176" spans="1:6" ht="12.75" customHeight="1" x14ac:dyDescent="0.15">
      <c r="A176" s="1352"/>
      <c r="B176" s="1234" t="s">
        <v>577</v>
      </c>
      <c r="C176" s="1235"/>
      <c r="D176" s="1212">
        <f>様式05‐1_収支予算計画書!F68</f>
        <v>0</v>
      </c>
      <c r="E176" s="1213"/>
      <c r="F176" s="209"/>
    </row>
    <row r="177" spans="1:6" ht="12.75" customHeight="1" x14ac:dyDescent="0.15">
      <c r="A177" s="1352"/>
      <c r="B177" s="1236"/>
      <c r="C177" s="1237"/>
      <c r="D177" s="1197">
        <f>様式05‐1_収支予算計画書!J68</f>
        <v>0</v>
      </c>
      <c r="E177" s="1198"/>
      <c r="F177" s="209"/>
    </row>
    <row r="178" spans="1:6" ht="12.75" customHeight="1" x14ac:dyDescent="0.15">
      <c r="A178" s="1352"/>
      <c r="B178" s="1238"/>
      <c r="C178" s="1239"/>
      <c r="D178" s="1232">
        <f>様式05‐1_収支予算計画書!N68</f>
        <v>0</v>
      </c>
      <c r="E178" s="1233"/>
      <c r="F178" s="209"/>
    </row>
    <row r="179" spans="1:6" ht="12.75" customHeight="1" x14ac:dyDescent="0.15">
      <c r="A179" s="1352"/>
      <c r="B179" s="1234" t="s">
        <v>233</v>
      </c>
      <c r="C179" s="1235"/>
      <c r="D179" s="1212">
        <f>様式05‐1_収支予算計画書!F69</f>
        <v>0</v>
      </c>
      <c r="E179" s="1213"/>
      <c r="F179" s="209"/>
    </row>
    <row r="180" spans="1:6" ht="12.75" customHeight="1" x14ac:dyDescent="0.15">
      <c r="A180" s="1352"/>
      <c r="B180" s="1236"/>
      <c r="C180" s="1237"/>
      <c r="D180" s="1197">
        <f>様式05‐1_収支予算計画書!J69</f>
        <v>0</v>
      </c>
      <c r="E180" s="1198"/>
      <c r="F180" s="209"/>
    </row>
    <row r="181" spans="1:6" ht="12.75" customHeight="1" x14ac:dyDescent="0.15">
      <c r="A181" s="1352"/>
      <c r="B181" s="1238"/>
      <c r="C181" s="1239"/>
      <c r="D181" s="1232">
        <f>様式05‐1_収支予算計画書!N69</f>
        <v>0</v>
      </c>
      <c r="E181" s="1233"/>
      <c r="F181" s="209"/>
    </row>
    <row r="182" spans="1:6" ht="12.75" customHeight="1" x14ac:dyDescent="0.15">
      <c r="A182" s="1352"/>
      <c r="B182" s="1204" t="s">
        <v>221</v>
      </c>
      <c r="C182" s="1205"/>
      <c r="D182" s="1212">
        <f>様式05‐1_収支予算計画書!F70</f>
        <v>0</v>
      </c>
      <c r="E182" s="1213"/>
      <c r="F182" s="209"/>
    </row>
    <row r="183" spans="1:6" ht="12.75" customHeight="1" x14ac:dyDescent="0.15">
      <c r="A183" s="1352"/>
      <c r="B183" s="1207"/>
      <c r="C183" s="1208"/>
      <c r="D183" s="1197">
        <f>様式05‐1_収支予算計画書!J70</f>
        <v>0</v>
      </c>
      <c r="E183" s="1198"/>
      <c r="F183" s="209"/>
    </row>
    <row r="184" spans="1:6" ht="12.75" customHeight="1" x14ac:dyDescent="0.15">
      <c r="A184" s="1352"/>
      <c r="B184" s="1210"/>
      <c r="C184" s="1211"/>
      <c r="D184" s="1232">
        <f>様式05‐1_収支予算計画書!N70</f>
        <v>0</v>
      </c>
      <c r="E184" s="1233"/>
      <c r="F184" s="209"/>
    </row>
    <row r="185" spans="1:6" ht="12.75" customHeight="1" x14ac:dyDescent="0.15">
      <c r="A185" s="1352"/>
      <c r="B185" s="1204" t="s">
        <v>343</v>
      </c>
      <c r="C185" s="1205"/>
      <c r="D185" s="1212">
        <f>様式05‐1_収支予算計画書!F71</f>
        <v>0</v>
      </c>
      <c r="E185" s="1213"/>
      <c r="F185" s="209"/>
    </row>
    <row r="186" spans="1:6" ht="12.75" customHeight="1" x14ac:dyDescent="0.15">
      <c r="A186" s="1352"/>
      <c r="B186" s="1207"/>
      <c r="C186" s="1208"/>
      <c r="D186" s="1197">
        <f>様式05‐1_収支予算計画書!J71</f>
        <v>0</v>
      </c>
      <c r="E186" s="1198"/>
      <c r="F186" s="209"/>
    </row>
    <row r="187" spans="1:6" ht="12.75" customHeight="1" thickBot="1" x14ac:dyDescent="0.2">
      <c r="A187" s="1354"/>
      <c r="B187" s="1210"/>
      <c r="C187" s="1211"/>
      <c r="D187" s="1232">
        <f>様式05‐1_収支予算計画書!N71</f>
        <v>0</v>
      </c>
      <c r="E187" s="1233"/>
      <c r="F187" s="209"/>
    </row>
    <row r="188" spans="1:6" ht="12.75" customHeight="1" x14ac:dyDescent="0.15">
      <c r="A188" s="1216" t="s">
        <v>319</v>
      </c>
      <c r="B188" s="1217"/>
      <c r="C188" s="1218"/>
      <c r="D188" s="1222" t="s">
        <v>320</v>
      </c>
      <c r="E188" s="1223"/>
    </row>
    <row r="189" spans="1:6" ht="12.75" customHeight="1" thickBot="1" x14ac:dyDescent="0.2">
      <c r="A189" s="1219"/>
      <c r="B189" s="1220"/>
      <c r="C189" s="1221"/>
      <c r="D189" s="1224">
        <f>D$4</f>
        <v>0</v>
      </c>
      <c r="E189" s="1225"/>
      <c r="F189" s="209"/>
    </row>
    <row r="190" spans="1:6" ht="20.100000000000001" customHeight="1" x14ac:dyDescent="0.15">
      <c r="A190" s="1262" t="s">
        <v>1045</v>
      </c>
      <c r="B190" s="1263"/>
      <c r="C190" s="1264"/>
      <c r="D190" s="520"/>
      <c r="E190" s="521"/>
    </row>
    <row r="191" spans="1:6" ht="12.75" customHeight="1" x14ac:dyDescent="0.15">
      <c r="A191" s="1199" t="s">
        <v>339</v>
      </c>
      <c r="B191" s="1200"/>
      <c r="C191" s="1252"/>
      <c r="D191" s="1269" t="str">
        <f>+D128</f>
        <v>令和　年度</v>
      </c>
      <c r="E191" s="1270"/>
    </row>
    <row r="192" spans="1:6" ht="12.75" customHeight="1" x14ac:dyDescent="0.15">
      <c r="A192" s="1191"/>
      <c r="B192" s="1192"/>
      <c r="C192" s="1253"/>
      <c r="D192" s="1260" t="str">
        <f>+D129</f>
        <v>令和　年度</v>
      </c>
      <c r="E192" s="1261"/>
    </row>
    <row r="193" spans="1:6" ht="12.75" customHeight="1" x14ac:dyDescent="0.15">
      <c r="A193" s="1191"/>
      <c r="B193" s="1254"/>
      <c r="C193" s="1255"/>
      <c r="D193" s="1258" t="str">
        <f>+D130</f>
        <v>令和　年度</v>
      </c>
      <c r="E193" s="1340"/>
    </row>
    <row r="194" spans="1:6" ht="12.75" customHeight="1" x14ac:dyDescent="0.15">
      <c r="A194" s="1351"/>
      <c r="B194" s="1204" t="s">
        <v>219</v>
      </c>
      <c r="C194" s="1205"/>
      <c r="D194" s="1212">
        <f>様式05‐1_収支予算計画書!F72</f>
        <v>0</v>
      </c>
      <c r="E194" s="1213"/>
      <c r="F194" s="209"/>
    </row>
    <row r="195" spans="1:6" ht="12.75" customHeight="1" x14ac:dyDescent="0.15">
      <c r="A195" s="1352"/>
      <c r="B195" s="1207"/>
      <c r="C195" s="1208"/>
      <c r="D195" s="1197">
        <f>様式05‐1_収支予算計画書!J72</f>
        <v>0</v>
      </c>
      <c r="E195" s="1198"/>
      <c r="F195" s="209"/>
    </row>
    <row r="196" spans="1:6" ht="12.75" customHeight="1" x14ac:dyDescent="0.15">
      <c r="A196" s="1352"/>
      <c r="B196" s="1210"/>
      <c r="C196" s="1211"/>
      <c r="D196" s="1232">
        <f>様式05‐1_収支予算計画書!N72</f>
        <v>0</v>
      </c>
      <c r="E196" s="1233"/>
      <c r="F196" s="209"/>
    </row>
    <row r="197" spans="1:6" ht="12.75" customHeight="1" x14ac:dyDescent="0.15">
      <c r="A197" s="1352"/>
      <c r="B197" s="1204" t="s">
        <v>344</v>
      </c>
      <c r="C197" s="1205"/>
      <c r="D197" s="1212">
        <f>様式05‐1_収支予算計画書!F73</f>
        <v>0</v>
      </c>
      <c r="E197" s="1213"/>
      <c r="F197" s="209"/>
    </row>
    <row r="198" spans="1:6" ht="12.75" customHeight="1" x14ac:dyDescent="0.15">
      <c r="A198" s="1352"/>
      <c r="B198" s="1207"/>
      <c r="C198" s="1208"/>
      <c r="D198" s="1197">
        <f>様式05‐1_収支予算計画書!J73</f>
        <v>0</v>
      </c>
      <c r="E198" s="1198"/>
      <c r="F198" s="209"/>
    </row>
    <row r="199" spans="1:6" ht="12.75" customHeight="1" x14ac:dyDescent="0.15">
      <c r="A199" s="1353"/>
      <c r="B199" s="1207"/>
      <c r="C199" s="1208"/>
      <c r="D199" s="1232">
        <f>様式05‐1_収支予算計画書!N73</f>
        <v>0</v>
      </c>
      <c r="E199" s="1233"/>
      <c r="F199" s="209"/>
    </row>
    <row r="200" spans="1:6" ht="12.75" customHeight="1" x14ac:dyDescent="0.15">
      <c r="A200" s="1226" t="s">
        <v>733</v>
      </c>
      <c r="B200" s="1227" t="s">
        <v>345</v>
      </c>
      <c r="C200" s="1228" t="s">
        <v>345</v>
      </c>
      <c r="D200" s="1212">
        <f>様式05‐1_収支予算計画書!F74</f>
        <v>0</v>
      </c>
      <c r="E200" s="1213"/>
      <c r="F200" s="209"/>
    </row>
    <row r="201" spans="1:6" ht="12.75" customHeight="1" x14ac:dyDescent="0.15">
      <c r="A201" s="1229"/>
      <c r="B201" s="1230"/>
      <c r="C201" s="1231"/>
      <c r="D201" s="1197">
        <f>様式05‐1_収支予算計画書!J74</f>
        <v>0</v>
      </c>
      <c r="E201" s="1198"/>
      <c r="F201" s="209"/>
    </row>
    <row r="202" spans="1:6" ht="12.75" customHeight="1" x14ac:dyDescent="0.15">
      <c r="A202" s="1229"/>
      <c r="B202" s="1230"/>
      <c r="C202" s="1231"/>
      <c r="D202" s="1214">
        <f>様式05‐1_収支予算計画書!N74</f>
        <v>0</v>
      </c>
      <c r="E202" s="1215"/>
      <c r="F202" s="209"/>
    </row>
    <row r="203" spans="1:6" ht="12.75" customHeight="1" x14ac:dyDescent="0.15">
      <c r="A203" s="1203" t="s">
        <v>217</v>
      </c>
      <c r="B203" s="1204" t="s">
        <v>346</v>
      </c>
      <c r="C203" s="1205" t="s">
        <v>346</v>
      </c>
      <c r="D203" s="1212">
        <f>様式05‐1_収支予算計画書!F75</f>
        <v>0</v>
      </c>
      <c r="E203" s="1213"/>
      <c r="F203" s="209"/>
    </row>
    <row r="204" spans="1:6" ht="12.75" customHeight="1" x14ac:dyDescent="0.15">
      <c r="A204" s="1206"/>
      <c r="B204" s="1207"/>
      <c r="C204" s="1208"/>
      <c r="D204" s="1197">
        <f>様式05‐1_収支予算計画書!J75</f>
        <v>0</v>
      </c>
      <c r="E204" s="1198"/>
      <c r="F204" s="209"/>
    </row>
    <row r="205" spans="1:6" ht="12.75" customHeight="1" thickBot="1" x14ac:dyDescent="0.2">
      <c r="A205" s="1209"/>
      <c r="B205" s="1210"/>
      <c r="C205" s="1211"/>
      <c r="D205" s="1214">
        <f>様式05‐1_収支予算計画書!N75</f>
        <v>0</v>
      </c>
      <c r="E205" s="1215"/>
      <c r="F205" s="209"/>
    </row>
    <row r="206" spans="1:6" ht="12.75" customHeight="1" thickTop="1" x14ac:dyDescent="0.15">
      <c r="A206" s="1199" t="s">
        <v>215</v>
      </c>
      <c r="B206" s="1200" t="s">
        <v>347</v>
      </c>
      <c r="C206" s="1200" t="s">
        <v>347</v>
      </c>
      <c r="D206" s="1201">
        <f>SUM(D131,D200,D203)</f>
        <v>0</v>
      </c>
      <c r="E206" s="1202"/>
    </row>
    <row r="207" spans="1:6" ht="12.75" customHeight="1" x14ac:dyDescent="0.15">
      <c r="A207" s="1191"/>
      <c r="B207" s="1192"/>
      <c r="C207" s="1192"/>
      <c r="D207" s="1197">
        <f>SUM(D132,D201,D204)</f>
        <v>0</v>
      </c>
      <c r="E207" s="1198"/>
    </row>
    <row r="208" spans="1:6" ht="12.75" customHeight="1" thickBot="1" x14ac:dyDescent="0.2">
      <c r="A208" s="1191"/>
      <c r="B208" s="1192"/>
      <c r="C208" s="1192"/>
      <c r="D208" s="1187">
        <f>SUM(D133,D202,D205)</f>
        <v>0</v>
      </c>
      <c r="E208" s="1188"/>
    </row>
    <row r="209" spans="1:5" ht="12.75" customHeight="1" x14ac:dyDescent="0.15">
      <c r="A209" s="1189" t="s">
        <v>348</v>
      </c>
      <c r="B209" s="1190" t="s">
        <v>349</v>
      </c>
      <c r="C209" s="1190" t="s">
        <v>349</v>
      </c>
      <c r="D209" s="1195">
        <f>D120-D206</f>
        <v>0</v>
      </c>
      <c r="E209" s="1196"/>
    </row>
    <row r="210" spans="1:5" ht="12.75" customHeight="1" x14ac:dyDescent="0.15">
      <c r="A210" s="1191"/>
      <c r="B210" s="1192"/>
      <c r="C210" s="1192"/>
      <c r="D210" s="1197">
        <f>D121-D207</f>
        <v>0</v>
      </c>
      <c r="E210" s="1198"/>
    </row>
    <row r="211" spans="1:5" ht="12.75" customHeight="1" thickBot="1" x14ac:dyDescent="0.2">
      <c r="A211" s="1193"/>
      <c r="B211" s="1194"/>
      <c r="C211" s="1194"/>
      <c r="D211" s="1187">
        <f>D122-D208</f>
        <v>0</v>
      </c>
      <c r="E211" s="1188"/>
    </row>
    <row r="212" spans="1:5" ht="12.75" customHeight="1" x14ac:dyDescent="0.15">
      <c r="A212" s="485"/>
      <c r="B212" s="485"/>
      <c r="C212" s="485"/>
      <c r="D212" s="489"/>
      <c r="E212" s="489"/>
    </row>
    <row r="213" spans="1:5" ht="12.75" customHeight="1" x14ac:dyDescent="0.15">
      <c r="A213" s="262" t="s">
        <v>940</v>
      </c>
    </row>
  </sheetData>
  <sheetProtection formatCells="0" formatColumns="0" formatRows="0"/>
  <mergeCells count="288">
    <mergeCell ref="A131:C133"/>
    <mergeCell ref="D131:E131"/>
    <mergeCell ref="D132:E132"/>
    <mergeCell ref="D133:E133"/>
    <mergeCell ref="A194:A199"/>
    <mergeCell ref="A134:A187"/>
    <mergeCell ref="D122:E122"/>
    <mergeCell ref="A120:C122"/>
    <mergeCell ref="D120:E120"/>
    <mergeCell ref="D121:E121"/>
    <mergeCell ref="D151:E151"/>
    <mergeCell ref="B149:C151"/>
    <mergeCell ref="D149:E149"/>
    <mergeCell ref="D150:E150"/>
    <mergeCell ref="D139:E139"/>
    <mergeCell ref="D138:E138"/>
    <mergeCell ref="B137:C139"/>
    <mergeCell ref="D137:E137"/>
    <mergeCell ref="D135:E135"/>
    <mergeCell ref="B134:C136"/>
    <mergeCell ref="D134:E134"/>
    <mergeCell ref="D136:E136"/>
    <mergeCell ref="D148:E148"/>
    <mergeCell ref="B146:C148"/>
    <mergeCell ref="D117:E117"/>
    <mergeCell ref="D118:E118"/>
    <mergeCell ref="D116:E116"/>
    <mergeCell ref="A114:C116"/>
    <mergeCell ref="D114:E114"/>
    <mergeCell ref="D115:E115"/>
    <mergeCell ref="D130:E130"/>
    <mergeCell ref="D129:E129"/>
    <mergeCell ref="A126:C126"/>
    <mergeCell ref="A127:C127"/>
    <mergeCell ref="A128:C130"/>
    <mergeCell ref="D128:E128"/>
    <mergeCell ref="A124:C125"/>
    <mergeCell ref="D124:E124"/>
    <mergeCell ref="D125:E125"/>
    <mergeCell ref="A78:C80"/>
    <mergeCell ref="D78:E78"/>
    <mergeCell ref="D79:E79"/>
    <mergeCell ref="D80:E80"/>
    <mergeCell ref="D192:E192"/>
    <mergeCell ref="D193:E193"/>
    <mergeCell ref="D191:E191"/>
    <mergeCell ref="A190:C190"/>
    <mergeCell ref="B93:C95"/>
    <mergeCell ref="D93:E93"/>
    <mergeCell ref="D94:E94"/>
    <mergeCell ref="D92:E92"/>
    <mergeCell ref="B90:C92"/>
    <mergeCell ref="D90:E90"/>
    <mergeCell ref="D91:E91"/>
    <mergeCell ref="D89:E89"/>
    <mergeCell ref="D104:E104"/>
    <mergeCell ref="B102:C104"/>
    <mergeCell ref="D102:E102"/>
    <mergeCell ref="D103:E103"/>
    <mergeCell ref="D101:E101"/>
    <mergeCell ref="B99:C101"/>
    <mergeCell ref="D119:E119"/>
    <mergeCell ref="A117:C119"/>
    <mergeCell ref="D11:E11"/>
    <mergeCell ref="D10:E10"/>
    <mergeCell ref="A9:C11"/>
    <mergeCell ref="D9:E9"/>
    <mergeCell ref="D6:E6"/>
    <mergeCell ref="A5:C7"/>
    <mergeCell ref="D5:E5"/>
    <mergeCell ref="D7:E7"/>
    <mergeCell ref="A2:C2"/>
    <mergeCell ref="A3:C4"/>
    <mergeCell ref="D3:E3"/>
    <mergeCell ref="D4:E4"/>
    <mergeCell ref="D21:E21"/>
    <mergeCell ref="A19:C21"/>
    <mergeCell ref="D19:E19"/>
    <mergeCell ref="D20:E20"/>
    <mergeCell ref="D17:E17"/>
    <mergeCell ref="A15:C17"/>
    <mergeCell ref="D15:E15"/>
    <mergeCell ref="D16:E16"/>
    <mergeCell ref="D14:E14"/>
    <mergeCell ref="A12:C14"/>
    <mergeCell ref="D12:E12"/>
    <mergeCell ref="D13:E13"/>
    <mergeCell ref="D30:E30"/>
    <mergeCell ref="A28:C30"/>
    <mergeCell ref="D28:E28"/>
    <mergeCell ref="D29:E29"/>
    <mergeCell ref="D27:E27"/>
    <mergeCell ref="A25:C27"/>
    <mergeCell ref="D25:E25"/>
    <mergeCell ref="D26:E26"/>
    <mergeCell ref="D24:E24"/>
    <mergeCell ref="A22:C24"/>
    <mergeCell ref="D22:E22"/>
    <mergeCell ref="D23:E23"/>
    <mergeCell ref="D36:E36"/>
    <mergeCell ref="A35:B37"/>
    <mergeCell ref="C35:C37"/>
    <mergeCell ref="D35:E35"/>
    <mergeCell ref="D37:E37"/>
    <mergeCell ref="D34:E34"/>
    <mergeCell ref="D33:E33"/>
    <mergeCell ref="A32:B34"/>
    <mergeCell ref="C32:C34"/>
    <mergeCell ref="D32:E32"/>
    <mergeCell ref="D43:E43"/>
    <mergeCell ref="D42:E42"/>
    <mergeCell ref="A41:B43"/>
    <mergeCell ref="C41:C43"/>
    <mergeCell ref="D41:E41"/>
    <mergeCell ref="D40:E40"/>
    <mergeCell ref="D39:E39"/>
    <mergeCell ref="A38:B40"/>
    <mergeCell ref="C38:C40"/>
    <mergeCell ref="D38:E38"/>
    <mergeCell ref="D49:E49"/>
    <mergeCell ref="D48:E48"/>
    <mergeCell ref="A47:B49"/>
    <mergeCell ref="C47:C49"/>
    <mergeCell ref="D47:E47"/>
    <mergeCell ref="D45:E45"/>
    <mergeCell ref="A44:B46"/>
    <mergeCell ref="C44:C46"/>
    <mergeCell ref="D44:E44"/>
    <mergeCell ref="D46:E46"/>
    <mergeCell ref="A57:C57"/>
    <mergeCell ref="A58:C59"/>
    <mergeCell ref="D58:E58"/>
    <mergeCell ref="D59:E59"/>
    <mergeCell ref="D55:E55"/>
    <mergeCell ref="A53:C55"/>
    <mergeCell ref="D53:E53"/>
    <mergeCell ref="D54:E54"/>
    <mergeCell ref="D52:E52"/>
    <mergeCell ref="A50:C52"/>
    <mergeCell ref="D50:E50"/>
    <mergeCell ref="D51:E51"/>
    <mergeCell ref="B62:C62"/>
    <mergeCell ref="D62:E62"/>
    <mergeCell ref="A60:C60"/>
    <mergeCell ref="A61:A64"/>
    <mergeCell ref="B61:C61"/>
    <mergeCell ref="D61:E61"/>
    <mergeCell ref="B66:C66"/>
    <mergeCell ref="D66:E66"/>
    <mergeCell ref="A65:A69"/>
    <mergeCell ref="B65:C65"/>
    <mergeCell ref="D65:E65"/>
    <mergeCell ref="B64:C64"/>
    <mergeCell ref="D64:E64"/>
    <mergeCell ref="B63:C63"/>
    <mergeCell ref="D63:E63"/>
    <mergeCell ref="B69:C69"/>
    <mergeCell ref="D69:E69"/>
    <mergeCell ref="B68:C68"/>
    <mergeCell ref="D68:E68"/>
    <mergeCell ref="B67:C67"/>
    <mergeCell ref="D67:E67"/>
    <mergeCell ref="A71:C72"/>
    <mergeCell ref="D71:E71"/>
    <mergeCell ref="D72:E72"/>
    <mergeCell ref="A191:C193"/>
    <mergeCell ref="A81:A113"/>
    <mergeCell ref="B81:C83"/>
    <mergeCell ref="D81:E81"/>
    <mergeCell ref="D77:E77"/>
    <mergeCell ref="D76:E76"/>
    <mergeCell ref="A73:C73"/>
    <mergeCell ref="A74:C74"/>
    <mergeCell ref="A75:C77"/>
    <mergeCell ref="D75:E75"/>
    <mergeCell ref="D88:E88"/>
    <mergeCell ref="B87:C89"/>
    <mergeCell ref="D87:E87"/>
    <mergeCell ref="D85:E85"/>
    <mergeCell ref="B84:C86"/>
    <mergeCell ref="D84:E84"/>
    <mergeCell ref="D86:E86"/>
    <mergeCell ref="D83:E83"/>
    <mergeCell ref="D82:E82"/>
    <mergeCell ref="D95:E95"/>
    <mergeCell ref="D99:E99"/>
    <mergeCell ref="D100:E100"/>
    <mergeCell ref="D98:E98"/>
    <mergeCell ref="B96:C98"/>
    <mergeCell ref="D96:E96"/>
    <mergeCell ref="D97:E97"/>
    <mergeCell ref="D113:E113"/>
    <mergeCell ref="B111:C113"/>
    <mergeCell ref="D111:E111"/>
    <mergeCell ref="D112:E112"/>
    <mergeCell ref="D110:E110"/>
    <mergeCell ref="B108:C110"/>
    <mergeCell ref="D108:E108"/>
    <mergeCell ref="D109:E109"/>
    <mergeCell ref="D107:E107"/>
    <mergeCell ref="B105:C107"/>
    <mergeCell ref="D105:E105"/>
    <mergeCell ref="D106:E106"/>
    <mergeCell ref="D146:E146"/>
    <mergeCell ref="D147:E147"/>
    <mergeCell ref="D145:E145"/>
    <mergeCell ref="B143:C145"/>
    <mergeCell ref="D143:E143"/>
    <mergeCell ref="D144:E144"/>
    <mergeCell ref="D142:E142"/>
    <mergeCell ref="B140:C142"/>
    <mergeCell ref="D140:E140"/>
    <mergeCell ref="D141:E141"/>
    <mergeCell ref="D160:E160"/>
    <mergeCell ref="B158:C160"/>
    <mergeCell ref="D158:E158"/>
    <mergeCell ref="D159:E159"/>
    <mergeCell ref="D157:E157"/>
    <mergeCell ref="B155:C157"/>
    <mergeCell ref="D155:E155"/>
    <mergeCell ref="D156:E156"/>
    <mergeCell ref="D154:E154"/>
    <mergeCell ref="B152:C154"/>
    <mergeCell ref="D152:E152"/>
    <mergeCell ref="D153:E153"/>
    <mergeCell ref="D169:E169"/>
    <mergeCell ref="B167:C169"/>
    <mergeCell ref="D167:E167"/>
    <mergeCell ref="D168:E168"/>
    <mergeCell ref="D166:E166"/>
    <mergeCell ref="B164:C166"/>
    <mergeCell ref="D164:E164"/>
    <mergeCell ref="D165:E165"/>
    <mergeCell ref="D163:E163"/>
    <mergeCell ref="B161:C163"/>
    <mergeCell ref="D161:E161"/>
    <mergeCell ref="D162:E162"/>
    <mergeCell ref="D178:E178"/>
    <mergeCell ref="B176:C178"/>
    <mergeCell ref="D176:E176"/>
    <mergeCell ref="D177:E177"/>
    <mergeCell ref="D175:E175"/>
    <mergeCell ref="B173:C175"/>
    <mergeCell ref="D173:E173"/>
    <mergeCell ref="D174:E174"/>
    <mergeCell ref="D172:E172"/>
    <mergeCell ref="B170:C172"/>
    <mergeCell ref="D170:E170"/>
    <mergeCell ref="D171:E171"/>
    <mergeCell ref="D187:E187"/>
    <mergeCell ref="B185:C187"/>
    <mergeCell ref="D185:E185"/>
    <mergeCell ref="D186:E186"/>
    <mergeCell ref="D184:E184"/>
    <mergeCell ref="B182:C184"/>
    <mergeCell ref="D182:E182"/>
    <mergeCell ref="D183:E183"/>
    <mergeCell ref="D181:E181"/>
    <mergeCell ref="B179:C181"/>
    <mergeCell ref="D179:E179"/>
    <mergeCell ref="D180:E180"/>
    <mergeCell ref="A188:C189"/>
    <mergeCell ref="D188:E188"/>
    <mergeCell ref="D189:E189"/>
    <mergeCell ref="D202:E202"/>
    <mergeCell ref="A200:C202"/>
    <mergeCell ref="D200:E200"/>
    <mergeCell ref="D201:E201"/>
    <mergeCell ref="D199:E199"/>
    <mergeCell ref="B197:C199"/>
    <mergeCell ref="D197:E197"/>
    <mergeCell ref="D198:E198"/>
    <mergeCell ref="D196:E196"/>
    <mergeCell ref="B194:C196"/>
    <mergeCell ref="D194:E194"/>
    <mergeCell ref="D195:E195"/>
    <mergeCell ref="D211:E211"/>
    <mergeCell ref="A209:C211"/>
    <mergeCell ref="D209:E209"/>
    <mergeCell ref="D210:E210"/>
    <mergeCell ref="D208:E208"/>
    <mergeCell ref="D207:E207"/>
    <mergeCell ref="A206:C208"/>
    <mergeCell ref="D206:E206"/>
    <mergeCell ref="D204:E204"/>
    <mergeCell ref="A203:C205"/>
    <mergeCell ref="D203:E203"/>
    <mergeCell ref="D205:E205"/>
  </mergeCells>
  <phoneticPr fontId="1"/>
  <printOptions horizontalCentered="1"/>
  <pageMargins left="0.82677165354330717" right="0" top="0.55118110236220474" bottom="0.35433070866141736" header="0.31496062992125984" footer="0"/>
  <pageSetup paperSize="9" firstPageNumber="12" fitToHeight="0" orientation="portrait" useFirstPageNumber="1" r:id="rId1"/>
  <headerFooter>
    <oddHeader>&amp;C&amp;"HG丸ｺﾞｼｯｸM-PRO,標準"&amp;K000000応募書類一覧表③&amp;R&amp;"HG丸ｺﾞｼｯｸM-PRO,標準"（様式１－３）</oddHeader>
  </headerFooter>
  <rowBreaks count="4" manualBreakCount="4">
    <brk id="56" max="16383" man="1"/>
    <brk id="70" max="16383" man="1"/>
    <brk id="123" max="4" man="1"/>
    <brk id="187"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opLeftCell="A4" zoomScale="84" zoomScaleNormal="84" zoomScaleSheetLayoutView="80" workbookViewId="0">
      <selection activeCell="N17" sqref="N17"/>
    </sheetView>
  </sheetViews>
  <sheetFormatPr defaultRowHeight="13.5" x14ac:dyDescent="0.15"/>
  <cols>
    <col min="1" max="5" width="9" style="18"/>
    <col min="6" max="6" width="10.625" style="18" customWidth="1"/>
    <col min="7" max="8" width="9" style="18"/>
    <col min="9" max="9" width="10.625" style="18" customWidth="1"/>
    <col min="10" max="16384" width="9" style="18"/>
  </cols>
  <sheetData>
    <row r="1" spans="1:9" ht="15.75" x14ac:dyDescent="0.15">
      <c r="A1" s="836" t="s">
        <v>418</v>
      </c>
      <c r="B1" s="836"/>
      <c r="C1" s="836"/>
      <c r="D1" s="836"/>
      <c r="E1" s="836"/>
      <c r="F1" s="836"/>
      <c r="G1" s="836"/>
      <c r="H1" s="836"/>
      <c r="I1" s="836"/>
    </row>
    <row r="2" spans="1:9" ht="27" customHeight="1" x14ac:dyDescent="0.15">
      <c r="A2" s="19"/>
      <c r="B2" s="19"/>
      <c r="C2" s="19"/>
      <c r="D2" s="19"/>
      <c r="E2" s="19"/>
      <c r="F2" s="19"/>
      <c r="G2" s="19"/>
      <c r="H2" s="19"/>
      <c r="I2" s="19"/>
    </row>
    <row r="3" spans="1:9" ht="27" customHeight="1" x14ac:dyDescent="0.15">
      <c r="A3" s="1364" t="s">
        <v>383</v>
      </c>
      <c r="B3" s="1364"/>
      <c r="C3" s="1364"/>
      <c r="D3" s="1364"/>
      <c r="E3" s="1364"/>
      <c r="F3" s="1364"/>
      <c r="G3" s="1364"/>
      <c r="H3" s="1365" t="s">
        <v>126</v>
      </c>
      <c r="I3" s="1365"/>
    </row>
    <row r="4" spans="1:9" ht="27" customHeight="1" x14ac:dyDescent="0.15">
      <c r="A4" s="19"/>
      <c r="B4" s="19"/>
      <c r="C4" s="19"/>
      <c r="D4" s="19"/>
      <c r="E4" s="19"/>
      <c r="F4" s="19"/>
      <c r="G4" s="19"/>
      <c r="H4" s="19"/>
      <c r="I4" s="19"/>
    </row>
    <row r="5" spans="1:9" ht="41.25" customHeight="1" x14ac:dyDescent="0.15">
      <c r="A5" s="1363" t="s">
        <v>375</v>
      </c>
      <c r="B5" s="1363"/>
      <c r="C5" s="1363"/>
      <c r="D5" s="1370"/>
      <c r="E5" s="1370"/>
      <c r="F5" s="1370"/>
      <c r="G5" s="1370"/>
      <c r="H5" s="1370"/>
      <c r="I5" s="1370"/>
    </row>
    <row r="6" spans="1:9" ht="41.25" customHeight="1" x14ac:dyDescent="0.15">
      <c r="A6" s="1363" t="s">
        <v>18</v>
      </c>
      <c r="B6" s="1363"/>
      <c r="C6" s="1363"/>
      <c r="D6" s="843"/>
      <c r="E6" s="843"/>
      <c r="F6" s="843"/>
      <c r="G6" s="843"/>
      <c r="H6" s="843"/>
      <c r="I6" s="843"/>
    </row>
    <row r="7" spans="1:9" ht="41.25" customHeight="1" x14ac:dyDescent="0.15">
      <c r="A7" s="1363" t="s">
        <v>384</v>
      </c>
      <c r="B7" s="1363"/>
      <c r="C7" s="1363"/>
      <c r="D7" s="1371" t="s">
        <v>19</v>
      </c>
      <c r="E7" s="1372"/>
      <c r="F7" s="1372"/>
      <c r="G7" s="1372"/>
      <c r="H7" s="1372"/>
      <c r="I7" s="1373"/>
    </row>
    <row r="8" spans="1:9" ht="41.25" customHeight="1" x14ac:dyDescent="0.15">
      <c r="A8" s="1363"/>
      <c r="B8" s="1363"/>
      <c r="C8" s="1363"/>
      <c r="D8" s="1392"/>
      <c r="E8" s="1392"/>
      <c r="F8" s="1392"/>
      <c r="G8" s="1392"/>
      <c r="H8" s="1392"/>
      <c r="I8" s="1392"/>
    </row>
    <row r="9" spans="1:9" ht="41.25" customHeight="1" x14ac:dyDescent="0.15">
      <c r="A9" s="1363"/>
      <c r="B9" s="1363"/>
      <c r="C9" s="1363"/>
      <c r="D9" s="1393" t="s">
        <v>20</v>
      </c>
      <c r="E9" s="1394"/>
      <c r="F9" s="1395"/>
      <c r="G9" s="1393" t="s">
        <v>21</v>
      </c>
      <c r="H9" s="1394"/>
      <c r="I9" s="1395"/>
    </row>
    <row r="10" spans="1:9" ht="41.25" customHeight="1" x14ac:dyDescent="0.15">
      <c r="A10" s="1377" t="s">
        <v>352</v>
      </c>
      <c r="B10" s="1378"/>
      <c r="C10" s="1379"/>
      <c r="D10" s="1396"/>
      <c r="E10" s="1397"/>
      <c r="F10" s="1397"/>
      <c r="G10" s="1397"/>
      <c r="H10" s="1397"/>
      <c r="I10" s="1398"/>
    </row>
    <row r="11" spans="1:9" ht="41.25" customHeight="1" x14ac:dyDescent="0.15">
      <c r="A11" s="1380"/>
      <c r="B11" s="1381"/>
      <c r="C11" s="1382"/>
      <c r="D11" s="1399"/>
      <c r="E11" s="1400"/>
      <c r="F11" s="1400"/>
      <c r="G11" s="1400"/>
      <c r="H11" s="1400"/>
      <c r="I11" s="1401"/>
    </row>
    <row r="12" spans="1:9" ht="41.25" customHeight="1" x14ac:dyDescent="0.15">
      <c r="A12" s="1383"/>
      <c r="B12" s="1384"/>
      <c r="C12" s="1385"/>
      <c r="D12" s="1402"/>
      <c r="E12" s="1403"/>
      <c r="F12" s="1403"/>
      <c r="G12" s="1403"/>
      <c r="H12" s="1403"/>
      <c r="I12" s="1404"/>
    </row>
    <row r="13" spans="1:9" ht="41.25" customHeight="1" x14ac:dyDescent="0.15">
      <c r="A13" s="1367" t="s">
        <v>259</v>
      </c>
      <c r="B13" s="1368"/>
      <c r="C13" s="1369"/>
      <c r="D13" s="1405"/>
      <c r="E13" s="1406"/>
      <c r="F13" s="1406"/>
      <c r="G13" s="1406"/>
      <c r="H13" s="1406"/>
      <c r="I13" s="1407"/>
    </row>
    <row r="14" spans="1:9" ht="41.25" customHeight="1" x14ac:dyDescent="0.15">
      <c r="A14" s="1367" t="s">
        <v>385</v>
      </c>
      <c r="B14" s="1368"/>
      <c r="C14" s="1369"/>
      <c r="D14" s="843"/>
      <c r="E14" s="843"/>
      <c r="F14" s="843"/>
      <c r="G14" s="843"/>
      <c r="H14" s="843"/>
      <c r="I14" s="843"/>
    </row>
    <row r="15" spans="1:9" ht="27" customHeight="1" x14ac:dyDescent="0.15">
      <c r="A15" s="36" t="s">
        <v>22</v>
      </c>
      <c r="B15" s="19"/>
      <c r="C15" s="19"/>
      <c r="D15" s="19"/>
      <c r="E15" s="19"/>
      <c r="F15" s="19"/>
      <c r="G15" s="19"/>
      <c r="H15" s="19"/>
      <c r="I15" s="19"/>
    </row>
    <row r="16" spans="1:9" ht="18.75" customHeight="1" x14ac:dyDescent="0.15">
      <c r="A16" s="36" t="s">
        <v>882</v>
      </c>
      <c r="B16" s="19"/>
      <c r="C16" s="19"/>
      <c r="D16" s="19"/>
      <c r="E16" s="19"/>
      <c r="F16" s="19"/>
      <c r="G16" s="19"/>
      <c r="H16" s="19"/>
      <c r="I16" s="19"/>
    </row>
    <row r="17" spans="1:11" ht="18.75" customHeight="1" x14ac:dyDescent="0.15">
      <c r="A17" s="36" t="s">
        <v>1004</v>
      </c>
      <c r="B17" s="19"/>
      <c r="C17" s="19"/>
      <c r="D17" s="19"/>
      <c r="E17" s="19"/>
      <c r="F17" s="19"/>
      <c r="G17" s="19"/>
      <c r="H17" s="19"/>
      <c r="I17" s="19"/>
    </row>
    <row r="18" spans="1:11" ht="18.75" customHeight="1" x14ac:dyDescent="0.15">
      <c r="A18" s="36" t="s">
        <v>883</v>
      </c>
      <c r="B18" s="19"/>
      <c r="C18" s="19"/>
      <c r="D18" s="19"/>
      <c r="E18" s="19"/>
      <c r="F18" s="19"/>
      <c r="G18" s="19"/>
      <c r="H18" s="19"/>
      <c r="I18" s="19"/>
    </row>
    <row r="19" spans="1:11" s="246" customFormat="1" ht="18.75" customHeight="1" x14ac:dyDescent="0.15">
      <c r="A19" s="1366" t="s">
        <v>1040</v>
      </c>
      <c r="B19" s="1366"/>
      <c r="C19" s="1366"/>
      <c r="D19" s="1366"/>
      <c r="E19" s="1366"/>
      <c r="F19" s="1366"/>
      <c r="G19" s="1366"/>
      <c r="H19" s="1366"/>
      <c r="I19" s="1366"/>
    </row>
    <row r="20" spans="1:11" ht="15" customHeight="1" thickBot="1" x14ac:dyDescent="0.2">
      <c r="A20" s="19"/>
      <c r="B20" s="19"/>
      <c r="C20" s="19"/>
      <c r="D20" s="19"/>
      <c r="E20" s="19"/>
      <c r="F20" s="19"/>
      <c r="G20" s="19"/>
      <c r="H20" s="19"/>
      <c r="I20" s="19"/>
    </row>
    <row r="21" spans="1:11" ht="20.100000000000001" customHeight="1" x14ac:dyDescent="0.15">
      <c r="A21" s="1386" t="s">
        <v>954</v>
      </c>
      <c r="B21" s="1387"/>
      <c r="C21" s="1387"/>
      <c r="D21" s="1387"/>
      <c r="E21" s="1387"/>
      <c r="F21" s="1387"/>
      <c r="G21" s="1387"/>
      <c r="H21" s="1387"/>
      <c r="I21" s="1388"/>
      <c r="K21" s="42"/>
    </row>
    <row r="22" spans="1:11" ht="20.100000000000001" customHeight="1" x14ac:dyDescent="0.15">
      <c r="A22" s="1026" t="s">
        <v>579</v>
      </c>
      <c r="B22" s="1024"/>
      <c r="C22" s="1024"/>
      <c r="D22" s="1024"/>
      <c r="E22" s="1024"/>
      <c r="F22" s="1024"/>
      <c r="G22" s="1024"/>
      <c r="H22" s="1024"/>
      <c r="I22" s="620" t="s">
        <v>580</v>
      </c>
      <c r="K22" s="42"/>
    </row>
    <row r="23" spans="1:11" ht="27" customHeight="1" x14ac:dyDescent="0.15">
      <c r="A23" s="1389" t="s">
        <v>696</v>
      </c>
      <c r="B23" s="1390"/>
      <c r="C23" s="1390"/>
      <c r="D23" s="1390"/>
      <c r="E23" s="1390"/>
      <c r="F23" s="1390"/>
      <c r="G23" s="1390"/>
      <c r="H23" s="1391"/>
      <c r="I23" s="337"/>
      <c r="K23" s="42"/>
    </row>
    <row r="24" spans="1:11" ht="27" customHeight="1" x14ac:dyDescent="0.15">
      <c r="A24" s="1374" t="s">
        <v>697</v>
      </c>
      <c r="B24" s="1375"/>
      <c r="C24" s="1375"/>
      <c r="D24" s="1375"/>
      <c r="E24" s="1375"/>
      <c r="F24" s="1375"/>
      <c r="G24" s="1375"/>
      <c r="H24" s="1376"/>
      <c r="I24" s="336"/>
      <c r="K24" s="42"/>
    </row>
    <row r="25" spans="1:11" ht="54" customHeight="1" thickBot="1" x14ac:dyDescent="0.2">
      <c r="A25" s="1360" t="s">
        <v>1005</v>
      </c>
      <c r="B25" s="1361"/>
      <c r="C25" s="1361"/>
      <c r="D25" s="1361"/>
      <c r="E25" s="1361"/>
      <c r="F25" s="1361"/>
      <c r="G25" s="1361"/>
      <c r="H25" s="1362"/>
      <c r="I25" s="395"/>
    </row>
    <row r="26" spans="1:11" ht="15.75" x14ac:dyDescent="0.15">
      <c r="A26" s="19"/>
      <c r="B26" s="19"/>
      <c r="C26" s="19"/>
      <c r="D26" s="19"/>
      <c r="E26" s="19"/>
      <c r="F26" s="19"/>
      <c r="G26" s="19"/>
      <c r="H26" s="19"/>
      <c r="I26" s="19"/>
    </row>
    <row r="27" spans="1:11" ht="15.75" x14ac:dyDescent="0.15">
      <c r="A27" s="19"/>
      <c r="B27" s="19"/>
      <c r="C27" s="19"/>
      <c r="D27" s="19"/>
      <c r="E27" s="19"/>
      <c r="F27" s="19"/>
      <c r="G27" s="19"/>
      <c r="H27" s="19"/>
      <c r="I27" s="19"/>
    </row>
    <row r="28" spans="1:11" ht="15.75" x14ac:dyDescent="0.15">
      <c r="A28" s="19"/>
      <c r="B28" s="19"/>
      <c r="C28" s="19"/>
      <c r="D28" s="19"/>
      <c r="E28" s="19"/>
      <c r="F28" s="19"/>
      <c r="G28" s="19"/>
      <c r="H28" s="19"/>
      <c r="I28" s="19"/>
    </row>
    <row r="29" spans="1:11" ht="15.75" x14ac:dyDescent="0.15">
      <c r="A29" s="19"/>
      <c r="B29" s="19"/>
      <c r="C29" s="19"/>
      <c r="D29" s="19"/>
      <c r="E29" s="19"/>
      <c r="F29" s="19"/>
      <c r="G29" s="19"/>
      <c r="H29" s="19"/>
      <c r="I29" s="19"/>
    </row>
    <row r="30" spans="1:11" ht="15.75" x14ac:dyDescent="0.15">
      <c r="A30" s="19"/>
      <c r="B30" s="19"/>
      <c r="C30" s="19"/>
      <c r="D30" s="19"/>
      <c r="E30" s="19"/>
      <c r="F30" s="19"/>
      <c r="G30" s="19"/>
      <c r="H30" s="19"/>
      <c r="I30" s="19"/>
    </row>
    <row r="31" spans="1:11" ht="15.75" x14ac:dyDescent="0.15">
      <c r="A31" s="19"/>
      <c r="B31" s="19"/>
      <c r="C31" s="19"/>
      <c r="D31" s="19"/>
      <c r="E31" s="19"/>
      <c r="F31" s="19"/>
      <c r="G31" s="19"/>
      <c r="H31" s="19"/>
      <c r="I31" s="19"/>
    </row>
    <row r="32" spans="1:11" ht="15.75" x14ac:dyDescent="0.15">
      <c r="A32" s="19"/>
      <c r="B32" s="19"/>
      <c r="C32" s="19"/>
      <c r="D32" s="19"/>
      <c r="E32" s="19"/>
      <c r="F32" s="19"/>
      <c r="G32" s="19"/>
      <c r="H32" s="19"/>
      <c r="I32" s="19"/>
    </row>
    <row r="33" spans="1:9" ht="15.75" x14ac:dyDescent="0.15">
      <c r="A33" s="19"/>
      <c r="B33" s="19"/>
      <c r="C33" s="19"/>
      <c r="D33" s="19"/>
      <c r="E33" s="19"/>
      <c r="F33" s="19"/>
      <c r="G33" s="19"/>
      <c r="H33" s="19"/>
      <c r="I33" s="19"/>
    </row>
    <row r="34" spans="1:9" ht="15.75" x14ac:dyDescent="0.15">
      <c r="A34" s="19"/>
      <c r="B34" s="19"/>
      <c r="C34" s="19"/>
      <c r="D34" s="19"/>
      <c r="E34" s="19"/>
      <c r="F34" s="19"/>
      <c r="G34" s="19"/>
      <c r="H34" s="19"/>
      <c r="I34" s="19"/>
    </row>
    <row r="35" spans="1:9" ht="15.75" x14ac:dyDescent="0.15">
      <c r="A35" s="19"/>
      <c r="B35" s="19"/>
      <c r="C35" s="19"/>
      <c r="D35" s="19"/>
      <c r="E35" s="19"/>
      <c r="F35" s="19"/>
      <c r="G35" s="19"/>
      <c r="H35" s="19"/>
      <c r="I35" s="19"/>
    </row>
    <row r="36" spans="1:9" ht="15.75" x14ac:dyDescent="0.15">
      <c r="A36" s="19"/>
      <c r="B36" s="19"/>
      <c r="C36" s="19"/>
      <c r="D36" s="19"/>
      <c r="E36" s="19"/>
      <c r="F36" s="19"/>
      <c r="G36" s="19"/>
      <c r="H36" s="19"/>
      <c r="I36" s="19"/>
    </row>
    <row r="37" spans="1:9" ht="15.75" x14ac:dyDescent="0.15">
      <c r="A37" s="19"/>
      <c r="B37" s="19"/>
      <c r="C37" s="19"/>
      <c r="D37" s="19"/>
      <c r="E37" s="19"/>
      <c r="F37" s="19"/>
      <c r="G37" s="19"/>
      <c r="H37" s="19"/>
      <c r="I37" s="19"/>
    </row>
    <row r="38" spans="1:9" ht="15.75" x14ac:dyDescent="0.15">
      <c r="A38" s="19"/>
      <c r="B38" s="19"/>
      <c r="C38" s="19"/>
      <c r="D38" s="19"/>
      <c r="E38" s="19"/>
      <c r="F38" s="19"/>
      <c r="G38" s="19"/>
      <c r="H38" s="19"/>
      <c r="I38" s="19"/>
    </row>
    <row r="39" spans="1:9" ht="15.75" x14ac:dyDescent="0.15">
      <c r="A39" s="19"/>
      <c r="B39" s="19"/>
      <c r="C39" s="19"/>
      <c r="D39" s="19"/>
      <c r="E39" s="19"/>
      <c r="F39" s="19"/>
      <c r="G39" s="19"/>
      <c r="H39" s="19"/>
      <c r="I39" s="19"/>
    </row>
    <row r="40" spans="1:9" ht="15.75" x14ac:dyDescent="0.15">
      <c r="A40" s="19"/>
      <c r="B40" s="19"/>
      <c r="C40" s="19"/>
      <c r="D40" s="19"/>
      <c r="E40" s="19"/>
      <c r="F40" s="19"/>
      <c r="G40" s="19"/>
      <c r="H40" s="19"/>
      <c r="I40" s="19"/>
    </row>
    <row r="41" spans="1:9" ht="15.75" x14ac:dyDescent="0.15">
      <c r="A41" s="19"/>
      <c r="B41" s="19"/>
      <c r="C41" s="19"/>
      <c r="D41" s="19"/>
      <c r="E41" s="19"/>
      <c r="F41" s="19"/>
      <c r="G41" s="19"/>
      <c r="H41" s="19"/>
      <c r="I41" s="19"/>
    </row>
    <row r="42" spans="1:9" ht="15.75" x14ac:dyDescent="0.15">
      <c r="A42" s="19"/>
      <c r="B42" s="19"/>
      <c r="C42" s="19"/>
      <c r="D42" s="19"/>
      <c r="E42" s="19"/>
      <c r="F42" s="19"/>
      <c r="G42" s="19"/>
      <c r="H42" s="19"/>
      <c r="I42" s="19"/>
    </row>
    <row r="43" spans="1:9" ht="15.75" x14ac:dyDescent="0.15">
      <c r="A43" s="19"/>
      <c r="B43" s="19"/>
      <c r="C43" s="19"/>
      <c r="D43" s="19"/>
      <c r="E43" s="19"/>
      <c r="F43" s="19"/>
      <c r="G43" s="19"/>
      <c r="H43" s="19"/>
      <c r="I43" s="19"/>
    </row>
  </sheetData>
  <sheetProtection formatCells="0" formatColumns="0" formatRows="0"/>
  <mergeCells count="24">
    <mergeCell ref="A23:H23"/>
    <mergeCell ref="A22:H22"/>
    <mergeCell ref="D14:I14"/>
    <mergeCell ref="D8:I8"/>
    <mergeCell ref="D9:F9"/>
    <mergeCell ref="G9:I9"/>
    <mergeCell ref="D10:I12"/>
    <mergeCell ref="D13:I13"/>
    <mergeCell ref="A25:H25"/>
    <mergeCell ref="A1:I1"/>
    <mergeCell ref="A5:C5"/>
    <mergeCell ref="A6:C6"/>
    <mergeCell ref="A7:C9"/>
    <mergeCell ref="A3:G3"/>
    <mergeCell ref="H3:I3"/>
    <mergeCell ref="A19:I19"/>
    <mergeCell ref="A13:C13"/>
    <mergeCell ref="D5:I5"/>
    <mergeCell ref="D6:I6"/>
    <mergeCell ref="D7:I7"/>
    <mergeCell ref="A24:H24"/>
    <mergeCell ref="A10:C12"/>
    <mergeCell ref="A14:C14"/>
    <mergeCell ref="A21:I21"/>
  </mergeCells>
  <phoneticPr fontId="1"/>
  <conditionalFormatting sqref="I23:I25">
    <cfRule type="cellIs" dxfId="38" priority="2" operator="notEqual">
      <formula>"確認済"</formula>
    </cfRule>
  </conditionalFormatting>
  <dataValidations count="1">
    <dataValidation type="list" allowBlank="1" showInputMessage="1" showErrorMessage="1" sqref="I23:I25">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85" zoomScaleNormal="85" zoomScaleSheetLayoutView="70" workbookViewId="0">
      <selection activeCell="O17" sqref="O17"/>
    </sheetView>
  </sheetViews>
  <sheetFormatPr defaultRowHeight="13.5" x14ac:dyDescent="0.15"/>
  <cols>
    <col min="1" max="3" width="7.75" style="18" customWidth="1"/>
    <col min="4" max="4" width="8.25" style="18" customWidth="1"/>
    <col min="5" max="5" width="7.75" style="18" customWidth="1"/>
    <col min="6" max="6" width="8.25" style="18" customWidth="1"/>
    <col min="7" max="7" width="13.625" style="18" customWidth="1"/>
    <col min="8" max="9" width="12.625" style="18" customWidth="1"/>
    <col min="10" max="16384" width="9" style="18"/>
  </cols>
  <sheetData>
    <row r="1" spans="1:9" ht="15.75" x14ac:dyDescent="0.15">
      <c r="A1" s="836" t="s">
        <v>418</v>
      </c>
      <c r="B1" s="836"/>
      <c r="C1" s="836"/>
      <c r="D1" s="836"/>
      <c r="E1" s="836"/>
      <c r="F1" s="836"/>
      <c r="G1" s="836"/>
      <c r="H1" s="836"/>
      <c r="I1" s="836"/>
    </row>
    <row r="2" spans="1:9" ht="27" customHeight="1" x14ac:dyDescent="0.15">
      <c r="A2" s="19"/>
      <c r="B2" s="19"/>
      <c r="C2" s="19"/>
      <c r="D2" s="19"/>
      <c r="E2" s="19"/>
      <c r="F2" s="19"/>
      <c r="G2" s="19"/>
      <c r="H2" s="19"/>
      <c r="I2" s="19"/>
    </row>
    <row r="3" spans="1:9" ht="27" customHeight="1" x14ac:dyDescent="0.15">
      <c r="A3" s="1364" t="s">
        <v>386</v>
      </c>
      <c r="B3" s="1364"/>
      <c r="C3" s="1364"/>
      <c r="D3" s="1364"/>
      <c r="E3" s="1364"/>
      <c r="F3" s="1364"/>
      <c r="G3" s="1365" t="s">
        <v>127</v>
      </c>
      <c r="H3" s="1365"/>
      <c r="I3" s="1365"/>
    </row>
    <row r="4" spans="1:9" ht="27" customHeight="1" x14ac:dyDescent="0.15">
      <c r="A4" s="19"/>
      <c r="B4" s="19"/>
      <c r="C4" s="19"/>
      <c r="D4" s="19"/>
      <c r="E4" s="19"/>
      <c r="F4" s="19"/>
      <c r="G4" s="19"/>
      <c r="H4" s="19"/>
      <c r="I4" s="19"/>
    </row>
    <row r="5" spans="1:9" ht="36" customHeight="1" x14ac:dyDescent="0.15">
      <c r="A5" s="636" t="s">
        <v>23</v>
      </c>
      <c r="B5" s="1411" t="s">
        <v>24</v>
      </c>
      <c r="C5" s="1415"/>
      <c r="D5" s="1412"/>
      <c r="E5" s="636" t="s">
        <v>25</v>
      </c>
      <c r="F5" s="1411" t="s">
        <v>26</v>
      </c>
      <c r="G5" s="1412"/>
      <c r="H5" s="623" t="s">
        <v>260</v>
      </c>
      <c r="I5" s="636" t="s">
        <v>27</v>
      </c>
    </row>
    <row r="6" spans="1:9" ht="27" customHeight="1" x14ac:dyDescent="0.15">
      <c r="A6" s="310"/>
      <c r="B6" s="1408"/>
      <c r="C6" s="1409"/>
      <c r="D6" s="1410"/>
      <c r="E6" s="311"/>
      <c r="F6" s="1413"/>
      <c r="G6" s="1414"/>
      <c r="H6" s="486"/>
      <c r="I6" s="486"/>
    </row>
    <row r="7" spans="1:9" ht="27" customHeight="1" x14ac:dyDescent="0.15">
      <c r="A7" s="310"/>
      <c r="B7" s="1408"/>
      <c r="C7" s="1409"/>
      <c r="D7" s="1410"/>
      <c r="E7" s="311"/>
      <c r="F7" s="1413"/>
      <c r="G7" s="1414"/>
      <c r="H7" s="486"/>
      <c r="I7" s="486"/>
    </row>
    <row r="8" spans="1:9" ht="27" customHeight="1" x14ac:dyDescent="0.15">
      <c r="A8" s="310"/>
      <c r="B8" s="1408"/>
      <c r="C8" s="1409"/>
      <c r="D8" s="1410"/>
      <c r="E8" s="311"/>
      <c r="F8" s="1413"/>
      <c r="G8" s="1414"/>
      <c r="H8" s="486"/>
      <c r="I8" s="486"/>
    </row>
    <row r="9" spans="1:9" ht="27" customHeight="1" x14ac:dyDescent="0.15">
      <c r="A9" s="310"/>
      <c r="B9" s="1408"/>
      <c r="C9" s="1409"/>
      <c r="D9" s="1410"/>
      <c r="E9" s="311"/>
      <c r="F9" s="1413"/>
      <c r="G9" s="1414"/>
      <c r="H9" s="486"/>
      <c r="I9" s="486"/>
    </row>
    <row r="10" spans="1:9" ht="27" customHeight="1" x14ac:dyDescent="0.15">
      <c r="A10" s="310"/>
      <c r="B10" s="1408"/>
      <c r="C10" s="1409"/>
      <c r="D10" s="1410"/>
      <c r="E10" s="311"/>
      <c r="F10" s="1413"/>
      <c r="G10" s="1414"/>
      <c r="H10" s="486"/>
      <c r="I10" s="486"/>
    </row>
    <row r="11" spans="1:9" ht="27" customHeight="1" x14ac:dyDescent="0.15">
      <c r="A11" s="310"/>
      <c r="B11" s="1408"/>
      <c r="C11" s="1409"/>
      <c r="D11" s="1410"/>
      <c r="E11" s="311"/>
      <c r="F11" s="1413"/>
      <c r="G11" s="1414"/>
      <c r="H11" s="486"/>
      <c r="I11" s="486"/>
    </row>
    <row r="12" spans="1:9" ht="27" customHeight="1" x14ac:dyDescent="0.15">
      <c r="A12" s="310"/>
      <c r="B12" s="1408"/>
      <c r="C12" s="1409"/>
      <c r="D12" s="1410"/>
      <c r="E12" s="311"/>
      <c r="F12" s="1413"/>
      <c r="G12" s="1414"/>
      <c r="H12" s="486"/>
      <c r="I12" s="486"/>
    </row>
    <row r="13" spans="1:9" ht="27" customHeight="1" x14ac:dyDescent="0.15">
      <c r="A13" s="310"/>
      <c r="B13" s="1408"/>
      <c r="C13" s="1409"/>
      <c r="D13" s="1410"/>
      <c r="E13" s="311"/>
      <c r="F13" s="1413"/>
      <c r="G13" s="1414"/>
      <c r="H13" s="486"/>
      <c r="I13" s="486"/>
    </row>
    <row r="14" spans="1:9" ht="27" customHeight="1" x14ac:dyDescent="0.15">
      <c r="A14" s="310"/>
      <c r="B14" s="1408"/>
      <c r="C14" s="1409"/>
      <c r="D14" s="1410"/>
      <c r="E14" s="311"/>
      <c r="F14" s="1413"/>
      <c r="G14" s="1414"/>
      <c r="H14" s="486"/>
      <c r="I14" s="486"/>
    </row>
    <row r="15" spans="1:9" ht="27" customHeight="1" x14ac:dyDescent="0.15">
      <c r="A15" s="310"/>
      <c r="B15" s="1408"/>
      <c r="C15" s="1409"/>
      <c r="D15" s="1410"/>
      <c r="E15" s="311"/>
      <c r="F15" s="1413"/>
      <c r="G15" s="1414"/>
      <c r="H15" s="486"/>
      <c r="I15" s="486"/>
    </row>
    <row r="16" spans="1:9" ht="27" customHeight="1" x14ac:dyDescent="0.15">
      <c r="A16" s="310"/>
      <c r="B16" s="1408"/>
      <c r="C16" s="1409"/>
      <c r="D16" s="1410"/>
      <c r="E16" s="311"/>
      <c r="F16" s="1413"/>
      <c r="G16" s="1414"/>
      <c r="H16" s="486"/>
      <c r="I16" s="486"/>
    </row>
    <row r="17" spans="1:10" ht="27" customHeight="1" x14ac:dyDescent="0.15">
      <c r="A17" s="310"/>
      <c r="B17" s="1408"/>
      <c r="C17" s="1409"/>
      <c r="D17" s="1410"/>
      <c r="E17" s="311"/>
      <c r="F17" s="1413"/>
      <c r="G17" s="1414"/>
      <c r="H17" s="486"/>
      <c r="I17" s="486"/>
    </row>
    <row r="18" spans="1:10" ht="27" customHeight="1" x14ac:dyDescent="0.15">
      <c r="A18" s="310"/>
      <c r="B18" s="1408"/>
      <c r="C18" s="1409"/>
      <c r="D18" s="1410"/>
      <c r="E18" s="311"/>
      <c r="F18" s="1413"/>
      <c r="G18" s="1414"/>
      <c r="H18" s="486"/>
      <c r="I18" s="486"/>
    </row>
    <row r="19" spans="1:10" ht="27" customHeight="1" x14ac:dyDescent="0.15">
      <c r="A19" s="310"/>
      <c r="B19" s="1408"/>
      <c r="C19" s="1409"/>
      <c r="D19" s="1410"/>
      <c r="E19" s="311"/>
      <c r="F19" s="1413"/>
      <c r="G19" s="1414"/>
      <c r="H19" s="486"/>
      <c r="I19" s="486"/>
    </row>
    <row r="20" spans="1:10" ht="27" customHeight="1" x14ac:dyDescent="0.15">
      <c r="A20" s="310"/>
      <c r="B20" s="1408"/>
      <c r="C20" s="1409"/>
      <c r="D20" s="1410"/>
      <c r="E20" s="311"/>
      <c r="F20" s="1413"/>
      <c r="G20" s="1414"/>
      <c r="H20" s="486"/>
      <c r="I20" s="486"/>
    </row>
    <row r="21" spans="1:10" ht="20.100000000000001" customHeight="1" x14ac:dyDescent="0.15">
      <c r="A21" s="1417" t="s">
        <v>969</v>
      </c>
      <c r="B21" s="1417"/>
      <c r="C21" s="1417"/>
      <c r="D21" s="1417"/>
      <c r="E21" s="1417"/>
      <c r="F21" s="1417"/>
      <c r="G21" s="1417"/>
      <c r="H21" s="1417"/>
      <c r="I21" s="1417"/>
    </row>
    <row r="22" spans="1:10" ht="20.100000000000001" customHeight="1" x14ac:dyDescent="0.15">
      <c r="A22" s="1416" t="s">
        <v>1002</v>
      </c>
      <c r="B22" s="1416"/>
      <c r="C22" s="1416"/>
      <c r="D22" s="1416"/>
      <c r="E22" s="1416"/>
      <c r="F22" s="1416"/>
      <c r="G22" s="1416"/>
      <c r="H22" s="1416"/>
      <c r="I22" s="1416"/>
    </row>
    <row r="23" spans="1:10" ht="20.100000000000001" customHeight="1" x14ac:dyDescent="0.15">
      <c r="A23" s="1425" t="s">
        <v>353</v>
      </c>
      <c r="B23" s="1425"/>
      <c r="C23" s="1425"/>
      <c r="D23" s="1425"/>
      <c r="E23" s="1425"/>
      <c r="F23" s="1425"/>
      <c r="G23" s="1425"/>
      <c r="H23" s="1425"/>
      <c r="I23" s="1425"/>
    </row>
    <row r="24" spans="1:10" ht="16.5" thickBot="1" x14ac:dyDescent="0.2">
      <c r="A24" s="19"/>
      <c r="B24" s="19"/>
      <c r="C24" s="19"/>
      <c r="D24" s="19"/>
      <c r="E24" s="19"/>
      <c r="F24" s="19"/>
      <c r="G24" s="19"/>
      <c r="H24" s="19"/>
      <c r="I24" s="19"/>
    </row>
    <row r="25" spans="1:10" ht="20.100000000000001" customHeight="1" x14ac:dyDescent="0.15">
      <c r="A25" s="1422" t="s">
        <v>954</v>
      </c>
      <c r="B25" s="1423"/>
      <c r="C25" s="1423"/>
      <c r="D25" s="1423"/>
      <c r="E25" s="1423"/>
      <c r="F25" s="1423"/>
      <c r="G25" s="1423"/>
      <c r="H25" s="1423"/>
      <c r="I25" s="1424"/>
      <c r="J25" s="42"/>
    </row>
    <row r="26" spans="1:10" ht="20.100000000000001" customHeight="1" x14ac:dyDescent="0.15">
      <c r="A26" s="1418" t="s">
        <v>579</v>
      </c>
      <c r="B26" s="1363"/>
      <c r="C26" s="1363"/>
      <c r="D26" s="1363"/>
      <c r="E26" s="1363"/>
      <c r="F26" s="1363"/>
      <c r="G26" s="1363"/>
      <c r="H26" s="1363"/>
      <c r="I26" s="620" t="s">
        <v>580</v>
      </c>
      <c r="J26" s="42"/>
    </row>
    <row r="27" spans="1:10" ht="27" customHeight="1" thickBot="1" x14ac:dyDescent="0.2">
      <c r="A27" s="1419" t="s">
        <v>1003</v>
      </c>
      <c r="B27" s="1420"/>
      <c r="C27" s="1420"/>
      <c r="D27" s="1420"/>
      <c r="E27" s="1420"/>
      <c r="F27" s="1420"/>
      <c r="G27" s="1420"/>
      <c r="H27" s="1421"/>
      <c r="I27" s="309"/>
      <c r="J27" s="42"/>
    </row>
    <row r="28" spans="1:10" ht="15.75" x14ac:dyDescent="0.15">
      <c r="A28" s="19"/>
      <c r="B28" s="19"/>
      <c r="C28" s="19"/>
      <c r="D28" s="19"/>
      <c r="E28" s="19"/>
      <c r="F28" s="19"/>
      <c r="G28" s="19"/>
      <c r="H28" s="19"/>
      <c r="I28" s="19"/>
    </row>
    <row r="29" spans="1:10" ht="15.75" x14ac:dyDescent="0.15">
      <c r="A29" s="19"/>
      <c r="B29" s="19"/>
      <c r="C29" s="19"/>
      <c r="D29" s="19"/>
      <c r="E29" s="19"/>
      <c r="F29" s="19"/>
      <c r="G29" s="19"/>
      <c r="H29" s="19"/>
      <c r="I29" s="19"/>
    </row>
    <row r="30" spans="1:10" ht="15.75" x14ac:dyDescent="0.15">
      <c r="A30" s="19"/>
      <c r="B30" s="19"/>
      <c r="C30" s="19"/>
      <c r="D30" s="19"/>
      <c r="E30" s="19"/>
      <c r="F30" s="19"/>
      <c r="G30" s="19"/>
      <c r="H30" s="19"/>
      <c r="I30" s="19"/>
    </row>
    <row r="31" spans="1:10" ht="15.75" x14ac:dyDescent="0.15">
      <c r="A31" s="19"/>
      <c r="B31" s="19"/>
      <c r="C31" s="19"/>
      <c r="D31" s="19"/>
      <c r="E31" s="19"/>
      <c r="F31" s="19"/>
      <c r="G31" s="19"/>
      <c r="H31" s="19"/>
      <c r="I31" s="19"/>
    </row>
    <row r="32" spans="1:10" ht="15.75" x14ac:dyDescent="0.15">
      <c r="A32" s="19"/>
      <c r="B32" s="19"/>
      <c r="C32" s="19"/>
      <c r="D32" s="19"/>
      <c r="E32" s="19"/>
      <c r="F32" s="19"/>
      <c r="G32" s="19"/>
      <c r="H32" s="19"/>
      <c r="I32" s="19"/>
    </row>
    <row r="33" spans="1:9" ht="15.75" x14ac:dyDescent="0.15">
      <c r="A33" s="19"/>
      <c r="B33" s="19"/>
      <c r="C33" s="19"/>
      <c r="D33" s="19"/>
      <c r="E33" s="19"/>
      <c r="F33" s="19"/>
      <c r="G33" s="19"/>
      <c r="H33" s="19"/>
      <c r="I33" s="19"/>
    </row>
  </sheetData>
  <sheetProtection formatCells="0" formatColumns="0" formatRows="0" insertRows="0" deleteRows="0"/>
  <mergeCells count="41">
    <mergeCell ref="A26:H26"/>
    <mergeCell ref="A27:H27"/>
    <mergeCell ref="A25:I25"/>
    <mergeCell ref="B16:D16"/>
    <mergeCell ref="B20:D20"/>
    <mergeCell ref="B18:D18"/>
    <mergeCell ref="F20:G20"/>
    <mergeCell ref="A23:I23"/>
    <mergeCell ref="B14:D14"/>
    <mergeCell ref="B17:D17"/>
    <mergeCell ref="B19:D19"/>
    <mergeCell ref="A22:I22"/>
    <mergeCell ref="B15:D15"/>
    <mergeCell ref="F16:G16"/>
    <mergeCell ref="F17:G17"/>
    <mergeCell ref="F18:G18"/>
    <mergeCell ref="F19:G19"/>
    <mergeCell ref="F15:G15"/>
    <mergeCell ref="F14:G14"/>
    <mergeCell ref="A21:I21"/>
    <mergeCell ref="A1:I1"/>
    <mergeCell ref="B5:D5"/>
    <mergeCell ref="B6:D6"/>
    <mergeCell ref="B7:D7"/>
    <mergeCell ref="A3:F3"/>
    <mergeCell ref="G3:I3"/>
    <mergeCell ref="B13:D13"/>
    <mergeCell ref="F5:G5"/>
    <mergeCell ref="F6:G6"/>
    <mergeCell ref="F7:G7"/>
    <mergeCell ref="F8:G8"/>
    <mergeCell ref="F9:G9"/>
    <mergeCell ref="F10:G10"/>
    <mergeCell ref="F11:G11"/>
    <mergeCell ref="F12:G12"/>
    <mergeCell ref="F13:G13"/>
    <mergeCell ref="B8:D8"/>
    <mergeCell ref="B9:D9"/>
    <mergeCell ref="B10:D10"/>
    <mergeCell ref="B11:D11"/>
    <mergeCell ref="B12:D12"/>
  </mergeCells>
  <phoneticPr fontId="1"/>
  <conditionalFormatting sqref="I27">
    <cfRule type="cellIs" dxfId="37" priority="1" operator="notEqual">
      <formula>"確認済"</formula>
    </cfRule>
  </conditionalFormatting>
  <dataValidations count="1">
    <dataValidation type="list" allowBlank="1" showInputMessage="1" showErrorMessage="1" sqref="I27">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3"/>
  <sheetViews>
    <sheetView topLeftCell="A16" zoomScale="85" zoomScaleNormal="85" zoomScaleSheetLayoutView="85" workbookViewId="0">
      <selection activeCell="A39" sqref="A39"/>
    </sheetView>
  </sheetViews>
  <sheetFormatPr defaultRowHeight="13.5" x14ac:dyDescent="0.15"/>
  <cols>
    <col min="1" max="16384" width="9" style="18"/>
  </cols>
  <sheetData>
    <row r="1" spans="1:25" ht="15.75" x14ac:dyDescent="0.15">
      <c r="A1" s="836" t="s">
        <v>418</v>
      </c>
      <c r="B1" s="836"/>
      <c r="C1" s="836"/>
      <c r="D1" s="836"/>
      <c r="E1" s="836"/>
      <c r="F1" s="836"/>
      <c r="G1" s="836"/>
      <c r="H1" s="836"/>
      <c r="I1" s="836"/>
    </row>
    <row r="2" spans="1:25" ht="27" customHeight="1" x14ac:dyDescent="0.15">
      <c r="A2" s="19"/>
      <c r="B2" s="19"/>
      <c r="C2" s="19"/>
      <c r="D2" s="19"/>
      <c r="E2" s="19"/>
      <c r="F2" s="19"/>
      <c r="G2" s="19"/>
      <c r="H2" s="19"/>
      <c r="I2" s="19"/>
    </row>
    <row r="3" spans="1:25" ht="27" customHeight="1" x14ac:dyDescent="0.15">
      <c r="A3" s="1364" t="s">
        <v>354</v>
      </c>
      <c r="B3" s="1364"/>
      <c r="C3" s="1364"/>
      <c r="D3" s="1364"/>
      <c r="E3" s="1364"/>
      <c r="F3" s="1364"/>
      <c r="G3" s="1364"/>
      <c r="H3" s="1365" t="s">
        <v>242</v>
      </c>
      <c r="I3" s="1365"/>
    </row>
    <row r="4" spans="1:25" ht="27" customHeight="1" x14ac:dyDescent="0.25">
      <c r="A4" s="19"/>
      <c r="B4" s="19"/>
      <c r="C4" s="19"/>
      <c r="D4" s="19"/>
      <c r="E4" s="19"/>
      <c r="F4" s="19"/>
      <c r="G4" s="1442" t="s">
        <v>1178</v>
      </c>
      <c r="H4" s="1442"/>
      <c r="I4" s="1442"/>
    </row>
    <row r="5" spans="1:25" ht="27" customHeight="1" x14ac:dyDescent="0.15">
      <c r="A5" s="1411" t="s">
        <v>354</v>
      </c>
      <c r="B5" s="1415"/>
      <c r="C5" s="1415"/>
      <c r="D5" s="1415"/>
      <c r="E5" s="1415"/>
      <c r="F5" s="1415"/>
      <c r="G5" s="1415"/>
      <c r="H5" s="1415"/>
      <c r="I5" s="1412"/>
    </row>
    <row r="6" spans="1:25" ht="41.25" customHeight="1" x14ac:dyDescent="0.25">
      <c r="A6" s="211" t="s" ph="1">
        <v>28</v>
      </c>
      <c r="B6" s="1445" ph="1"/>
      <c r="C6" s="1446" ph="1"/>
      <c r="D6" s="1446" ph="1"/>
      <c r="E6" s="1446" ph="1"/>
      <c r="F6" s="1447" ph="1"/>
      <c r="G6" s="211" t="s">
        <v>25</v>
      </c>
      <c r="H6" s="1443"/>
      <c r="I6" s="1444"/>
      <c r="J6" s="18" ph="1"/>
      <c r="K6" s="18" ph="1"/>
      <c r="L6" s="18" ph="1"/>
      <c r="M6" s="18" ph="1"/>
      <c r="N6" s="18" ph="1"/>
      <c r="O6" s="18" ph="1"/>
      <c r="P6" s="18" ph="1"/>
      <c r="S6" s="18" ph="1"/>
      <c r="T6" s="18" ph="1"/>
      <c r="U6" s="18" ph="1"/>
      <c r="V6" s="18" ph="1"/>
      <c r="W6" s="18" ph="1"/>
      <c r="X6" s="18" ph="1"/>
      <c r="Y6" s="18" ph="1"/>
    </row>
    <row r="7" spans="1:25" ht="33.75" customHeight="1" x14ac:dyDescent="0.15">
      <c r="A7" s="211" t="s">
        <v>29</v>
      </c>
      <c r="B7" s="1426"/>
      <c r="C7" s="1427"/>
      <c r="D7" s="1427"/>
      <c r="E7" s="1427"/>
      <c r="F7" s="1427"/>
      <c r="G7" s="1427"/>
      <c r="H7" s="1427"/>
      <c r="I7" s="1428"/>
    </row>
    <row r="8" spans="1:25" ht="33.75" customHeight="1" x14ac:dyDescent="0.15">
      <c r="A8" s="217"/>
      <c r="B8" s="217"/>
      <c r="C8" s="217"/>
      <c r="D8" s="217"/>
      <c r="E8" s="217"/>
      <c r="F8" s="217"/>
      <c r="G8" s="217"/>
      <c r="H8" s="217"/>
      <c r="I8" s="217"/>
    </row>
    <row r="9" spans="1:25" ht="27" customHeight="1" x14ac:dyDescent="0.15">
      <c r="A9" s="1429" t="s">
        <v>30</v>
      </c>
      <c r="B9" s="1429"/>
      <c r="C9" s="21"/>
      <c r="D9" s="21"/>
      <c r="E9" s="21"/>
      <c r="F9" s="21"/>
      <c r="G9" s="21"/>
      <c r="H9" s="21"/>
      <c r="I9" s="21"/>
    </row>
    <row r="10" spans="1:25" ht="27" customHeight="1" x14ac:dyDescent="0.15">
      <c r="A10" s="1024" t="s">
        <v>239</v>
      </c>
      <c r="B10" s="1024"/>
      <c r="C10" s="1024"/>
      <c r="D10" s="1024" t="s">
        <v>240</v>
      </c>
      <c r="E10" s="1024"/>
      <c r="F10" s="1024"/>
      <c r="G10" s="1024" t="s">
        <v>241</v>
      </c>
      <c r="H10" s="1024"/>
      <c r="I10" s="1024"/>
    </row>
    <row r="11" spans="1:25" ht="18" customHeight="1" x14ac:dyDescent="0.15">
      <c r="A11" s="1433"/>
      <c r="B11" s="1434"/>
      <c r="C11" s="1435"/>
      <c r="D11" s="1430"/>
      <c r="E11" s="1430"/>
      <c r="F11" s="1430"/>
      <c r="G11" s="1430"/>
      <c r="H11" s="1430"/>
      <c r="I11" s="1430"/>
    </row>
    <row r="12" spans="1:25" ht="18" customHeight="1" x14ac:dyDescent="0.15">
      <c r="A12" s="1436" t="s">
        <v>238</v>
      </c>
      <c r="B12" s="1437"/>
      <c r="C12" s="1438"/>
      <c r="D12" s="1431"/>
      <c r="E12" s="1431"/>
      <c r="F12" s="1431"/>
      <c r="G12" s="1431"/>
      <c r="H12" s="1431"/>
      <c r="I12" s="1431"/>
    </row>
    <row r="13" spans="1:25" ht="18" customHeight="1" x14ac:dyDescent="0.15">
      <c r="A13" s="1439"/>
      <c r="B13" s="1440"/>
      <c r="C13" s="1441"/>
      <c r="D13" s="1432"/>
      <c r="E13" s="1432"/>
      <c r="F13" s="1432"/>
      <c r="G13" s="1432"/>
      <c r="H13" s="1432"/>
      <c r="I13" s="1432"/>
    </row>
    <row r="14" spans="1:25" ht="18" customHeight="1" x14ac:dyDescent="0.15">
      <c r="A14" s="1433"/>
      <c r="B14" s="1434"/>
      <c r="C14" s="1435"/>
      <c r="D14" s="1430"/>
      <c r="E14" s="1430"/>
      <c r="F14" s="1430"/>
      <c r="G14" s="1430"/>
      <c r="H14" s="1430"/>
      <c r="I14" s="1430"/>
    </row>
    <row r="15" spans="1:25" ht="18" customHeight="1" x14ac:dyDescent="0.15">
      <c r="A15" s="1436" t="s">
        <v>238</v>
      </c>
      <c r="B15" s="1437"/>
      <c r="C15" s="1438"/>
      <c r="D15" s="1431"/>
      <c r="E15" s="1431"/>
      <c r="F15" s="1431"/>
      <c r="G15" s="1431"/>
      <c r="H15" s="1431"/>
      <c r="I15" s="1431"/>
    </row>
    <row r="16" spans="1:25" ht="18" customHeight="1" x14ac:dyDescent="0.15">
      <c r="A16" s="1439"/>
      <c r="B16" s="1440"/>
      <c r="C16" s="1441"/>
      <c r="D16" s="1432"/>
      <c r="E16" s="1432"/>
      <c r="F16" s="1432"/>
      <c r="G16" s="1432"/>
      <c r="H16" s="1432"/>
      <c r="I16" s="1432"/>
    </row>
    <row r="17" spans="1:9" ht="18" customHeight="1" x14ac:dyDescent="0.15">
      <c r="A17" s="1433"/>
      <c r="B17" s="1434"/>
      <c r="C17" s="1435"/>
      <c r="D17" s="1430"/>
      <c r="E17" s="1430"/>
      <c r="F17" s="1430"/>
      <c r="G17" s="1430"/>
      <c r="H17" s="1430"/>
      <c r="I17" s="1430"/>
    </row>
    <row r="18" spans="1:9" ht="18" customHeight="1" x14ac:dyDescent="0.15">
      <c r="A18" s="1436" t="s">
        <v>238</v>
      </c>
      <c r="B18" s="1437"/>
      <c r="C18" s="1438"/>
      <c r="D18" s="1431"/>
      <c r="E18" s="1431"/>
      <c r="F18" s="1431"/>
      <c r="G18" s="1431"/>
      <c r="H18" s="1431"/>
      <c r="I18" s="1431"/>
    </row>
    <row r="19" spans="1:9" ht="18" customHeight="1" x14ac:dyDescent="0.15">
      <c r="A19" s="1439"/>
      <c r="B19" s="1440"/>
      <c r="C19" s="1441"/>
      <c r="D19" s="1432"/>
      <c r="E19" s="1432"/>
      <c r="F19" s="1432"/>
      <c r="G19" s="1432"/>
      <c r="H19" s="1432"/>
      <c r="I19" s="1432"/>
    </row>
    <row r="20" spans="1:9" ht="27" customHeight="1" x14ac:dyDescent="0.15">
      <c r="A20" s="20"/>
      <c r="B20" s="20"/>
      <c r="C20" s="20"/>
      <c r="D20" s="20"/>
      <c r="E20" s="20"/>
      <c r="F20" s="1448" t="s">
        <v>969</v>
      </c>
      <c r="G20" s="1448"/>
      <c r="H20" s="1448"/>
      <c r="I20" s="1448"/>
    </row>
    <row r="21" spans="1:9" ht="27" customHeight="1" x14ac:dyDescent="0.15">
      <c r="A21" s="196" t="s">
        <v>755</v>
      </c>
      <c r="B21" s="22"/>
      <c r="C21" s="22"/>
      <c r="D21" s="22"/>
      <c r="E21" s="22"/>
      <c r="F21" s="22"/>
      <c r="G21" s="22"/>
      <c r="H21" s="22"/>
      <c r="I21" s="22"/>
    </row>
    <row r="22" spans="1:9" ht="27" customHeight="1" x14ac:dyDescent="0.15">
      <c r="A22" s="1024" t="s">
        <v>243</v>
      </c>
      <c r="B22" s="1024"/>
      <c r="C22" s="1024"/>
      <c r="D22" s="1024" t="s">
        <v>244</v>
      </c>
      <c r="E22" s="1024"/>
      <c r="F22" s="1024"/>
      <c r="G22" s="1024" t="s">
        <v>245</v>
      </c>
      <c r="H22" s="1024"/>
      <c r="I22" s="1024"/>
    </row>
    <row r="23" spans="1:9" ht="36" customHeight="1" x14ac:dyDescent="0.15">
      <c r="A23" s="1370"/>
      <c r="B23" s="1370"/>
      <c r="C23" s="1370"/>
      <c r="D23" s="1449"/>
      <c r="E23" s="1449"/>
      <c r="F23" s="1449"/>
      <c r="G23" s="1450"/>
      <c r="H23" s="1450"/>
      <c r="I23" s="1450"/>
    </row>
    <row r="24" spans="1:9" ht="36" customHeight="1" x14ac:dyDescent="0.15">
      <c r="A24" s="1370"/>
      <c r="B24" s="1370"/>
      <c r="C24" s="1370"/>
      <c r="D24" s="1449"/>
      <c r="E24" s="1449"/>
      <c r="F24" s="1449"/>
      <c r="G24" s="1450"/>
      <c r="H24" s="1450"/>
      <c r="I24" s="1450"/>
    </row>
    <row r="25" spans="1:9" ht="36" customHeight="1" x14ac:dyDescent="0.15">
      <c r="A25" s="1370"/>
      <c r="B25" s="1370"/>
      <c r="C25" s="1370"/>
      <c r="D25" s="1449"/>
      <c r="E25" s="1449"/>
      <c r="F25" s="1449"/>
      <c r="G25" s="1450"/>
      <c r="H25" s="1450"/>
      <c r="I25" s="1450"/>
    </row>
    <row r="26" spans="1:9" ht="27" customHeight="1" x14ac:dyDescent="0.15">
      <c r="A26" s="20"/>
      <c r="B26" s="20"/>
      <c r="C26" s="20"/>
      <c r="D26" s="20"/>
      <c r="E26" s="20"/>
      <c r="F26" s="1448" t="s">
        <v>970</v>
      </c>
      <c r="G26" s="1448"/>
      <c r="H26" s="1448"/>
      <c r="I26" s="1448"/>
    </row>
    <row r="27" spans="1:9" ht="27" customHeight="1" x14ac:dyDescent="0.15">
      <c r="A27" s="299"/>
      <c r="B27" s="299"/>
      <c r="C27" s="299"/>
      <c r="D27" s="299"/>
      <c r="E27" s="299"/>
      <c r="F27" s="1452"/>
      <c r="G27" s="1452"/>
      <c r="H27" s="1452"/>
      <c r="I27" s="1452"/>
    </row>
    <row r="28" spans="1:9" ht="27" customHeight="1" x14ac:dyDescent="0.15">
      <c r="A28" s="22"/>
      <c r="B28" s="22"/>
      <c r="C28" s="22"/>
      <c r="D28" s="22"/>
      <c r="E28" s="1453" t="s">
        <v>115</v>
      </c>
      <c r="F28" s="1453"/>
      <c r="G28" s="1453"/>
      <c r="H28" s="1453"/>
      <c r="I28" s="1453"/>
    </row>
    <row r="29" spans="1:9" ht="15.75" x14ac:dyDescent="0.15">
      <c r="A29" s="836" t="s">
        <v>418</v>
      </c>
      <c r="B29" s="836"/>
      <c r="C29" s="836"/>
      <c r="D29" s="836"/>
      <c r="E29" s="836"/>
      <c r="F29" s="836"/>
      <c r="G29" s="836"/>
      <c r="H29" s="836"/>
      <c r="I29" s="836"/>
    </row>
    <row r="30" spans="1:9" ht="15.75" x14ac:dyDescent="0.15">
      <c r="A30" s="218"/>
      <c r="B30" s="218"/>
      <c r="C30" s="218"/>
      <c r="D30" s="218"/>
      <c r="E30" s="218"/>
      <c r="F30" s="218"/>
      <c r="G30" s="218"/>
      <c r="H30" s="218"/>
      <c r="I30" s="218"/>
    </row>
    <row r="31" spans="1:9" ht="27" customHeight="1" x14ac:dyDescent="0.15">
      <c r="A31" s="1451" t="s">
        <v>300</v>
      </c>
      <c r="B31" s="1451"/>
      <c r="C31" s="19"/>
      <c r="D31" s="19"/>
      <c r="E31" s="19"/>
      <c r="F31" s="19"/>
      <c r="G31" s="19"/>
      <c r="H31" s="19"/>
      <c r="I31" s="19"/>
    </row>
    <row r="32" spans="1:9" ht="27" customHeight="1" x14ac:dyDescent="0.15">
      <c r="A32" s="621" t="s">
        <v>884</v>
      </c>
      <c r="B32" s="639"/>
      <c r="C32" s="639"/>
      <c r="D32" s="639"/>
      <c r="E32" s="639"/>
      <c r="F32" s="639"/>
      <c r="G32" s="640"/>
      <c r="H32" s="617" t="s">
        <v>792</v>
      </c>
      <c r="I32" s="617">
        <f>IF(LEN(SUBSTITUTE(A33,CHAR(10),""))&gt;400,"文字数オーバーです",LEN(SUBSTITUTE(A33,CHAR(10),"")))</f>
        <v>0</v>
      </c>
    </row>
    <row r="33" spans="1:18" ht="27" customHeight="1" x14ac:dyDescent="0.15">
      <c r="A33" s="1396"/>
      <c r="B33" s="1397"/>
      <c r="C33" s="1397"/>
      <c r="D33" s="1397"/>
      <c r="E33" s="1397"/>
      <c r="F33" s="1397"/>
      <c r="G33" s="1397"/>
      <c r="H33" s="1397"/>
      <c r="I33" s="1398"/>
      <c r="J33" s="214"/>
      <c r="K33" s="215"/>
      <c r="L33" s="215"/>
      <c r="M33" s="215"/>
      <c r="N33" s="215"/>
      <c r="O33" s="215"/>
      <c r="P33" s="215"/>
      <c r="Q33" s="215"/>
      <c r="R33" s="215"/>
    </row>
    <row r="34" spans="1:18" ht="27" customHeight="1" x14ac:dyDescent="0.15">
      <c r="A34" s="1399"/>
      <c r="B34" s="1400"/>
      <c r="C34" s="1400"/>
      <c r="D34" s="1400"/>
      <c r="E34" s="1400"/>
      <c r="F34" s="1400"/>
      <c r="G34" s="1400"/>
      <c r="H34" s="1400"/>
      <c r="I34" s="1401"/>
      <c r="J34" s="214"/>
      <c r="K34" s="215"/>
      <c r="L34" s="215"/>
      <c r="M34" s="215"/>
      <c r="N34" s="215"/>
      <c r="O34" s="215"/>
      <c r="P34" s="215"/>
      <c r="Q34" s="215"/>
      <c r="R34" s="215"/>
    </row>
    <row r="35" spans="1:18" ht="27" customHeight="1" x14ac:dyDescent="0.15">
      <c r="A35" s="1399"/>
      <c r="B35" s="1400"/>
      <c r="C35" s="1400"/>
      <c r="D35" s="1400"/>
      <c r="E35" s="1400"/>
      <c r="F35" s="1400"/>
      <c r="G35" s="1400"/>
      <c r="H35" s="1400"/>
      <c r="I35" s="1401"/>
      <c r="J35" s="214"/>
      <c r="K35" s="215"/>
      <c r="L35" s="215"/>
      <c r="M35" s="215"/>
      <c r="N35" s="215"/>
      <c r="O35" s="215"/>
      <c r="P35" s="215"/>
      <c r="Q35" s="215"/>
      <c r="R35" s="215"/>
    </row>
    <row r="36" spans="1:18" ht="27" customHeight="1" x14ac:dyDescent="0.15">
      <c r="A36" s="1399"/>
      <c r="B36" s="1400"/>
      <c r="C36" s="1400"/>
      <c r="D36" s="1400"/>
      <c r="E36" s="1400"/>
      <c r="F36" s="1400"/>
      <c r="G36" s="1400"/>
      <c r="H36" s="1400"/>
      <c r="I36" s="1401"/>
      <c r="J36" s="214"/>
      <c r="K36" s="215"/>
      <c r="L36" s="215"/>
      <c r="M36" s="215"/>
      <c r="N36" s="215"/>
      <c r="O36" s="215"/>
      <c r="P36" s="215"/>
      <c r="Q36" s="215"/>
      <c r="R36" s="215"/>
    </row>
    <row r="37" spans="1:18" ht="27" customHeight="1" x14ac:dyDescent="0.15">
      <c r="A37" s="1399"/>
      <c r="B37" s="1400"/>
      <c r="C37" s="1400"/>
      <c r="D37" s="1400"/>
      <c r="E37" s="1400"/>
      <c r="F37" s="1400"/>
      <c r="G37" s="1400"/>
      <c r="H37" s="1400"/>
      <c r="I37" s="1401"/>
      <c r="J37" s="214"/>
      <c r="K37" s="215"/>
      <c r="L37" s="215"/>
      <c r="M37" s="215"/>
      <c r="N37" s="215"/>
      <c r="O37" s="215"/>
      <c r="P37" s="215"/>
      <c r="Q37" s="215"/>
      <c r="R37" s="215"/>
    </row>
    <row r="38" spans="1:18" ht="27" customHeight="1" x14ac:dyDescent="0.15">
      <c r="A38" s="1402"/>
      <c r="B38" s="1403"/>
      <c r="C38" s="1403"/>
      <c r="D38" s="1403"/>
      <c r="E38" s="1403"/>
      <c r="F38" s="1403"/>
      <c r="G38" s="1403"/>
      <c r="H38" s="1403"/>
      <c r="I38" s="1404"/>
      <c r="J38" s="214"/>
      <c r="K38" s="215"/>
      <c r="L38" s="215"/>
      <c r="M38" s="215"/>
      <c r="N38" s="215"/>
      <c r="O38" s="215"/>
      <c r="P38" s="215"/>
      <c r="Q38" s="215"/>
      <c r="R38" s="215"/>
    </row>
    <row r="39" spans="1:18" ht="27" customHeight="1" x14ac:dyDescent="0.15">
      <c r="A39" s="216"/>
      <c r="B39" s="216"/>
      <c r="C39" s="216"/>
      <c r="D39" s="216"/>
      <c r="E39" s="216"/>
      <c r="F39" s="216"/>
      <c r="G39" s="216"/>
      <c r="H39" s="216"/>
      <c r="I39" s="216"/>
    </row>
    <row r="40" spans="1:18" ht="27" customHeight="1" x14ac:dyDescent="0.15">
      <c r="A40" s="19" t="s">
        <v>31</v>
      </c>
      <c r="B40" s="19"/>
      <c r="C40" s="19"/>
      <c r="D40" s="19"/>
      <c r="E40" s="19"/>
      <c r="F40" s="19"/>
      <c r="G40" s="19"/>
      <c r="H40" s="19"/>
      <c r="I40" s="19"/>
    </row>
    <row r="41" spans="1:18" ht="18.75" customHeight="1" x14ac:dyDescent="0.15">
      <c r="A41" s="19" t="s">
        <v>32</v>
      </c>
      <c r="B41" s="19"/>
      <c r="C41" s="19"/>
      <c r="D41" s="19"/>
      <c r="E41" s="19"/>
      <c r="F41" s="19"/>
      <c r="G41" s="19"/>
      <c r="H41" s="19"/>
      <c r="I41" s="19"/>
    </row>
    <row r="42" spans="1:18" ht="15.75" x14ac:dyDescent="0.15">
      <c r="A42" s="19"/>
      <c r="B42" s="19"/>
      <c r="C42" s="19"/>
      <c r="D42" s="19"/>
      <c r="E42" s="19"/>
      <c r="F42" s="19"/>
      <c r="G42" s="19"/>
      <c r="H42" s="19"/>
      <c r="I42" s="19"/>
    </row>
    <row r="43" spans="1:18" ht="15.75" x14ac:dyDescent="0.15">
      <c r="A43" s="19"/>
      <c r="B43" s="19"/>
      <c r="C43" s="19"/>
      <c r="D43" s="19"/>
      <c r="E43" s="19"/>
      <c r="F43" s="19"/>
      <c r="G43" s="19"/>
      <c r="H43" s="19"/>
      <c r="I43" s="19"/>
    </row>
    <row r="44" spans="1:18" ht="15.75" x14ac:dyDescent="0.15">
      <c r="A44" s="19"/>
      <c r="B44" s="19"/>
      <c r="C44" s="19"/>
      <c r="D44" s="19"/>
      <c r="E44" s="19"/>
      <c r="F44" s="19"/>
      <c r="G44" s="19"/>
      <c r="H44" s="19"/>
      <c r="I44" s="19"/>
    </row>
    <row r="45" spans="1:18" ht="15.75" x14ac:dyDescent="0.15">
      <c r="A45" s="19"/>
      <c r="B45" s="19"/>
      <c r="C45" s="19"/>
      <c r="D45" s="19"/>
      <c r="E45" s="19"/>
      <c r="F45" s="19"/>
      <c r="G45" s="19"/>
      <c r="H45" s="19"/>
      <c r="I45" s="19"/>
    </row>
    <row r="46" spans="1:18" ht="15.75" x14ac:dyDescent="0.15">
      <c r="A46" s="19"/>
      <c r="B46" s="19"/>
      <c r="C46" s="19"/>
      <c r="D46" s="19"/>
      <c r="E46" s="19"/>
      <c r="F46" s="19"/>
      <c r="G46" s="19"/>
      <c r="H46" s="19"/>
      <c r="I46" s="19"/>
    </row>
    <row r="47" spans="1:18" ht="15.75" x14ac:dyDescent="0.15">
      <c r="A47" s="19"/>
      <c r="B47" s="19"/>
      <c r="C47" s="19"/>
      <c r="D47" s="19"/>
      <c r="E47" s="19"/>
      <c r="F47" s="19"/>
      <c r="G47" s="19"/>
      <c r="H47" s="19"/>
      <c r="I47" s="19"/>
    </row>
    <row r="48" spans="1:18" ht="15.75" x14ac:dyDescent="0.15">
      <c r="A48" s="19"/>
      <c r="B48" s="19"/>
      <c r="C48" s="19"/>
      <c r="D48" s="19"/>
      <c r="E48" s="19"/>
      <c r="F48" s="19"/>
      <c r="G48" s="19"/>
      <c r="H48" s="19"/>
      <c r="I48" s="19"/>
    </row>
    <row r="49" spans="1:9" ht="15.75" x14ac:dyDescent="0.15">
      <c r="A49" s="19"/>
      <c r="B49" s="19"/>
      <c r="C49" s="19"/>
      <c r="D49" s="19"/>
      <c r="E49" s="19"/>
      <c r="F49" s="19"/>
      <c r="G49" s="19"/>
      <c r="H49" s="19"/>
      <c r="I49" s="19"/>
    </row>
    <row r="50" spans="1:9" ht="15.75" x14ac:dyDescent="0.15">
      <c r="A50" s="19"/>
      <c r="B50" s="19"/>
      <c r="C50" s="19"/>
      <c r="D50" s="19"/>
      <c r="E50" s="19"/>
      <c r="F50" s="19"/>
      <c r="G50" s="19"/>
      <c r="H50" s="19"/>
      <c r="I50" s="19"/>
    </row>
    <row r="51" spans="1:9" ht="15.75" x14ac:dyDescent="0.15">
      <c r="A51" s="19"/>
      <c r="B51" s="19"/>
      <c r="C51" s="19"/>
      <c r="D51" s="19"/>
      <c r="E51" s="19"/>
      <c r="F51" s="19"/>
      <c r="G51" s="19"/>
      <c r="H51" s="19"/>
      <c r="I51" s="19"/>
    </row>
    <row r="52" spans="1:9" ht="15.75" x14ac:dyDescent="0.15">
      <c r="A52" s="19"/>
      <c r="B52" s="19"/>
      <c r="C52" s="19"/>
      <c r="D52" s="19"/>
      <c r="E52" s="19"/>
      <c r="F52" s="19"/>
      <c r="G52" s="19"/>
      <c r="H52" s="19"/>
      <c r="I52" s="19"/>
    </row>
    <row r="53" spans="1:9" ht="15.75" x14ac:dyDescent="0.15">
      <c r="A53" s="19"/>
      <c r="B53" s="19"/>
      <c r="C53" s="19"/>
      <c r="D53" s="19"/>
      <c r="E53" s="19"/>
      <c r="F53" s="19"/>
      <c r="G53" s="19"/>
      <c r="H53" s="19"/>
      <c r="I53" s="19"/>
    </row>
    <row r="54" spans="1:9" ht="15.75" x14ac:dyDescent="0.15">
      <c r="A54" s="19"/>
      <c r="B54" s="19"/>
      <c r="C54" s="19"/>
      <c r="D54" s="19"/>
      <c r="E54" s="19"/>
      <c r="F54" s="19"/>
      <c r="G54" s="19"/>
      <c r="H54" s="19"/>
      <c r="I54" s="19"/>
    </row>
    <row r="55" spans="1:9" ht="15.75" x14ac:dyDescent="0.15">
      <c r="A55" s="19"/>
      <c r="B55" s="19"/>
      <c r="C55" s="19"/>
      <c r="D55" s="19"/>
      <c r="E55" s="19"/>
      <c r="F55" s="19"/>
      <c r="G55" s="19"/>
      <c r="H55" s="19"/>
      <c r="I55" s="19"/>
    </row>
    <row r="56" spans="1:9" ht="15.75" x14ac:dyDescent="0.15">
      <c r="A56" s="19"/>
      <c r="B56" s="19"/>
      <c r="C56" s="19"/>
      <c r="D56" s="19"/>
      <c r="E56" s="19"/>
      <c r="F56" s="19"/>
      <c r="G56" s="19"/>
      <c r="H56" s="19"/>
      <c r="I56" s="19"/>
    </row>
    <row r="57" spans="1:9" ht="15.75" x14ac:dyDescent="0.15">
      <c r="A57" s="19"/>
      <c r="B57" s="19"/>
      <c r="C57" s="19"/>
      <c r="D57" s="19"/>
      <c r="E57" s="19"/>
      <c r="F57" s="19"/>
      <c r="G57" s="19"/>
      <c r="H57" s="19"/>
      <c r="I57" s="19"/>
    </row>
    <row r="58" spans="1:9" ht="15.75" x14ac:dyDescent="0.15">
      <c r="A58" s="19"/>
      <c r="B58" s="19"/>
      <c r="C58" s="19"/>
      <c r="D58" s="19"/>
      <c r="E58" s="19"/>
      <c r="F58" s="19"/>
      <c r="G58" s="19"/>
      <c r="H58" s="19"/>
      <c r="I58" s="19"/>
    </row>
    <row r="59" spans="1:9" ht="15.75" x14ac:dyDescent="0.15">
      <c r="A59" s="19"/>
      <c r="B59" s="19"/>
      <c r="C59" s="19"/>
      <c r="D59" s="19"/>
      <c r="E59" s="19"/>
      <c r="F59" s="19"/>
      <c r="G59" s="19"/>
      <c r="H59" s="19"/>
      <c r="I59" s="19"/>
    </row>
    <row r="60" spans="1:9" ht="15.75" x14ac:dyDescent="0.15">
      <c r="A60" s="19"/>
      <c r="B60" s="19"/>
      <c r="C60" s="19"/>
      <c r="D60" s="19"/>
      <c r="E60" s="19"/>
      <c r="F60" s="19"/>
      <c r="G60" s="19"/>
      <c r="H60" s="19"/>
      <c r="I60" s="19"/>
    </row>
    <row r="61" spans="1:9" ht="15.75" x14ac:dyDescent="0.15">
      <c r="A61" s="19"/>
      <c r="B61" s="19"/>
      <c r="C61" s="19"/>
      <c r="D61" s="19"/>
      <c r="E61" s="19"/>
      <c r="F61" s="19"/>
      <c r="G61" s="19"/>
      <c r="H61" s="19"/>
      <c r="I61" s="19"/>
    </row>
    <row r="62" spans="1:9" ht="15.75" x14ac:dyDescent="0.15">
      <c r="A62" s="19"/>
      <c r="B62" s="19"/>
      <c r="C62" s="19"/>
      <c r="D62" s="19"/>
      <c r="E62" s="19"/>
      <c r="F62" s="19"/>
      <c r="G62" s="19"/>
      <c r="H62" s="19"/>
      <c r="I62" s="19"/>
    </row>
    <row r="63" spans="1:9" ht="15.75" x14ac:dyDescent="0.15">
      <c r="A63" s="19"/>
      <c r="B63" s="19"/>
      <c r="C63" s="19"/>
      <c r="D63" s="19"/>
      <c r="E63" s="19"/>
      <c r="F63" s="19"/>
      <c r="G63" s="19"/>
      <c r="H63" s="19"/>
      <c r="I63" s="19"/>
    </row>
    <row r="64" spans="1:9" ht="15.75" x14ac:dyDescent="0.15">
      <c r="A64" s="19"/>
      <c r="B64" s="19"/>
      <c r="C64" s="19"/>
      <c r="D64" s="19"/>
      <c r="E64" s="19"/>
      <c r="F64" s="19"/>
      <c r="G64" s="19"/>
      <c r="H64" s="19"/>
      <c r="I64" s="19"/>
    </row>
    <row r="65" spans="1:9" ht="15.75" x14ac:dyDescent="0.15">
      <c r="A65" s="19"/>
      <c r="B65" s="19"/>
      <c r="C65" s="19"/>
      <c r="D65" s="19"/>
      <c r="E65" s="19"/>
      <c r="F65" s="19"/>
      <c r="G65" s="19"/>
      <c r="H65" s="19"/>
      <c r="I65" s="19"/>
    </row>
    <row r="66" spans="1:9" ht="15.75" x14ac:dyDescent="0.15">
      <c r="A66" s="19"/>
      <c r="B66" s="19"/>
      <c r="C66" s="19"/>
      <c r="D66" s="19"/>
      <c r="E66" s="19"/>
      <c r="F66" s="19"/>
      <c r="G66" s="19"/>
      <c r="H66" s="19"/>
      <c r="I66" s="19"/>
    </row>
    <row r="67" spans="1:9" ht="15.75" x14ac:dyDescent="0.15">
      <c r="A67" s="19"/>
      <c r="B67" s="19"/>
      <c r="C67" s="19"/>
      <c r="D67" s="19"/>
      <c r="E67" s="19"/>
      <c r="F67" s="19"/>
      <c r="G67" s="19"/>
      <c r="H67" s="19"/>
      <c r="I67" s="19"/>
    </row>
    <row r="68" spans="1:9" ht="15.75" x14ac:dyDescent="0.15">
      <c r="A68" s="19"/>
      <c r="B68" s="19"/>
      <c r="C68" s="19"/>
      <c r="D68" s="19"/>
      <c r="E68" s="19"/>
      <c r="F68" s="19"/>
      <c r="G68" s="19"/>
      <c r="H68" s="19"/>
      <c r="I68" s="19"/>
    </row>
    <row r="69" spans="1:9" ht="15.75" x14ac:dyDescent="0.15">
      <c r="A69" s="19"/>
      <c r="B69" s="19"/>
      <c r="C69" s="19"/>
      <c r="D69" s="19"/>
      <c r="E69" s="19"/>
      <c r="F69" s="19"/>
      <c r="G69" s="19"/>
      <c r="H69" s="19"/>
      <c r="I69" s="19"/>
    </row>
    <row r="70" spans="1:9" ht="15.75" x14ac:dyDescent="0.15">
      <c r="A70" s="19"/>
      <c r="B70" s="19"/>
      <c r="C70" s="19"/>
      <c r="D70" s="19"/>
      <c r="E70" s="19"/>
      <c r="F70" s="19"/>
      <c r="G70" s="19"/>
      <c r="H70" s="19"/>
      <c r="I70" s="19"/>
    </row>
    <row r="71" spans="1:9" ht="15.75" x14ac:dyDescent="0.15">
      <c r="A71" s="19"/>
      <c r="B71" s="19"/>
      <c r="C71" s="19"/>
      <c r="D71" s="19"/>
      <c r="E71" s="19"/>
      <c r="F71" s="19"/>
      <c r="G71" s="19"/>
      <c r="H71" s="19"/>
      <c r="I71" s="19"/>
    </row>
    <row r="72" spans="1:9" ht="15.75" x14ac:dyDescent="0.15">
      <c r="A72" s="19"/>
      <c r="B72" s="19"/>
      <c r="C72" s="19"/>
      <c r="D72" s="19"/>
      <c r="E72" s="19"/>
      <c r="F72" s="19"/>
      <c r="G72" s="19"/>
      <c r="H72" s="19"/>
      <c r="I72" s="19"/>
    </row>
    <row r="73" spans="1:9" ht="15.75" x14ac:dyDescent="0.15">
      <c r="A73" s="19"/>
      <c r="B73" s="19"/>
      <c r="C73" s="19"/>
      <c r="D73" s="19"/>
      <c r="E73" s="19"/>
      <c r="F73" s="19"/>
      <c r="G73" s="19"/>
      <c r="H73" s="19"/>
      <c r="I73" s="19"/>
    </row>
    <row r="74" spans="1:9" ht="15.75" x14ac:dyDescent="0.15">
      <c r="A74" s="19"/>
      <c r="B74" s="19"/>
      <c r="C74" s="19"/>
      <c r="D74" s="19"/>
      <c r="E74" s="19"/>
      <c r="F74" s="19"/>
      <c r="G74" s="19"/>
      <c r="H74" s="19"/>
      <c r="I74" s="19"/>
    </row>
    <row r="75" spans="1:9" ht="15.75" x14ac:dyDescent="0.15">
      <c r="A75" s="19"/>
      <c r="B75" s="19"/>
      <c r="C75" s="19"/>
      <c r="D75" s="19"/>
      <c r="E75" s="19"/>
      <c r="F75" s="19"/>
      <c r="G75" s="19"/>
      <c r="H75" s="19"/>
      <c r="I75" s="19"/>
    </row>
    <row r="76" spans="1:9" ht="15.75" x14ac:dyDescent="0.15">
      <c r="A76" s="19"/>
      <c r="B76" s="19"/>
      <c r="C76" s="19"/>
      <c r="D76" s="19"/>
      <c r="E76" s="19"/>
      <c r="F76" s="19"/>
      <c r="G76" s="19"/>
      <c r="H76" s="19"/>
      <c r="I76" s="19"/>
    </row>
    <row r="77" spans="1:9" ht="15.75" x14ac:dyDescent="0.15">
      <c r="A77" s="19"/>
      <c r="B77" s="19"/>
      <c r="C77" s="19"/>
      <c r="D77" s="19"/>
      <c r="E77" s="19"/>
      <c r="F77" s="19"/>
      <c r="G77" s="19"/>
      <c r="H77" s="19"/>
      <c r="I77" s="19"/>
    </row>
    <row r="78" spans="1:9" ht="15.75" x14ac:dyDescent="0.15">
      <c r="A78" s="19"/>
      <c r="B78" s="19"/>
      <c r="C78" s="19"/>
      <c r="D78" s="19"/>
      <c r="E78" s="19"/>
      <c r="F78" s="19"/>
      <c r="G78" s="19"/>
      <c r="H78" s="19"/>
      <c r="I78" s="19"/>
    </row>
    <row r="79" spans="1:9" ht="15.75" x14ac:dyDescent="0.15">
      <c r="A79" s="19"/>
      <c r="B79" s="19"/>
      <c r="C79" s="19"/>
      <c r="D79" s="19"/>
      <c r="E79" s="19"/>
      <c r="F79" s="19"/>
      <c r="G79" s="19"/>
      <c r="H79" s="19"/>
      <c r="I79" s="19"/>
    </row>
    <row r="80" spans="1:9" ht="15.75" x14ac:dyDescent="0.15">
      <c r="A80" s="19"/>
      <c r="B80" s="19"/>
      <c r="C80" s="19"/>
      <c r="D80" s="19"/>
      <c r="E80" s="19"/>
      <c r="F80" s="19"/>
      <c r="G80" s="19"/>
      <c r="H80" s="19"/>
      <c r="I80" s="19"/>
    </row>
    <row r="81" spans="1:9" ht="15.75" x14ac:dyDescent="0.15">
      <c r="A81" s="19"/>
      <c r="B81" s="19"/>
      <c r="C81" s="19"/>
      <c r="D81" s="19"/>
      <c r="E81" s="19"/>
      <c r="F81" s="19"/>
      <c r="G81" s="19"/>
      <c r="H81" s="19"/>
      <c r="I81" s="19"/>
    </row>
    <row r="82" spans="1:9" ht="15.75" x14ac:dyDescent="0.15">
      <c r="A82" s="19"/>
      <c r="B82" s="19"/>
      <c r="C82" s="19"/>
      <c r="D82" s="19"/>
      <c r="E82" s="19"/>
      <c r="F82" s="19"/>
      <c r="G82" s="19"/>
      <c r="H82" s="19"/>
      <c r="I82" s="19"/>
    </row>
    <row r="83" spans="1:9" ht="15.75" x14ac:dyDescent="0.15">
      <c r="A83" s="19"/>
      <c r="B83" s="19"/>
      <c r="C83" s="19"/>
      <c r="D83" s="19"/>
      <c r="E83" s="19"/>
      <c r="F83" s="19"/>
      <c r="G83" s="19"/>
      <c r="H83" s="19"/>
      <c r="I83" s="19"/>
    </row>
    <row r="84" spans="1:9" ht="15.75" x14ac:dyDescent="0.15">
      <c r="A84" s="19"/>
      <c r="B84" s="19"/>
      <c r="C84" s="19"/>
      <c r="D84" s="19"/>
      <c r="E84" s="19"/>
      <c r="F84" s="19"/>
      <c r="G84" s="19"/>
      <c r="H84" s="19"/>
      <c r="I84" s="19"/>
    </row>
    <row r="85" spans="1:9" ht="15.75" x14ac:dyDescent="0.15">
      <c r="A85" s="19"/>
      <c r="B85" s="19"/>
      <c r="C85" s="19"/>
      <c r="D85" s="19"/>
      <c r="E85" s="19"/>
      <c r="F85" s="19"/>
      <c r="G85" s="19"/>
      <c r="H85" s="19"/>
      <c r="I85" s="19"/>
    </row>
    <row r="86" spans="1:9" ht="15.75" x14ac:dyDescent="0.15">
      <c r="A86" s="19"/>
      <c r="B86" s="19"/>
      <c r="C86" s="19"/>
      <c r="D86" s="19"/>
      <c r="E86" s="19"/>
      <c r="F86" s="19"/>
      <c r="G86" s="19"/>
      <c r="H86" s="19"/>
      <c r="I86" s="19"/>
    </row>
    <row r="87" spans="1:9" ht="15.75" x14ac:dyDescent="0.15">
      <c r="A87" s="19"/>
      <c r="B87" s="19"/>
      <c r="C87" s="19"/>
      <c r="D87" s="19"/>
      <c r="E87" s="19"/>
      <c r="F87" s="19"/>
      <c r="G87" s="19"/>
      <c r="H87" s="19"/>
      <c r="I87" s="19"/>
    </row>
    <row r="88" spans="1:9" ht="15.75" x14ac:dyDescent="0.15">
      <c r="A88" s="19"/>
      <c r="B88" s="19"/>
      <c r="C88" s="19"/>
      <c r="D88" s="19"/>
      <c r="E88" s="19"/>
      <c r="F88" s="19"/>
      <c r="G88" s="19"/>
      <c r="H88" s="19"/>
      <c r="I88" s="19"/>
    </row>
    <row r="89" spans="1:9" ht="15.75" x14ac:dyDescent="0.15">
      <c r="A89" s="19"/>
      <c r="B89" s="19"/>
      <c r="C89" s="19"/>
      <c r="D89" s="19"/>
      <c r="E89" s="19"/>
      <c r="F89" s="19"/>
      <c r="G89" s="19"/>
      <c r="H89" s="19"/>
      <c r="I89" s="19"/>
    </row>
    <row r="90" spans="1:9" ht="15.75" x14ac:dyDescent="0.15">
      <c r="A90" s="19"/>
      <c r="B90" s="19"/>
      <c r="C90" s="19"/>
      <c r="D90" s="19"/>
      <c r="E90" s="19"/>
      <c r="F90" s="19"/>
      <c r="G90" s="19"/>
      <c r="H90" s="19"/>
      <c r="I90" s="19"/>
    </row>
    <row r="91" spans="1:9" ht="15.75" x14ac:dyDescent="0.15">
      <c r="A91" s="19"/>
      <c r="B91" s="19"/>
      <c r="C91" s="19"/>
      <c r="D91" s="19"/>
      <c r="E91" s="19"/>
      <c r="F91" s="19"/>
      <c r="G91" s="19"/>
      <c r="H91" s="19"/>
      <c r="I91" s="19"/>
    </row>
    <row r="92" spans="1:9" ht="15.75" x14ac:dyDescent="0.15">
      <c r="A92" s="19"/>
      <c r="B92" s="19"/>
      <c r="C92" s="19"/>
      <c r="D92" s="19"/>
      <c r="E92" s="19"/>
      <c r="F92" s="19"/>
      <c r="G92" s="19"/>
      <c r="H92" s="19"/>
      <c r="I92" s="19"/>
    </row>
    <row r="93" spans="1:9" ht="15.75" x14ac:dyDescent="0.15">
      <c r="A93" s="19"/>
      <c r="B93" s="19"/>
      <c r="C93" s="19"/>
      <c r="D93" s="19"/>
      <c r="E93" s="19"/>
      <c r="F93" s="19"/>
      <c r="G93" s="19"/>
      <c r="H93" s="19"/>
      <c r="I93" s="19"/>
    </row>
    <row r="94" spans="1:9" ht="15.75" x14ac:dyDescent="0.15">
      <c r="A94" s="19"/>
      <c r="B94" s="19"/>
      <c r="C94" s="19"/>
      <c r="D94" s="19"/>
      <c r="E94" s="19"/>
      <c r="F94" s="19"/>
      <c r="G94" s="19"/>
      <c r="H94" s="19"/>
      <c r="I94" s="19"/>
    </row>
    <row r="95" spans="1:9" ht="15.75" x14ac:dyDescent="0.15">
      <c r="A95" s="19"/>
      <c r="B95" s="19"/>
      <c r="C95" s="19"/>
      <c r="D95" s="19"/>
      <c r="E95" s="19"/>
      <c r="F95" s="19"/>
      <c r="G95" s="19"/>
      <c r="H95" s="19"/>
      <c r="I95" s="19"/>
    </row>
    <row r="96" spans="1:9" ht="15.75" x14ac:dyDescent="0.15">
      <c r="A96" s="19"/>
      <c r="B96" s="19"/>
      <c r="C96" s="19"/>
      <c r="D96" s="19"/>
      <c r="E96" s="19"/>
      <c r="F96" s="19"/>
      <c r="G96" s="19"/>
      <c r="H96" s="19"/>
      <c r="I96" s="19"/>
    </row>
    <row r="97" spans="1:9" ht="15.75" x14ac:dyDescent="0.15">
      <c r="A97" s="19"/>
      <c r="B97" s="19"/>
      <c r="C97" s="19"/>
      <c r="D97" s="19"/>
      <c r="E97" s="19"/>
      <c r="F97" s="19"/>
      <c r="G97" s="19"/>
      <c r="H97" s="19"/>
      <c r="I97" s="19"/>
    </row>
    <row r="98" spans="1:9" ht="15.75" x14ac:dyDescent="0.15">
      <c r="A98" s="19"/>
      <c r="B98" s="19"/>
      <c r="C98" s="19"/>
      <c r="D98" s="19"/>
      <c r="E98" s="19"/>
      <c r="F98" s="19"/>
      <c r="G98" s="19"/>
      <c r="H98" s="19"/>
      <c r="I98" s="19"/>
    </row>
    <row r="99" spans="1:9" ht="15.75" x14ac:dyDescent="0.15">
      <c r="A99" s="19"/>
      <c r="B99" s="19"/>
      <c r="C99" s="19"/>
      <c r="D99" s="19"/>
      <c r="E99" s="19"/>
      <c r="F99" s="19"/>
      <c r="G99" s="19"/>
      <c r="H99" s="19"/>
      <c r="I99" s="19"/>
    </row>
    <row r="100" spans="1:9" ht="15.75" x14ac:dyDescent="0.15">
      <c r="A100" s="19"/>
      <c r="B100" s="19"/>
      <c r="C100" s="19"/>
      <c r="D100" s="19"/>
      <c r="E100" s="19"/>
      <c r="F100" s="19"/>
      <c r="G100" s="19"/>
      <c r="H100" s="19"/>
      <c r="I100" s="19"/>
    </row>
    <row r="101" spans="1:9" ht="15.75" x14ac:dyDescent="0.15">
      <c r="A101" s="19"/>
      <c r="B101" s="19"/>
      <c r="C101" s="19"/>
      <c r="D101" s="19"/>
      <c r="E101" s="19"/>
      <c r="F101" s="19"/>
      <c r="G101" s="19"/>
      <c r="H101" s="19"/>
      <c r="I101" s="19"/>
    </row>
    <row r="102" spans="1:9" ht="15.75" x14ac:dyDescent="0.15">
      <c r="A102" s="19"/>
      <c r="B102" s="19"/>
      <c r="C102" s="19"/>
      <c r="D102" s="19"/>
      <c r="E102" s="19"/>
      <c r="F102" s="19"/>
      <c r="G102" s="19"/>
      <c r="H102" s="19"/>
      <c r="I102" s="19"/>
    </row>
    <row r="103" spans="1:9" ht="15.75" x14ac:dyDescent="0.15">
      <c r="A103" s="19"/>
      <c r="B103" s="19"/>
      <c r="C103" s="19"/>
      <c r="D103" s="19"/>
      <c r="E103" s="19"/>
      <c r="F103" s="19"/>
      <c r="G103" s="19"/>
      <c r="H103" s="19"/>
      <c r="I103" s="19"/>
    </row>
  </sheetData>
  <sheetProtection formatCells="0" formatColumns="0" formatRows="0" insertRows="0" deleteRows="0"/>
  <mergeCells count="46">
    <mergeCell ref="F26:I26"/>
    <mergeCell ref="A29:I29"/>
    <mergeCell ref="A33:I38"/>
    <mergeCell ref="A24:C24"/>
    <mergeCell ref="D24:F24"/>
    <mergeCell ref="G24:I24"/>
    <mergeCell ref="A25:C25"/>
    <mergeCell ref="D25:F25"/>
    <mergeCell ref="G25:I25"/>
    <mergeCell ref="A31:B31"/>
    <mergeCell ref="F27:I27"/>
    <mergeCell ref="E28:I28"/>
    <mergeCell ref="A22:C22"/>
    <mergeCell ref="D22:F22"/>
    <mergeCell ref="G22:I22"/>
    <mergeCell ref="A23:C23"/>
    <mergeCell ref="D23:F23"/>
    <mergeCell ref="G23:I23"/>
    <mergeCell ref="F20:I20"/>
    <mergeCell ref="D17:F19"/>
    <mergeCell ref="G17:I19"/>
    <mergeCell ref="A17:C17"/>
    <mergeCell ref="A18:C18"/>
    <mergeCell ref="A19:C19"/>
    <mergeCell ref="A1:I1"/>
    <mergeCell ref="G4:I4"/>
    <mergeCell ref="A5:I5"/>
    <mergeCell ref="H6:I6"/>
    <mergeCell ref="B6:F6"/>
    <mergeCell ref="A3:G3"/>
    <mergeCell ref="H3:I3"/>
    <mergeCell ref="D14:F16"/>
    <mergeCell ref="G14:I16"/>
    <mergeCell ref="A14:C14"/>
    <mergeCell ref="A15:C15"/>
    <mergeCell ref="A16:C16"/>
    <mergeCell ref="B7:I7"/>
    <mergeCell ref="A9:B9"/>
    <mergeCell ref="A10:C10"/>
    <mergeCell ref="D10:F10"/>
    <mergeCell ref="D11:F13"/>
    <mergeCell ref="G10:I10"/>
    <mergeCell ref="G11:I13"/>
    <mergeCell ref="A11:C11"/>
    <mergeCell ref="A12:C12"/>
    <mergeCell ref="A13:C13"/>
  </mergeCells>
  <phoneticPr fontId="1" alignment="distributed"/>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8" max="8"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1"/>
  <sheetViews>
    <sheetView zoomScale="85" zoomScaleNormal="85" zoomScaleSheetLayoutView="85" workbookViewId="0">
      <selection activeCell="M20" sqref="A20:M20"/>
    </sheetView>
  </sheetViews>
  <sheetFormatPr defaultRowHeight="13.5" x14ac:dyDescent="0.15"/>
  <cols>
    <col min="1" max="16384" width="9" style="18"/>
  </cols>
  <sheetData>
    <row r="1" spans="1:25" ht="15.75" x14ac:dyDescent="0.15">
      <c r="A1" s="836" t="s">
        <v>418</v>
      </c>
      <c r="B1" s="836"/>
      <c r="C1" s="836"/>
      <c r="D1" s="836"/>
      <c r="E1" s="836"/>
      <c r="F1" s="836"/>
      <c r="G1" s="836"/>
      <c r="H1" s="836"/>
      <c r="I1" s="836"/>
    </row>
    <row r="2" spans="1:25" ht="27" customHeight="1" x14ac:dyDescent="0.15">
      <c r="A2" s="19"/>
      <c r="B2" s="19"/>
      <c r="C2" s="19"/>
      <c r="D2" s="19"/>
      <c r="E2" s="19"/>
      <c r="F2" s="19"/>
      <c r="G2" s="19"/>
      <c r="H2" s="19"/>
      <c r="I2" s="19"/>
    </row>
    <row r="3" spans="1:25" ht="27" customHeight="1" x14ac:dyDescent="0.15">
      <c r="A3" s="1364" t="s">
        <v>355</v>
      </c>
      <c r="B3" s="1364"/>
      <c r="C3" s="1364"/>
      <c r="D3" s="1364"/>
      <c r="E3" s="1364"/>
      <c r="F3" s="1364"/>
      <c r="G3" s="1364"/>
      <c r="H3" s="1365" t="s">
        <v>128</v>
      </c>
      <c r="I3" s="1365"/>
    </row>
    <row r="4" spans="1:25" ht="36" customHeight="1" x14ac:dyDescent="0.25">
      <c r="A4" s="132"/>
      <c r="B4" s="132"/>
      <c r="C4" s="132"/>
      <c r="D4" s="132"/>
      <c r="E4" s="132"/>
      <c r="F4" s="132"/>
      <c r="G4" s="1442" t="s">
        <v>1178</v>
      </c>
      <c r="H4" s="1442"/>
      <c r="I4" s="1442"/>
    </row>
    <row r="5" spans="1:25" ht="27" customHeight="1" x14ac:dyDescent="0.15">
      <c r="A5" s="1411" t="s">
        <v>355</v>
      </c>
      <c r="B5" s="1415"/>
      <c r="C5" s="1415"/>
      <c r="D5" s="1415"/>
      <c r="E5" s="1415"/>
      <c r="F5" s="1415"/>
      <c r="G5" s="1415"/>
      <c r="H5" s="1415"/>
      <c r="I5" s="1412"/>
    </row>
    <row r="6" spans="1:25" ht="41.25" customHeight="1" x14ac:dyDescent="0.25">
      <c r="A6" s="130" t="s" ph="1">
        <v>28</v>
      </c>
      <c r="B6" s="1445" ph="1"/>
      <c r="C6" s="1446" ph="1"/>
      <c r="D6" s="1446" ph="1"/>
      <c r="E6" s="1446" ph="1"/>
      <c r="F6" s="1447" ph="1"/>
      <c r="G6" s="130" t="s">
        <v>25</v>
      </c>
      <c r="H6" s="1443"/>
      <c r="I6" s="1444"/>
      <c r="J6" s="18" ph="1"/>
      <c r="K6" s="18" ph="1"/>
      <c r="L6" s="18" ph="1"/>
      <c r="M6" s="18" ph="1"/>
      <c r="N6" s="18" ph="1"/>
      <c r="O6" s="18" ph="1"/>
      <c r="P6" s="18" ph="1"/>
      <c r="S6" s="18" ph="1"/>
      <c r="T6" s="18" ph="1"/>
      <c r="U6" s="18" ph="1"/>
      <c r="V6" s="18" ph="1"/>
      <c r="W6" s="18" ph="1"/>
      <c r="X6" s="18" ph="1"/>
      <c r="Y6" s="18" ph="1"/>
    </row>
    <row r="7" spans="1:25" ht="33.75" customHeight="1" x14ac:dyDescent="0.15">
      <c r="A7" s="175" t="s">
        <v>29</v>
      </c>
      <c r="B7" s="1426"/>
      <c r="C7" s="1427"/>
      <c r="D7" s="1427"/>
      <c r="E7" s="1427"/>
      <c r="F7" s="1427"/>
      <c r="G7" s="131" t="s">
        <v>563</v>
      </c>
      <c r="H7" s="1454" t="s">
        <v>564</v>
      </c>
      <c r="I7" s="1455"/>
    </row>
    <row r="8" spans="1:25" ht="33.75" customHeight="1" x14ac:dyDescent="0.15">
      <c r="A8" s="133"/>
      <c r="B8" s="133"/>
      <c r="C8" s="133"/>
      <c r="D8" s="133"/>
      <c r="E8" s="133"/>
      <c r="F8" s="133"/>
      <c r="G8" s="133"/>
      <c r="H8" s="133"/>
      <c r="I8" s="133"/>
    </row>
    <row r="9" spans="1:25" ht="27" customHeight="1" x14ac:dyDescent="0.15">
      <c r="A9" s="1429" t="s">
        <v>30</v>
      </c>
      <c r="B9" s="1429"/>
      <c r="C9" s="21"/>
      <c r="D9" s="21"/>
      <c r="E9" s="21"/>
      <c r="F9" s="21"/>
      <c r="G9" s="21"/>
      <c r="H9" s="21"/>
      <c r="I9" s="21"/>
    </row>
    <row r="10" spans="1:25" ht="27" customHeight="1" x14ac:dyDescent="0.15">
      <c r="A10" s="1024" t="s">
        <v>239</v>
      </c>
      <c r="B10" s="1024"/>
      <c r="C10" s="1024"/>
      <c r="D10" s="1024" t="s">
        <v>240</v>
      </c>
      <c r="E10" s="1024"/>
      <c r="F10" s="1024"/>
      <c r="G10" s="1024" t="s">
        <v>241</v>
      </c>
      <c r="H10" s="1024"/>
      <c r="I10" s="1024"/>
    </row>
    <row r="11" spans="1:25" ht="18" customHeight="1" x14ac:dyDescent="0.15">
      <c r="A11" s="1433"/>
      <c r="B11" s="1434"/>
      <c r="C11" s="1435"/>
      <c r="D11" s="1430"/>
      <c r="E11" s="1430"/>
      <c r="F11" s="1430"/>
      <c r="G11" s="1430"/>
      <c r="H11" s="1430"/>
      <c r="I11" s="1430"/>
    </row>
    <row r="12" spans="1:25" ht="18" customHeight="1" x14ac:dyDescent="0.15">
      <c r="A12" s="1436" t="s">
        <v>238</v>
      </c>
      <c r="B12" s="1437"/>
      <c r="C12" s="1438"/>
      <c r="D12" s="1431"/>
      <c r="E12" s="1431"/>
      <c r="F12" s="1431"/>
      <c r="G12" s="1431"/>
      <c r="H12" s="1431"/>
      <c r="I12" s="1431"/>
    </row>
    <row r="13" spans="1:25" ht="18" customHeight="1" x14ac:dyDescent="0.15">
      <c r="A13" s="1439"/>
      <c r="B13" s="1440"/>
      <c r="C13" s="1441"/>
      <c r="D13" s="1432"/>
      <c r="E13" s="1432"/>
      <c r="F13" s="1432"/>
      <c r="G13" s="1432"/>
      <c r="H13" s="1432"/>
      <c r="I13" s="1432"/>
    </row>
    <row r="14" spans="1:25" ht="18" customHeight="1" x14ac:dyDescent="0.15">
      <c r="A14" s="1433"/>
      <c r="B14" s="1434"/>
      <c r="C14" s="1435"/>
      <c r="D14" s="1430"/>
      <c r="E14" s="1430"/>
      <c r="F14" s="1430"/>
      <c r="G14" s="1430"/>
      <c r="H14" s="1430"/>
      <c r="I14" s="1430"/>
    </row>
    <row r="15" spans="1:25" ht="18" customHeight="1" x14ac:dyDescent="0.15">
      <c r="A15" s="1436" t="s">
        <v>238</v>
      </c>
      <c r="B15" s="1437"/>
      <c r="C15" s="1438"/>
      <c r="D15" s="1431"/>
      <c r="E15" s="1431"/>
      <c r="F15" s="1431"/>
      <c r="G15" s="1431"/>
      <c r="H15" s="1431"/>
      <c r="I15" s="1431"/>
    </row>
    <row r="16" spans="1:25" ht="18" customHeight="1" x14ac:dyDescent="0.15">
      <c r="A16" s="1439"/>
      <c r="B16" s="1440"/>
      <c r="C16" s="1441"/>
      <c r="D16" s="1432"/>
      <c r="E16" s="1432"/>
      <c r="F16" s="1432"/>
      <c r="G16" s="1432"/>
      <c r="H16" s="1432"/>
      <c r="I16" s="1432"/>
    </row>
    <row r="17" spans="1:9" ht="18" customHeight="1" x14ac:dyDescent="0.15">
      <c r="A17" s="1433"/>
      <c r="B17" s="1434"/>
      <c r="C17" s="1435"/>
      <c r="D17" s="1430"/>
      <c r="E17" s="1430"/>
      <c r="F17" s="1430"/>
      <c r="G17" s="1430"/>
      <c r="H17" s="1430"/>
      <c r="I17" s="1430"/>
    </row>
    <row r="18" spans="1:9" ht="18" customHeight="1" x14ac:dyDescent="0.15">
      <c r="A18" s="1436" t="s">
        <v>238</v>
      </c>
      <c r="B18" s="1437"/>
      <c r="C18" s="1438"/>
      <c r="D18" s="1431"/>
      <c r="E18" s="1431"/>
      <c r="F18" s="1431"/>
      <c r="G18" s="1431"/>
      <c r="H18" s="1431"/>
      <c r="I18" s="1431"/>
    </row>
    <row r="19" spans="1:9" ht="18" customHeight="1" x14ac:dyDescent="0.15">
      <c r="A19" s="1439"/>
      <c r="B19" s="1440"/>
      <c r="C19" s="1441"/>
      <c r="D19" s="1432"/>
      <c r="E19" s="1432"/>
      <c r="F19" s="1432"/>
      <c r="G19" s="1432"/>
      <c r="H19" s="1432"/>
      <c r="I19" s="1432"/>
    </row>
    <row r="20" spans="1:9" ht="27" customHeight="1" x14ac:dyDescent="0.15">
      <c r="A20" s="20"/>
      <c r="B20" s="20"/>
      <c r="C20" s="20"/>
      <c r="D20" s="20"/>
      <c r="E20" s="20"/>
      <c r="F20" s="1448" t="s">
        <v>969</v>
      </c>
      <c r="G20" s="1448"/>
      <c r="H20" s="1448"/>
      <c r="I20" s="1448"/>
    </row>
    <row r="21" spans="1:9" ht="27" customHeight="1" x14ac:dyDescent="0.15">
      <c r="A21" s="196" t="s">
        <v>755</v>
      </c>
      <c r="B21" s="22"/>
      <c r="C21" s="22"/>
      <c r="D21" s="22"/>
      <c r="E21" s="22"/>
      <c r="F21" s="22"/>
      <c r="G21" s="22"/>
      <c r="H21" s="22"/>
      <c r="I21" s="22"/>
    </row>
    <row r="22" spans="1:9" ht="27" customHeight="1" x14ac:dyDescent="0.15">
      <c r="A22" s="1024" t="s">
        <v>243</v>
      </c>
      <c r="B22" s="1024"/>
      <c r="C22" s="1024"/>
      <c r="D22" s="1024" t="s">
        <v>244</v>
      </c>
      <c r="E22" s="1024"/>
      <c r="F22" s="1024"/>
      <c r="G22" s="1024" t="s">
        <v>245</v>
      </c>
      <c r="H22" s="1024"/>
      <c r="I22" s="1024"/>
    </row>
    <row r="23" spans="1:9" ht="36" customHeight="1" x14ac:dyDescent="0.15">
      <c r="A23" s="1370"/>
      <c r="B23" s="1370"/>
      <c r="C23" s="1370"/>
      <c r="D23" s="1449"/>
      <c r="E23" s="1449"/>
      <c r="F23" s="1449"/>
      <c r="G23" s="1450"/>
      <c r="H23" s="1450"/>
      <c r="I23" s="1450"/>
    </row>
    <row r="24" spans="1:9" ht="36" customHeight="1" x14ac:dyDescent="0.15">
      <c r="A24" s="1370"/>
      <c r="B24" s="1370"/>
      <c r="C24" s="1370"/>
      <c r="D24" s="1449"/>
      <c r="E24" s="1449"/>
      <c r="F24" s="1449"/>
      <c r="G24" s="1450"/>
      <c r="H24" s="1450"/>
      <c r="I24" s="1450"/>
    </row>
    <row r="25" spans="1:9" ht="36" customHeight="1" x14ac:dyDescent="0.15">
      <c r="A25" s="1370"/>
      <c r="B25" s="1370"/>
      <c r="C25" s="1370"/>
      <c r="D25" s="1449"/>
      <c r="E25" s="1449"/>
      <c r="F25" s="1449"/>
      <c r="G25" s="1450"/>
      <c r="H25" s="1450"/>
      <c r="I25" s="1450"/>
    </row>
    <row r="26" spans="1:9" ht="27" customHeight="1" x14ac:dyDescent="0.15">
      <c r="A26" s="20"/>
      <c r="B26" s="20"/>
      <c r="C26" s="20"/>
      <c r="D26" s="20"/>
      <c r="E26" s="20"/>
      <c r="F26" s="1448" t="s">
        <v>970</v>
      </c>
      <c r="G26" s="1448"/>
      <c r="H26" s="1448"/>
      <c r="I26" s="1448"/>
    </row>
    <row r="27" spans="1:9" ht="27" customHeight="1" x14ac:dyDescent="0.15">
      <c r="A27" s="22"/>
      <c r="B27" s="22"/>
      <c r="C27" s="22"/>
      <c r="D27" s="22"/>
      <c r="E27" s="22"/>
      <c r="F27" s="23"/>
      <c r="G27" s="23"/>
      <c r="H27" s="23"/>
      <c r="I27" s="23"/>
    </row>
    <row r="28" spans="1:9" ht="27" customHeight="1" x14ac:dyDescent="0.15">
      <c r="A28" s="19" t="s">
        <v>31</v>
      </c>
      <c r="B28" s="19"/>
      <c r="C28" s="19"/>
      <c r="D28" s="19"/>
      <c r="E28" s="19"/>
      <c r="F28" s="19"/>
      <c r="G28" s="19"/>
      <c r="H28" s="19"/>
      <c r="I28" s="19"/>
    </row>
    <row r="29" spans="1:9" ht="18.75" customHeight="1" x14ac:dyDescent="0.15">
      <c r="A29" s="19" t="s">
        <v>32</v>
      </c>
      <c r="B29" s="19"/>
      <c r="C29" s="19"/>
      <c r="D29" s="19"/>
      <c r="E29" s="19"/>
      <c r="F29" s="19"/>
      <c r="G29" s="19"/>
      <c r="H29" s="19"/>
      <c r="I29" s="19"/>
    </row>
    <row r="30" spans="1:9" ht="15.75" x14ac:dyDescent="0.15">
      <c r="A30" s="19"/>
      <c r="B30" s="19"/>
      <c r="C30" s="19"/>
      <c r="D30" s="19"/>
      <c r="E30" s="19"/>
      <c r="F30" s="19"/>
      <c r="G30" s="19"/>
      <c r="H30" s="19"/>
      <c r="I30" s="19"/>
    </row>
    <row r="31" spans="1:9" ht="15.75" x14ac:dyDescent="0.15">
      <c r="A31" s="19"/>
      <c r="B31" s="19"/>
      <c r="C31" s="19"/>
      <c r="D31" s="19"/>
      <c r="E31" s="19"/>
      <c r="F31" s="19"/>
      <c r="G31" s="19"/>
      <c r="H31" s="19"/>
      <c r="I31" s="19"/>
    </row>
    <row r="32" spans="1:9" ht="15.75" x14ac:dyDescent="0.15">
      <c r="A32" s="19"/>
      <c r="B32" s="19"/>
      <c r="C32" s="19"/>
      <c r="D32" s="19"/>
      <c r="E32" s="19"/>
      <c r="F32" s="19"/>
      <c r="G32" s="19"/>
      <c r="H32" s="19"/>
      <c r="I32" s="19"/>
    </row>
    <row r="33" spans="1:9" ht="15.75" x14ac:dyDescent="0.15">
      <c r="A33" s="19"/>
      <c r="B33" s="19"/>
      <c r="C33" s="19"/>
      <c r="D33" s="19"/>
      <c r="E33" s="19"/>
      <c r="F33" s="19"/>
      <c r="G33" s="19"/>
      <c r="H33" s="19"/>
      <c r="I33" s="19"/>
    </row>
    <row r="34" spans="1:9" ht="15.75" x14ac:dyDescent="0.15">
      <c r="A34" s="19"/>
      <c r="B34" s="19"/>
      <c r="C34" s="19"/>
      <c r="D34" s="19"/>
      <c r="E34" s="19"/>
      <c r="F34" s="19"/>
      <c r="G34" s="19"/>
      <c r="H34" s="19"/>
      <c r="I34" s="19"/>
    </row>
    <row r="35" spans="1:9" ht="15.75" x14ac:dyDescent="0.15">
      <c r="A35" s="19"/>
      <c r="B35" s="19"/>
      <c r="C35" s="19"/>
      <c r="D35" s="19"/>
      <c r="E35" s="19"/>
      <c r="F35" s="19"/>
      <c r="G35" s="19"/>
      <c r="H35" s="19"/>
      <c r="I35" s="19"/>
    </row>
    <row r="36" spans="1:9" ht="15.75" x14ac:dyDescent="0.15">
      <c r="A36" s="19"/>
      <c r="B36" s="19"/>
      <c r="C36" s="19"/>
      <c r="D36" s="19"/>
      <c r="E36" s="19"/>
      <c r="F36" s="19"/>
      <c r="G36" s="19"/>
      <c r="H36" s="19"/>
      <c r="I36" s="19"/>
    </row>
    <row r="37" spans="1:9" ht="15.75" x14ac:dyDescent="0.15">
      <c r="A37" s="19"/>
      <c r="B37" s="19"/>
      <c r="C37" s="19"/>
      <c r="D37" s="19"/>
      <c r="E37" s="19"/>
      <c r="F37" s="19"/>
      <c r="G37" s="19"/>
      <c r="H37" s="19"/>
      <c r="I37" s="19"/>
    </row>
    <row r="38" spans="1:9" ht="15.75" x14ac:dyDescent="0.15">
      <c r="A38" s="19"/>
      <c r="B38" s="19"/>
      <c r="C38" s="19"/>
      <c r="D38" s="19"/>
      <c r="E38" s="19"/>
      <c r="F38" s="19"/>
      <c r="G38" s="19"/>
      <c r="H38" s="19"/>
      <c r="I38" s="19"/>
    </row>
    <row r="39" spans="1:9" ht="15.75" x14ac:dyDescent="0.15">
      <c r="A39" s="19"/>
      <c r="B39" s="19"/>
      <c r="C39" s="19"/>
      <c r="D39" s="19"/>
      <c r="E39" s="19"/>
      <c r="F39" s="19"/>
      <c r="G39" s="19"/>
      <c r="H39" s="19"/>
      <c r="I39" s="19"/>
    </row>
    <row r="40" spans="1:9" ht="15.75" x14ac:dyDescent="0.15">
      <c r="A40" s="19"/>
      <c r="B40" s="19"/>
      <c r="C40" s="19"/>
      <c r="D40" s="19"/>
      <c r="E40" s="19"/>
      <c r="F40" s="19"/>
      <c r="G40" s="19"/>
      <c r="H40" s="19"/>
      <c r="I40" s="19"/>
    </row>
    <row r="41" spans="1:9" ht="15.75" x14ac:dyDescent="0.15">
      <c r="A41" s="19"/>
      <c r="B41" s="19"/>
      <c r="C41" s="19"/>
      <c r="D41" s="19"/>
      <c r="E41" s="19"/>
      <c r="F41" s="19"/>
      <c r="G41" s="19"/>
      <c r="H41" s="19"/>
      <c r="I41" s="19"/>
    </row>
    <row r="42" spans="1:9" ht="15.75" x14ac:dyDescent="0.15">
      <c r="A42" s="19"/>
      <c r="B42" s="19"/>
      <c r="C42" s="19"/>
      <c r="D42" s="19"/>
      <c r="E42" s="19"/>
      <c r="F42" s="19"/>
      <c r="G42" s="19"/>
      <c r="H42" s="19"/>
      <c r="I42" s="19"/>
    </row>
    <row r="43" spans="1:9" ht="15.75" x14ac:dyDescent="0.15">
      <c r="A43" s="19"/>
      <c r="B43" s="19"/>
      <c r="C43" s="19"/>
      <c r="D43" s="19"/>
      <c r="E43" s="19"/>
      <c r="F43" s="19"/>
      <c r="G43" s="19"/>
      <c r="H43" s="19"/>
      <c r="I43" s="19"/>
    </row>
    <row r="44" spans="1:9" ht="15.75" x14ac:dyDescent="0.15">
      <c r="A44" s="19"/>
      <c r="B44" s="19"/>
      <c r="C44" s="19"/>
      <c r="D44" s="19"/>
      <c r="E44" s="19"/>
      <c r="F44" s="19"/>
      <c r="G44" s="19"/>
      <c r="H44" s="19"/>
      <c r="I44" s="19"/>
    </row>
    <row r="45" spans="1:9" ht="15.75" x14ac:dyDescent="0.15">
      <c r="A45" s="19"/>
      <c r="B45" s="19"/>
      <c r="C45" s="19"/>
      <c r="D45" s="19"/>
      <c r="E45" s="19"/>
      <c r="F45" s="19"/>
      <c r="G45" s="19"/>
      <c r="H45" s="19"/>
      <c r="I45" s="19"/>
    </row>
    <row r="46" spans="1:9" ht="15.75" x14ac:dyDescent="0.15">
      <c r="A46" s="19"/>
      <c r="B46" s="19"/>
      <c r="C46" s="19"/>
      <c r="D46" s="19"/>
      <c r="E46" s="19"/>
      <c r="F46" s="19"/>
      <c r="G46" s="19"/>
      <c r="H46" s="19"/>
      <c r="I46" s="19"/>
    </row>
    <row r="47" spans="1:9" ht="15.75" x14ac:dyDescent="0.15">
      <c r="A47" s="19"/>
      <c r="B47" s="19"/>
      <c r="C47" s="19"/>
      <c r="D47" s="19"/>
      <c r="E47" s="19"/>
      <c r="F47" s="19"/>
      <c r="G47" s="19"/>
      <c r="H47" s="19"/>
      <c r="I47" s="19"/>
    </row>
    <row r="48" spans="1:9" ht="15.75" x14ac:dyDescent="0.15">
      <c r="A48" s="19"/>
      <c r="B48" s="19"/>
      <c r="C48" s="19"/>
      <c r="D48" s="19"/>
      <c r="E48" s="19"/>
      <c r="F48" s="19"/>
      <c r="G48" s="19"/>
      <c r="H48" s="19"/>
      <c r="I48" s="19"/>
    </row>
    <row r="49" spans="1:9" ht="15.75" x14ac:dyDescent="0.15">
      <c r="A49" s="19"/>
      <c r="B49" s="19"/>
      <c r="C49" s="19"/>
      <c r="D49" s="19"/>
      <c r="E49" s="19"/>
      <c r="F49" s="19"/>
      <c r="G49" s="19"/>
      <c r="H49" s="19"/>
      <c r="I49" s="19"/>
    </row>
    <row r="50" spans="1:9" ht="15.75" x14ac:dyDescent="0.15">
      <c r="A50" s="19"/>
      <c r="B50" s="19"/>
      <c r="C50" s="19"/>
      <c r="D50" s="19"/>
      <c r="E50" s="19"/>
      <c r="F50" s="19"/>
      <c r="G50" s="19"/>
      <c r="H50" s="19"/>
      <c r="I50" s="19"/>
    </row>
    <row r="51" spans="1:9" ht="15.75" x14ac:dyDescent="0.15">
      <c r="A51" s="19"/>
      <c r="B51" s="19"/>
      <c r="C51" s="19"/>
      <c r="D51" s="19"/>
      <c r="E51" s="19"/>
      <c r="F51" s="19"/>
      <c r="G51" s="19"/>
      <c r="H51" s="19"/>
      <c r="I51" s="19"/>
    </row>
    <row r="52" spans="1:9" ht="15.75" x14ac:dyDescent="0.15">
      <c r="A52" s="19"/>
      <c r="B52" s="19"/>
      <c r="C52" s="19"/>
      <c r="D52" s="19"/>
      <c r="E52" s="19"/>
      <c r="F52" s="19"/>
      <c r="G52" s="19"/>
      <c r="H52" s="19"/>
      <c r="I52" s="19"/>
    </row>
    <row r="53" spans="1:9" ht="15.75" x14ac:dyDescent="0.15">
      <c r="A53" s="19"/>
      <c r="B53" s="19"/>
      <c r="C53" s="19"/>
      <c r="D53" s="19"/>
      <c r="E53" s="19"/>
      <c r="F53" s="19"/>
      <c r="G53" s="19"/>
      <c r="H53" s="19"/>
      <c r="I53" s="19"/>
    </row>
    <row r="54" spans="1:9" ht="15.75" x14ac:dyDescent="0.15">
      <c r="A54" s="19"/>
      <c r="B54" s="19"/>
      <c r="C54" s="19"/>
      <c r="D54" s="19"/>
      <c r="E54" s="19"/>
      <c r="F54" s="19"/>
      <c r="G54" s="19"/>
      <c r="H54" s="19"/>
      <c r="I54" s="19"/>
    </row>
    <row r="55" spans="1:9" ht="15.75" x14ac:dyDescent="0.15">
      <c r="A55" s="19"/>
      <c r="B55" s="19"/>
      <c r="C55" s="19"/>
      <c r="D55" s="19"/>
      <c r="E55" s="19"/>
      <c r="F55" s="19"/>
      <c r="G55" s="19"/>
      <c r="H55" s="19"/>
      <c r="I55" s="19"/>
    </row>
    <row r="56" spans="1:9" ht="15.75" x14ac:dyDescent="0.15">
      <c r="A56" s="19"/>
      <c r="B56" s="19"/>
      <c r="C56" s="19"/>
      <c r="D56" s="19"/>
      <c r="E56" s="19"/>
      <c r="F56" s="19"/>
      <c r="G56" s="19"/>
      <c r="H56" s="19"/>
      <c r="I56" s="19"/>
    </row>
    <row r="57" spans="1:9" ht="15.75" x14ac:dyDescent="0.15">
      <c r="A57" s="19"/>
      <c r="B57" s="19"/>
      <c r="C57" s="19"/>
      <c r="D57" s="19"/>
      <c r="E57" s="19"/>
      <c r="F57" s="19"/>
      <c r="G57" s="19"/>
      <c r="H57" s="19"/>
      <c r="I57" s="19"/>
    </row>
    <row r="58" spans="1:9" ht="15.75" x14ac:dyDescent="0.15">
      <c r="A58" s="19"/>
      <c r="B58" s="19"/>
      <c r="C58" s="19"/>
      <c r="D58" s="19"/>
      <c r="E58" s="19"/>
      <c r="F58" s="19"/>
      <c r="G58" s="19"/>
      <c r="H58" s="19"/>
      <c r="I58" s="19"/>
    </row>
    <row r="59" spans="1:9" ht="15.75" x14ac:dyDescent="0.15">
      <c r="A59" s="19"/>
      <c r="B59" s="19"/>
      <c r="C59" s="19"/>
      <c r="D59" s="19"/>
      <c r="E59" s="19"/>
      <c r="F59" s="19"/>
      <c r="G59" s="19"/>
      <c r="H59" s="19"/>
      <c r="I59" s="19"/>
    </row>
    <row r="60" spans="1:9" ht="15.75" x14ac:dyDescent="0.15">
      <c r="A60" s="19"/>
      <c r="B60" s="19"/>
      <c r="C60" s="19"/>
      <c r="D60" s="19"/>
      <c r="E60" s="19"/>
      <c r="F60" s="19"/>
      <c r="G60" s="19"/>
      <c r="H60" s="19"/>
      <c r="I60" s="19"/>
    </row>
    <row r="61" spans="1:9" ht="15.75" x14ac:dyDescent="0.15">
      <c r="A61" s="19"/>
      <c r="B61" s="19"/>
      <c r="C61" s="19"/>
      <c r="D61" s="19"/>
      <c r="E61" s="19"/>
      <c r="F61" s="19"/>
      <c r="G61" s="19"/>
      <c r="H61" s="19"/>
      <c r="I61" s="19"/>
    </row>
    <row r="62" spans="1:9" ht="15.75" x14ac:dyDescent="0.15">
      <c r="A62" s="19"/>
      <c r="B62" s="19"/>
      <c r="C62" s="19"/>
      <c r="D62" s="19"/>
      <c r="E62" s="19"/>
      <c r="F62" s="19"/>
      <c r="G62" s="19"/>
      <c r="H62" s="19"/>
      <c r="I62" s="19"/>
    </row>
    <row r="63" spans="1:9" ht="15.75" x14ac:dyDescent="0.15">
      <c r="A63" s="19"/>
      <c r="B63" s="19"/>
      <c r="C63" s="19"/>
      <c r="D63" s="19"/>
      <c r="E63" s="19"/>
      <c r="F63" s="19"/>
      <c r="G63" s="19"/>
      <c r="H63" s="19"/>
      <c r="I63" s="19"/>
    </row>
    <row r="64" spans="1:9" ht="15.75" x14ac:dyDescent="0.15">
      <c r="A64" s="19"/>
      <c r="B64" s="19"/>
      <c r="C64" s="19"/>
      <c r="D64" s="19"/>
      <c r="E64" s="19"/>
      <c r="F64" s="19"/>
      <c r="G64" s="19"/>
      <c r="H64" s="19"/>
      <c r="I64" s="19"/>
    </row>
    <row r="65" spans="1:9" ht="15.75" x14ac:dyDescent="0.15">
      <c r="A65" s="19"/>
      <c r="B65" s="19"/>
      <c r="C65" s="19"/>
      <c r="D65" s="19"/>
      <c r="E65" s="19"/>
      <c r="F65" s="19"/>
      <c r="G65" s="19"/>
      <c r="H65" s="19"/>
      <c r="I65" s="19"/>
    </row>
    <row r="66" spans="1:9" ht="15.75" x14ac:dyDescent="0.15">
      <c r="A66" s="19"/>
      <c r="B66" s="19"/>
      <c r="C66" s="19"/>
      <c r="D66" s="19"/>
      <c r="E66" s="19"/>
      <c r="F66" s="19"/>
      <c r="G66" s="19"/>
      <c r="H66" s="19"/>
      <c r="I66" s="19"/>
    </row>
    <row r="67" spans="1:9" ht="15.75" x14ac:dyDescent="0.15">
      <c r="A67" s="19"/>
      <c r="B67" s="19"/>
      <c r="C67" s="19"/>
      <c r="D67" s="19"/>
      <c r="E67" s="19"/>
      <c r="F67" s="19"/>
      <c r="G67" s="19"/>
      <c r="H67" s="19"/>
      <c r="I67" s="19"/>
    </row>
    <row r="68" spans="1:9" ht="15.75" x14ac:dyDescent="0.15">
      <c r="A68" s="19"/>
      <c r="B68" s="19"/>
      <c r="C68" s="19"/>
      <c r="D68" s="19"/>
      <c r="E68" s="19"/>
      <c r="F68" s="19"/>
      <c r="G68" s="19"/>
      <c r="H68" s="19"/>
      <c r="I68" s="19"/>
    </row>
    <row r="69" spans="1:9" ht="15.75" x14ac:dyDescent="0.15">
      <c r="A69" s="19"/>
      <c r="B69" s="19"/>
      <c r="C69" s="19"/>
      <c r="D69" s="19"/>
      <c r="E69" s="19"/>
      <c r="F69" s="19"/>
      <c r="G69" s="19"/>
      <c r="H69" s="19"/>
      <c r="I69" s="19"/>
    </row>
    <row r="70" spans="1:9" ht="15.75" x14ac:dyDescent="0.15">
      <c r="A70" s="19"/>
      <c r="B70" s="19"/>
      <c r="C70" s="19"/>
      <c r="D70" s="19"/>
      <c r="E70" s="19"/>
      <c r="F70" s="19"/>
      <c r="G70" s="19"/>
      <c r="H70" s="19"/>
      <c r="I70" s="19"/>
    </row>
    <row r="71" spans="1:9" ht="15.75" x14ac:dyDescent="0.15">
      <c r="A71" s="19"/>
      <c r="B71" s="19"/>
      <c r="C71" s="19"/>
      <c r="D71" s="19"/>
      <c r="E71" s="19"/>
      <c r="F71" s="19"/>
      <c r="G71" s="19"/>
      <c r="H71" s="19"/>
      <c r="I71" s="19"/>
    </row>
    <row r="72" spans="1:9" ht="15.75" x14ac:dyDescent="0.15">
      <c r="A72" s="19"/>
      <c r="B72" s="19"/>
      <c r="C72" s="19"/>
      <c r="D72" s="19"/>
      <c r="E72" s="19"/>
      <c r="F72" s="19"/>
      <c r="G72" s="19"/>
      <c r="H72" s="19"/>
      <c r="I72" s="19"/>
    </row>
    <row r="73" spans="1:9" ht="15.75" x14ac:dyDescent="0.15">
      <c r="A73" s="19"/>
      <c r="B73" s="19"/>
      <c r="C73" s="19"/>
      <c r="D73" s="19"/>
      <c r="E73" s="19"/>
      <c r="F73" s="19"/>
      <c r="G73" s="19"/>
      <c r="H73" s="19"/>
      <c r="I73" s="19"/>
    </row>
    <row r="74" spans="1:9" ht="15.75" x14ac:dyDescent="0.15">
      <c r="A74" s="19"/>
      <c r="B74" s="19"/>
      <c r="C74" s="19"/>
      <c r="D74" s="19"/>
      <c r="E74" s="19"/>
      <c r="F74" s="19"/>
      <c r="G74" s="19"/>
      <c r="H74" s="19"/>
      <c r="I74" s="19"/>
    </row>
    <row r="75" spans="1:9" ht="15.75" x14ac:dyDescent="0.15">
      <c r="A75" s="19"/>
      <c r="B75" s="19"/>
      <c r="C75" s="19"/>
      <c r="D75" s="19"/>
      <c r="E75" s="19"/>
      <c r="F75" s="19"/>
      <c r="G75" s="19"/>
      <c r="H75" s="19"/>
      <c r="I75" s="19"/>
    </row>
    <row r="76" spans="1:9" ht="15.75" x14ac:dyDescent="0.15">
      <c r="A76" s="19"/>
      <c r="B76" s="19"/>
      <c r="C76" s="19"/>
      <c r="D76" s="19"/>
      <c r="E76" s="19"/>
      <c r="F76" s="19"/>
      <c r="G76" s="19"/>
      <c r="H76" s="19"/>
      <c r="I76" s="19"/>
    </row>
    <row r="77" spans="1:9" ht="15.75" x14ac:dyDescent="0.15">
      <c r="A77" s="19"/>
      <c r="B77" s="19"/>
      <c r="C77" s="19"/>
      <c r="D77" s="19"/>
      <c r="E77" s="19"/>
      <c r="F77" s="19"/>
      <c r="G77" s="19"/>
      <c r="H77" s="19"/>
      <c r="I77" s="19"/>
    </row>
    <row r="78" spans="1:9" ht="15.75" x14ac:dyDescent="0.15">
      <c r="A78" s="19"/>
      <c r="B78" s="19"/>
      <c r="C78" s="19"/>
      <c r="D78" s="19"/>
      <c r="E78" s="19"/>
      <c r="F78" s="19"/>
      <c r="G78" s="19"/>
      <c r="H78" s="19"/>
      <c r="I78" s="19"/>
    </row>
    <row r="79" spans="1:9" ht="15.75" x14ac:dyDescent="0.15">
      <c r="A79" s="19"/>
      <c r="B79" s="19"/>
      <c r="C79" s="19"/>
      <c r="D79" s="19"/>
      <c r="E79" s="19"/>
      <c r="F79" s="19"/>
      <c r="G79" s="19"/>
      <c r="H79" s="19"/>
      <c r="I79" s="19"/>
    </row>
    <row r="80" spans="1:9" ht="15.75" x14ac:dyDescent="0.15">
      <c r="A80" s="19"/>
      <c r="B80" s="19"/>
      <c r="C80" s="19"/>
      <c r="D80" s="19"/>
      <c r="E80" s="19"/>
      <c r="F80" s="19"/>
      <c r="G80" s="19"/>
      <c r="H80" s="19"/>
      <c r="I80" s="19"/>
    </row>
    <row r="81" spans="1:9" ht="15.75" x14ac:dyDescent="0.15">
      <c r="A81" s="19"/>
      <c r="B81" s="19"/>
      <c r="C81" s="19"/>
      <c r="D81" s="19"/>
      <c r="E81" s="19"/>
      <c r="F81" s="19"/>
      <c r="G81" s="19"/>
      <c r="H81" s="19"/>
      <c r="I81" s="19"/>
    </row>
    <row r="82" spans="1:9" ht="15.75" x14ac:dyDescent="0.15">
      <c r="A82" s="19"/>
      <c r="B82" s="19"/>
      <c r="C82" s="19"/>
      <c r="D82" s="19"/>
      <c r="E82" s="19"/>
      <c r="F82" s="19"/>
      <c r="G82" s="19"/>
      <c r="H82" s="19"/>
      <c r="I82" s="19"/>
    </row>
    <row r="83" spans="1:9" ht="15.75" x14ac:dyDescent="0.15">
      <c r="A83" s="19"/>
      <c r="B83" s="19"/>
      <c r="C83" s="19"/>
      <c r="D83" s="19"/>
      <c r="E83" s="19"/>
      <c r="F83" s="19"/>
      <c r="G83" s="19"/>
      <c r="H83" s="19"/>
      <c r="I83" s="19"/>
    </row>
    <row r="84" spans="1:9" ht="15.75" x14ac:dyDescent="0.15">
      <c r="A84" s="19"/>
      <c r="B84" s="19"/>
      <c r="C84" s="19"/>
      <c r="D84" s="19"/>
      <c r="E84" s="19"/>
      <c r="F84" s="19"/>
      <c r="G84" s="19"/>
      <c r="H84" s="19"/>
      <c r="I84" s="19"/>
    </row>
    <row r="85" spans="1:9" ht="15.75" x14ac:dyDescent="0.15">
      <c r="A85" s="19"/>
      <c r="B85" s="19"/>
      <c r="C85" s="19"/>
      <c r="D85" s="19"/>
      <c r="E85" s="19"/>
      <c r="F85" s="19"/>
      <c r="G85" s="19"/>
      <c r="H85" s="19"/>
      <c r="I85" s="19"/>
    </row>
    <row r="86" spans="1:9" ht="15.75" x14ac:dyDescent="0.15">
      <c r="A86" s="19"/>
      <c r="B86" s="19"/>
      <c r="C86" s="19"/>
      <c r="D86" s="19"/>
      <c r="E86" s="19"/>
      <c r="F86" s="19"/>
      <c r="G86" s="19"/>
      <c r="H86" s="19"/>
      <c r="I86" s="19"/>
    </row>
    <row r="87" spans="1:9" ht="15.75" x14ac:dyDescent="0.15">
      <c r="A87" s="19"/>
      <c r="B87" s="19"/>
      <c r="C87" s="19"/>
      <c r="D87" s="19"/>
      <c r="E87" s="19"/>
      <c r="F87" s="19"/>
      <c r="G87" s="19"/>
      <c r="H87" s="19"/>
      <c r="I87" s="19"/>
    </row>
    <row r="88" spans="1:9" ht="15.75" x14ac:dyDescent="0.15">
      <c r="A88" s="19"/>
      <c r="B88" s="19"/>
      <c r="C88" s="19"/>
      <c r="D88" s="19"/>
      <c r="E88" s="19"/>
      <c r="F88" s="19"/>
      <c r="G88" s="19"/>
      <c r="H88" s="19"/>
      <c r="I88" s="19"/>
    </row>
    <row r="89" spans="1:9" ht="15.75" x14ac:dyDescent="0.15">
      <c r="A89" s="19"/>
      <c r="B89" s="19"/>
      <c r="C89" s="19"/>
      <c r="D89" s="19"/>
      <c r="E89" s="19"/>
      <c r="F89" s="19"/>
      <c r="G89" s="19"/>
      <c r="H89" s="19"/>
      <c r="I89" s="19"/>
    </row>
    <row r="90" spans="1:9" ht="15.75" x14ac:dyDescent="0.15">
      <c r="A90" s="19"/>
      <c r="B90" s="19"/>
      <c r="C90" s="19"/>
      <c r="D90" s="19"/>
      <c r="E90" s="19"/>
      <c r="F90" s="19"/>
      <c r="G90" s="19"/>
      <c r="H90" s="19"/>
      <c r="I90" s="19"/>
    </row>
    <row r="91" spans="1:9" ht="15.75" x14ac:dyDescent="0.15">
      <c r="A91" s="19"/>
      <c r="B91" s="19"/>
      <c r="C91" s="19"/>
      <c r="D91" s="19"/>
      <c r="E91" s="19"/>
      <c r="F91" s="19"/>
      <c r="G91" s="19"/>
      <c r="H91" s="19"/>
      <c r="I91" s="19"/>
    </row>
  </sheetData>
  <sheetProtection formatCells="0" formatColumns="0" formatRows="0" insertRows="0" deleteRows="0"/>
  <mergeCells count="42">
    <mergeCell ref="A25:C25"/>
    <mergeCell ref="D25:F25"/>
    <mergeCell ref="G25:I25"/>
    <mergeCell ref="F26:I26"/>
    <mergeCell ref="A23:C23"/>
    <mergeCell ref="D23:F23"/>
    <mergeCell ref="G23:I23"/>
    <mergeCell ref="A24:C24"/>
    <mergeCell ref="D24:F24"/>
    <mergeCell ref="G24:I24"/>
    <mergeCell ref="G22:I22"/>
    <mergeCell ref="A22:C22"/>
    <mergeCell ref="D22:F22"/>
    <mergeCell ref="F20:I20"/>
    <mergeCell ref="D17:F19"/>
    <mergeCell ref="G17:I19"/>
    <mergeCell ref="A17:C17"/>
    <mergeCell ref="A18:C18"/>
    <mergeCell ref="A19:C19"/>
    <mergeCell ref="D14:F16"/>
    <mergeCell ref="G14:I16"/>
    <mergeCell ref="A14:C14"/>
    <mergeCell ref="A15:C15"/>
    <mergeCell ref="A16:C16"/>
    <mergeCell ref="D11:F13"/>
    <mergeCell ref="G11:I13"/>
    <mergeCell ref="A11:C11"/>
    <mergeCell ref="A12:C12"/>
    <mergeCell ref="A13:C13"/>
    <mergeCell ref="A1:I1"/>
    <mergeCell ref="A3:G3"/>
    <mergeCell ref="H3:I3"/>
    <mergeCell ref="A9:B9"/>
    <mergeCell ref="A10:C10"/>
    <mergeCell ref="D10:F10"/>
    <mergeCell ref="G10:I10"/>
    <mergeCell ref="G4:I4"/>
    <mergeCell ref="A5:I5"/>
    <mergeCell ref="B6:F6"/>
    <mergeCell ref="H6:I6"/>
    <mergeCell ref="B7:F7"/>
    <mergeCell ref="H7:I7"/>
  </mergeCells>
  <phoneticPr fontId="1" alignment="distributed"/>
  <printOptions horizontalCentered="1"/>
  <pageMargins left="0.70866141732283472" right="0.70866141732283472" top="0.74803149606299213" bottom="0.74803149606299213" header="0.31496062992125984" footer="0.31496062992125984"/>
  <pageSetup paperSize="9" pageOrder="overThenDown"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10" zoomScale="85" zoomScaleNormal="85" zoomScaleSheetLayoutView="85" workbookViewId="0">
      <selection activeCell="N17" sqref="N17"/>
    </sheetView>
  </sheetViews>
  <sheetFormatPr defaultRowHeight="13.5" x14ac:dyDescent="0.15"/>
  <cols>
    <col min="1" max="16384" width="9" style="18"/>
  </cols>
  <sheetData>
    <row r="1" spans="1:9" ht="15.75" x14ac:dyDescent="0.15">
      <c r="A1" s="836" t="s">
        <v>418</v>
      </c>
      <c r="B1" s="836"/>
      <c r="C1" s="836"/>
      <c r="D1" s="836"/>
      <c r="E1" s="836"/>
      <c r="F1" s="836"/>
      <c r="G1" s="836"/>
      <c r="H1" s="836"/>
      <c r="I1" s="836"/>
    </row>
    <row r="2" spans="1:9" ht="27" customHeight="1" x14ac:dyDescent="0.15">
      <c r="A2" s="19"/>
      <c r="B2" s="19"/>
      <c r="C2" s="19"/>
      <c r="D2" s="19"/>
      <c r="E2" s="19"/>
      <c r="F2" s="19"/>
      <c r="G2" s="19"/>
      <c r="H2" s="19"/>
      <c r="I2" s="19"/>
    </row>
    <row r="3" spans="1:9" ht="27" customHeight="1" x14ac:dyDescent="0.15">
      <c r="A3" s="1364" t="s">
        <v>999</v>
      </c>
      <c r="B3" s="1364"/>
      <c r="C3" s="1364"/>
      <c r="D3" s="1364"/>
      <c r="E3" s="1364"/>
      <c r="F3" s="1364"/>
      <c r="G3" s="1364"/>
      <c r="H3" s="1365" t="s">
        <v>257</v>
      </c>
      <c r="I3" s="1365"/>
    </row>
    <row r="4" spans="1:9" ht="27" customHeight="1" x14ac:dyDescent="0.15">
      <c r="A4" s="19"/>
      <c r="B4" s="19"/>
      <c r="C4" s="19"/>
      <c r="D4" s="19"/>
      <c r="E4" s="19"/>
      <c r="F4" s="19"/>
      <c r="G4" s="19"/>
      <c r="H4" s="19"/>
      <c r="I4" s="19"/>
    </row>
    <row r="5" spans="1:9" ht="27" customHeight="1" x14ac:dyDescent="0.15">
      <c r="A5" s="1411" t="s">
        <v>756</v>
      </c>
      <c r="B5" s="1415"/>
      <c r="C5" s="1415"/>
      <c r="D5" s="1415"/>
      <c r="E5" s="1415"/>
      <c r="F5" s="1415"/>
      <c r="G5" s="1415"/>
      <c r="H5" s="617" t="s">
        <v>794</v>
      </c>
      <c r="I5" s="617">
        <f>IF(LEN(SUBSTITUTE(A6,CHAR(10),""))&gt;400,"文字数オーバーです",LEN(SUBSTITUTE(A6,CHAR(10),"")))</f>
        <v>0</v>
      </c>
    </row>
    <row r="6" spans="1:9" ht="27" customHeight="1" x14ac:dyDescent="0.15">
      <c r="A6" s="1396"/>
      <c r="B6" s="1397"/>
      <c r="C6" s="1397"/>
      <c r="D6" s="1397"/>
      <c r="E6" s="1397"/>
      <c r="F6" s="1397"/>
      <c r="G6" s="1397"/>
      <c r="H6" s="1397"/>
      <c r="I6" s="1398"/>
    </row>
    <row r="7" spans="1:9" ht="27" customHeight="1" x14ac:dyDescent="0.15">
      <c r="A7" s="1399"/>
      <c r="B7" s="1400"/>
      <c r="C7" s="1400"/>
      <c r="D7" s="1400"/>
      <c r="E7" s="1400"/>
      <c r="F7" s="1400"/>
      <c r="G7" s="1400"/>
      <c r="H7" s="1400"/>
      <c r="I7" s="1401"/>
    </row>
    <row r="8" spans="1:9" ht="27" customHeight="1" x14ac:dyDescent="0.15">
      <c r="A8" s="1399"/>
      <c r="B8" s="1400"/>
      <c r="C8" s="1400"/>
      <c r="D8" s="1400"/>
      <c r="E8" s="1400"/>
      <c r="F8" s="1400"/>
      <c r="G8" s="1400"/>
      <c r="H8" s="1400"/>
      <c r="I8" s="1401"/>
    </row>
    <row r="9" spans="1:9" ht="27" customHeight="1" x14ac:dyDescent="0.15">
      <c r="A9" s="1399"/>
      <c r="B9" s="1400"/>
      <c r="C9" s="1400"/>
      <c r="D9" s="1400"/>
      <c r="E9" s="1400"/>
      <c r="F9" s="1400"/>
      <c r="G9" s="1400"/>
      <c r="H9" s="1400"/>
      <c r="I9" s="1401"/>
    </row>
    <row r="10" spans="1:9" ht="27" customHeight="1" x14ac:dyDescent="0.15">
      <c r="A10" s="1399"/>
      <c r="B10" s="1400"/>
      <c r="C10" s="1400"/>
      <c r="D10" s="1400"/>
      <c r="E10" s="1400"/>
      <c r="F10" s="1400"/>
      <c r="G10" s="1400"/>
      <c r="H10" s="1400"/>
      <c r="I10" s="1401"/>
    </row>
    <row r="11" spans="1:9" ht="27" customHeight="1" x14ac:dyDescent="0.15">
      <c r="A11" s="1402"/>
      <c r="B11" s="1403"/>
      <c r="C11" s="1403"/>
      <c r="D11" s="1403"/>
      <c r="E11" s="1403"/>
      <c r="F11" s="1403"/>
      <c r="G11" s="1403"/>
      <c r="H11" s="1403"/>
      <c r="I11" s="1404"/>
    </row>
    <row r="12" spans="1:9" ht="27" customHeight="1" x14ac:dyDescent="0.15">
      <c r="A12" s="1411" t="s">
        <v>757</v>
      </c>
      <c r="B12" s="1415"/>
      <c r="C12" s="1415"/>
      <c r="D12" s="1415"/>
      <c r="E12" s="1415"/>
      <c r="F12" s="1415"/>
      <c r="G12" s="1412"/>
      <c r="H12" s="617" t="s">
        <v>794</v>
      </c>
      <c r="I12" s="617">
        <f>IF(LEN(SUBSTITUTE(A13,CHAR(10),""))&gt;400,"文字数オーバーです",LEN(SUBSTITUTE(A13,CHAR(10),"")))</f>
        <v>0</v>
      </c>
    </row>
    <row r="13" spans="1:9" ht="27" customHeight="1" x14ac:dyDescent="0.15">
      <c r="A13" s="1396"/>
      <c r="B13" s="1397"/>
      <c r="C13" s="1397"/>
      <c r="D13" s="1397"/>
      <c r="E13" s="1397"/>
      <c r="F13" s="1397"/>
      <c r="G13" s="1397"/>
      <c r="H13" s="1397"/>
      <c r="I13" s="1398"/>
    </row>
    <row r="14" spans="1:9" ht="27" customHeight="1" x14ac:dyDescent="0.15">
      <c r="A14" s="1399"/>
      <c r="B14" s="1400"/>
      <c r="C14" s="1400"/>
      <c r="D14" s="1400"/>
      <c r="E14" s="1400"/>
      <c r="F14" s="1400"/>
      <c r="G14" s="1400"/>
      <c r="H14" s="1400"/>
      <c r="I14" s="1401"/>
    </row>
    <row r="15" spans="1:9" ht="27" customHeight="1" x14ac:dyDescent="0.15">
      <c r="A15" s="1399"/>
      <c r="B15" s="1400"/>
      <c r="C15" s="1400"/>
      <c r="D15" s="1400"/>
      <c r="E15" s="1400"/>
      <c r="F15" s="1400"/>
      <c r="G15" s="1400"/>
      <c r="H15" s="1400"/>
      <c r="I15" s="1401"/>
    </row>
    <row r="16" spans="1:9" ht="27" customHeight="1" x14ac:dyDescent="0.15">
      <c r="A16" s="1399"/>
      <c r="B16" s="1400"/>
      <c r="C16" s="1400"/>
      <c r="D16" s="1400"/>
      <c r="E16" s="1400"/>
      <c r="F16" s="1400"/>
      <c r="G16" s="1400"/>
      <c r="H16" s="1400"/>
      <c r="I16" s="1401"/>
    </row>
    <row r="17" spans="1:11" ht="27" customHeight="1" x14ac:dyDescent="0.15">
      <c r="A17" s="1399"/>
      <c r="B17" s="1400"/>
      <c r="C17" s="1400"/>
      <c r="D17" s="1400"/>
      <c r="E17" s="1400"/>
      <c r="F17" s="1400"/>
      <c r="G17" s="1400"/>
      <c r="H17" s="1400"/>
      <c r="I17" s="1401"/>
    </row>
    <row r="18" spans="1:11" ht="27" customHeight="1" x14ac:dyDescent="0.15">
      <c r="A18" s="1402"/>
      <c r="B18" s="1403"/>
      <c r="C18" s="1403"/>
      <c r="D18" s="1403"/>
      <c r="E18" s="1403"/>
      <c r="F18" s="1403"/>
      <c r="G18" s="1403"/>
      <c r="H18" s="1403"/>
      <c r="I18" s="1404"/>
    </row>
    <row r="19" spans="1:11" ht="27" customHeight="1" x14ac:dyDescent="0.15">
      <c r="A19" s="1411" t="s">
        <v>758</v>
      </c>
      <c r="B19" s="1415"/>
      <c r="C19" s="1415"/>
      <c r="D19" s="1415"/>
      <c r="E19" s="1415"/>
      <c r="F19" s="1415"/>
      <c r="G19" s="1412"/>
      <c r="H19" s="617" t="s">
        <v>794</v>
      </c>
      <c r="I19" s="617">
        <f>IF(LEN(SUBSTITUTE(A20,CHAR(10),""))&gt;400,"文字数オーバーです",LEN(SUBSTITUTE(A20,CHAR(10),"")))</f>
        <v>0</v>
      </c>
    </row>
    <row r="20" spans="1:11" ht="27" customHeight="1" x14ac:dyDescent="0.15">
      <c r="A20" s="1396"/>
      <c r="B20" s="1397"/>
      <c r="C20" s="1397"/>
      <c r="D20" s="1397"/>
      <c r="E20" s="1397"/>
      <c r="F20" s="1397"/>
      <c r="G20" s="1397"/>
      <c r="H20" s="1397"/>
      <c r="I20" s="1398"/>
    </row>
    <row r="21" spans="1:11" ht="27" customHeight="1" x14ac:dyDescent="0.15">
      <c r="A21" s="1399"/>
      <c r="B21" s="1400"/>
      <c r="C21" s="1400"/>
      <c r="D21" s="1400"/>
      <c r="E21" s="1400"/>
      <c r="F21" s="1400"/>
      <c r="G21" s="1400"/>
      <c r="H21" s="1400"/>
      <c r="I21" s="1401"/>
    </row>
    <row r="22" spans="1:11" ht="27" customHeight="1" x14ac:dyDescent="0.15">
      <c r="A22" s="1399"/>
      <c r="B22" s="1400"/>
      <c r="C22" s="1400"/>
      <c r="D22" s="1400"/>
      <c r="E22" s="1400"/>
      <c r="F22" s="1400"/>
      <c r="G22" s="1400"/>
      <c r="H22" s="1400"/>
      <c r="I22" s="1401"/>
    </row>
    <row r="23" spans="1:11" ht="27" customHeight="1" x14ac:dyDescent="0.15">
      <c r="A23" s="1399"/>
      <c r="B23" s="1400"/>
      <c r="C23" s="1400"/>
      <c r="D23" s="1400"/>
      <c r="E23" s="1400"/>
      <c r="F23" s="1400"/>
      <c r="G23" s="1400"/>
      <c r="H23" s="1400"/>
      <c r="I23" s="1401"/>
    </row>
    <row r="24" spans="1:11" ht="27" customHeight="1" x14ac:dyDescent="0.15">
      <c r="A24" s="1399"/>
      <c r="B24" s="1400"/>
      <c r="C24" s="1400"/>
      <c r="D24" s="1400"/>
      <c r="E24" s="1400"/>
      <c r="F24" s="1400"/>
      <c r="G24" s="1400"/>
      <c r="H24" s="1400"/>
      <c r="I24" s="1401"/>
    </row>
    <row r="25" spans="1:11" ht="27" customHeight="1" x14ac:dyDescent="0.15">
      <c r="A25" s="1402"/>
      <c r="B25" s="1403"/>
      <c r="C25" s="1403"/>
      <c r="D25" s="1403"/>
      <c r="E25" s="1403"/>
      <c r="F25" s="1403"/>
      <c r="G25" s="1403"/>
      <c r="H25" s="1403"/>
      <c r="I25" s="1404"/>
    </row>
    <row r="26" spans="1:11" ht="27" customHeight="1" x14ac:dyDescent="0.15">
      <c r="A26" s="215"/>
      <c r="B26" s="215"/>
      <c r="C26" s="215"/>
      <c r="D26" s="215"/>
      <c r="E26" s="215"/>
      <c r="F26" s="215"/>
      <c r="G26" s="215"/>
      <c r="H26" s="215"/>
      <c r="I26" s="215"/>
    </row>
    <row r="27" spans="1:11" ht="27" customHeight="1" x14ac:dyDescent="0.15">
      <c r="A27" s="212"/>
      <c r="B27" s="212"/>
      <c r="C27" s="212"/>
      <c r="D27" s="212"/>
      <c r="E27" s="212"/>
      <c r="F27" s="212"/>
      <c r="G27" s="1456" t="s">
        <v>115</v>
      </c>
      <c r="H27" s="1456"/>
      <c r="I27" s="1456"/>
    </row>
    <row r="28" spans="1:11" ht="15.75" x14ac:dyDescent="0.15">
      <c r="A28" s="836" t="s">
        <v>418</v>
      </c>
      <c r="B28" s="836"/>
      <c r="C28" s="836"/>
      <c r="D28" s="836"/>
      <c r="E28" s="836"/>
      <c r="F28" s="836"/>
      <c r="G28" s="836"/>
      <c r="H28" s="836"/>
      <c r="I28" s="836"/>
    </row>
    <row r="29" spans="1:11" ht="15.75" x14ac:dyDescent="0.15">
      <c r="A29" s="218"/>
      <c r="B29" s="218"/>
      <c r="C29" s="218"/>
      <c r="D29" s="218"/>
      <c r="E29" s="218"/>
      <c r="F29" s="218"/>
      <c r="G29" s="218"/>
      <c r="H29" s="218"/>
      <c r="I29" s="218"/>
      <c r="J29" s="218"/>
      <c r="K29" s="218"/>
    </row>
    <row r="30" spans="1:11" ht="27" customHeight="1" x14ac:dyDescent="0.15">
      <c r="A30" s="1451" t="s">
        <v>294</v>
      </c>
      <c r="B30" s="1451"/>
      <c r="C30" s="19"/>
      <c r="D30" s="19"/>
      <c r="E30" s="19"/>
      <c r="F30" s="19"/>
      <c r="G30" s="19"/>
      <c r="H30" s="19"/>
      <c r="I30" s="19"/>
    </row>
    <row r="31" spans="1:11" ht="27" customHeight="1" x14ac:dyDescent="0.15">
      <c r="A31" s="1411" t="s">
        <v>33</v>
      </c>
      <c r="B31" s="1415"/>
      <c r="C31" s="1415"/>
      <c r="D31" s="1415"/>
      <c r="E31" s="1415"/>
      <c r="F31" s="1415"/>
      <c r="G31" s="1412"/>
      <c r="H31" s="617" t="s">
        <v>794</v>
      </c>
      <c r="I31" s="617">
        <f>IF(LEN(SUBSTITUTE(A32,CHAR(10),""))&gt;400,"文字数オーバーです",LEN(SUBSTITUTE(A32,CHAR(10),"")))</f>
        <v>0</v>
      </c>
    </row>
    <row r="32" spans="1:11" ht="27" customHeight="1" x14ac:dyDescent="0.15">
      <c r="A32" s="1396"/>
      <c r="B32" s="1397"/>
      <c r="C32" s="1397"/>
      <c r="D32" s="1397"/>
      <c r="E32" s="1397"/>
      <c r="F32" s="1397"/>
      <c r="G32" s="1397"/>
      <c r="H32" s="1397"/>
      <c r="I32" s="1398"/>
    </row>
    <row r="33" spans="1:9" ht="27" customHeight="1" x14ac:dyDescent="0.15">
      <c r="A33" s="1399"/>
      <c r="B33" s="1400"/>
      <c r="C33" s="1400"/>
      <c r="D33" s="1400"/>
      <c r="E33" s="1400"/>
      <c r="F33" s="1400"/>
      <c r="G33" s="1400"/>
      <c r="H33" s="1400"/>
      <c r="I33" s="1401"/>
    </row>
    <row r="34" spans="1:9" ht="27" customHeight="1" x14ac:dyDescent="0.15">
      <c r="A34" s="1399"/>
      <c r="B34" s="1400"/>
      <c r="C34" s="1400"/>
      <c r="D34" s="1400"/>
      <c r="E34" s="1400"/>
      <c r="F34" s="1400"/>
      <c r="G34" s="1400"/>
      <c r="H34" s="1400"/>
      <c r="I34" s="1401"/>
    </row>
    <row r="35" spans="1:9" ht="27" customHeight="1" x14ac:dyDescent="0.15">
      <c r="A35" s="1399"/>
      <c r="B35" s="1400"/>
      <c r="C35" s="1400"/>
      <c r="D35" s="1400"/>
      <c r="E35" s="1400"/>
      <c r="F35" s="1400"/>
      <c r="G35" s="1400"/>
      <c r="H35" s="1400"/>
      <c r="I35" s="1401"/>
    </row>
    <row r="36" spans="1:9" ht="27" customHeight="1" x14ac:dyDescent="0.15">
      <c r="A36" s="1399"/>
      <c r="B36" s="1400"/>
      <c r="C36" s="1400"/>
      <c r="D36" s="1400"/>
      <c r="E36" s="1400"/>
      <c r="F36" s="1400"/>
      <c r="G36" s="1400"/>
      <c r="H36" s="1400"/>
      <c r="I36" s="1401"/>
    </row>
    <row r="37" spans="1:9" ht="27" customHeight="1" x14ac:dyDescent="0.15">
      <c r="A37" s="1402"/>
      <c r="B37" s="1403"/>
      <c r="C37" s="1403"/>
      <c r="D37" s="1403"/>
      <c r="E37" s="1403"/>
      <c r="F37" s="1403"/>
      <c r="G37" s="1403"/>
      <c r="H37" s="1403"/>
      <c r="I37" s="1404"/>
    </row>
    <row r="38" spans="1:9" ht="27" customHeight="1" x14ac:dyDescent="0.15">
      <c r="A38" s="1411" t="s">
        <v>793</v>
      </c>
      <c r="B38" s="1415"/>
      <c r="C38" s="1415"/>
      <c r="D38" s="1415"/>
      <c r="E38" s="1415"/>
      <c r="F38" s="1415"/>
      <c r="G38" s="1412"/>
      <c r="H38" s="617" t="s">
        <v>794</v>
      </c>
      <c r="I38" s="617">
        <f>IF(LEN(SUBSTITUTE(A39,CHAR(10),""))&gt;400,"文字数オーバーです",LEN(SUBSTITUTE(A39,CHAR(10),"")))</f>
        <v>0</v>
      </c>
    </row>
    <row r="39" spans="1:9" ht="27" customHeight="1" x14ac:dyDescent="0.15">
      <c r="A39" s="1396"/>
      <c r="B39" s="1397"/>
      <c r="C39" s="1397"/>
      <c r="D39" s="1397"/>
      <c r="E39" s="1397"/>
      <c r="F39" s="1397"/>
      <c r="G39" s="1397"/>
      <c r="H39" s="1397"/>
      <c r="I39" s="1398"/>
    </row>
    <row r="40" spans="1:9" ht="27" customHeight="1" x14ac:dyDescent="0.15">
      <c r="A40" s="1399"/>
      <c r="B40" s="1400"/>
      <c r="C40" s="1400"/>
      <c r="D40" s="1400"/>
      <c r="E40" s="1400"/>
      <c r="F40" s="1400"/>
      <c r="G40" s="1400"/>
      <c r="H40" s="1400"/>
      <c r="I40" s="1401"/>
    </row>
    <row r="41" spans="1:9" ht="27" customHeight="1" x14ac:dyDescent="0.15">
      <c r="A41" s="1399"/>
      <c r="B41" s="1400"/>
      <c r="C41" s="1400"/>
      <c r="D41" s="1400"/>
      <c r="E41" s="1400"/>
      <c r="F41" s="1400"/>
      <c r="G41" s="1400"/>
      <c r="H41" s="1400"/>
      <c r="I41" s="1401"/>
    </row>
    <row r="42" spans="1:9" ht="27" customHeight="1" x14ac:dyDescent="0.15">
      <c r="A42" s="1399"/>
      <c r="B42" s="1400"/>
      <c r="C42" s="1400"/>
      <c r="D42" s="1400"/>
      <c r="E42" s="1400"/>
      <c r="F42" s="1400"/>
      <c r="G42" s="1400"/>
      <c r="H42" s="1400"/>
      <c r="I42" s="1401"/>
    </row>
    <row r="43" spans="1:9" ht="27" customHeight="1" x14ac:dyDescent="0.15">
      <c r="A43" s="1399"/>
      <c r="B43" s="1400"/>
      <c r="C43" s="1400"/>
      <c r="D43" s="1400"/>
      <c r="E43" s="1400"/>
      <c r="F43" s="1400"/>
      <c r="G43" s="1400"/>
      <c r="H43" s="1400"/>
      <c r="I43" s="1401"/>
    </row>
    <row r="44" spans="1:9" ht="27" customHeight="1" x14ac:dyDescent="0.15">
      <c r="A44" s="1402"/>
      <c r="B44" s="1403"/>
      <c r="C44" s="1403"/>
      <c r="D44" s="1403"/>
      <c r="E44" s="1403"/>
      <c r="F44" s="1403"/>
      <c r="G44" s="1403"/>
      <c r="H44" s="1403"/>
      <c r="I44" s="1404"/>
    </row>
    <row r="45" spans="1:9" ht="27" customHeight="1" x14ac:dyDescent="0.15">
      <c r="A45" s="1411" t="s">
        <v>1000</v>
      </c>
      <c r="B45" s="1415"/>
      <c r="C45" s="1415"/>
      <c r="D45" s="1415"/>
      <c r="E45" s="1415"/>
      <c r="F45" s="1415"/>
      <c r="G45" s="1412"/>
      <c r="H45" s="617" t="s">
        <v>794</v>
      </c>
      <c r="I45" s="617">
        <f>IF(LEN(SUBSTITUTE(A46,CHAR(10),""))&gt;400,"文字数オーバーです",LEN(SUBSTITUTE(A46,CHAR(10),"")))</f>
        <v>0</v>
      </c>
    </row>
    <row r="46" spans="1:9" ht="27" customHeight="1" x14ac:dyDescent="0.15">
      <c r="A46" s="1396"/>
      <c r="B46" s="1397"/>
      <c r="C46" s="1397"/>
      <c r="D46" s="1397"/>
      <c r="E46" s="1397"/>
      <c r="F46" s="1397"/>
      <c r="G46" s="1397"/>
      <c r="H46" s="1397"/>
      <c r="I46" s="1398"/>
    </row>
    <row r="47" spans="1:9" ht="27" customHeight="1" x14ac:dyDescent="0.15">
      <c r="A47" s="1399"/>
      <c r="B47" s="1400"/>
      <c r="C47" s="1400"/>
      <c r="D47" s="1400"/>
      <c r="E47" s="1400"/>
      <c r="F47" s="1400"/>
      <c r="G47" s="1400"/>
      <c r="H47" s="1400"/>
      <c r="I47" s="1401"/>
    </row>
    <row r="48" spans="1:9" ht="27" customHeight="1" x14ac:dyDescent="0.15">
      <c r="A48" s="1399"/>
      <c r="B48" s="1400"/>
      <c r="C48" s="1400"/>
      <c r="D48" s="1400"/>
      <c r="E48" s="1400"/>
      <c r="F48" s="1400"/>
      <c r="G48" s="1400"/>
      <c r="H48" s="1400"/>
      <c r="I48" s="1401"/>
    </row>
    <row r="49" spans="1:11" ht="27" customHeight="1" x14ac:dyDescent="0.15">
      <c r="A49" s="1399"/>
      <c r="B49" s="1400"/>
      <c r="C49" s="1400"/>
      <c r="D49" s="1400"/>
      <c r="E49" s="1400"/>
      <c r="F49" s="1400"/>
      <c r="G49" s="1400"/>
      <c r="H49" s="1400"/>
      <c r="I49" s="1401"/>
    </row>
    <row r="50" spans="1:11" ht="27" customHeight="1" x14ac:dyDescent="0.15">
      <c r="A50" s="1399"/>
      <c r="B50" s="1400"/>
      <c r="C50" s="1400"/>
      <c r="D50" s="1400"/>
      <c r="E50" s="1400"/>
      <c r="F50" s="1400"/>
      <c r="G50" s="1400"/>
      <c r="H50" s="1400"/>
      <c r="I50" s="1401"/>
    </row>
    <row r="51" spans="1:11" ht="27" customHeight="1" x14ac:dyDescent="0.15">
      <c r="A51" s="1402"/>
      <c r="B51" s="1403"/>
      <c r="C51" s="1403"/>
      <c r="D51" s="1403"/>
      <c r="E51" s="1403"/>
      <c r="F51" s="1403"/>
      <c r="G51" s="1403"/>
      <c r="H51" s="1403"/>
      <c r="I51" s="1404"/>
    </row>
    <row r="52" spans="1:11" ht="27" customHeight="1" thickBot="1" x14ac:dyDescent="0.2">
      <c r="A52" s="213"/>
      <c r="B52" s="213"/>
      <c r="C52" s="19"/>
      <c r="D52" s="19"/>
      <c r="E52" s="19"/>
      <c r="F52" s="19"/>
      <c r="G52" s="19"/>
      <c r="H52" s="19"/>
      <c r="I52" s="19"/>
    </row>
    <row r="53" spans="1:11" ht="20.100000000000001" customHeight="1" x14ac:dyDescent="0.15">
      <c r="A53" s="1457" t="s">
        <v>954</v>
      </c>
      <c r="B53" s="1458"/>
      <c r="C53" s="1458"/>
      <c r="D53" s="1458"/>
      <c r="E53" s="1458"/>
      <c r="F53" s="1458"/>
      <c r="G53" s="1458"/>
      <c r="H53" s="1458"/>
      <c r="I53" s="1459"/>
      <c r="K53" s="42"/>
    </row>
    <row r="54" spans="1:11" ht="20.100000000000001" customHeight="1" x14ac:dyDescent="0.15">
      <c r="A54" s="1460" t="s">
        <v>579</v>
      </c>
      <c r="B54" s="1415"/>
      <c r="C54" s="1415"/>
      <c r="D54" s="1415"/>
      <c r="E54" s="1415"/>
      <c r="F54" s="1415"/>
      <c r="G54" s="1415"/>
      <c r="H54" s="1412"/>
      <c r="I54" s="620" t="s">
        <v>580</v>
      </c>
      <c r="K54" s="42"/>
    </row>
    <row r="55" spans="1:11" ht="39.950000000000003" customHeight="1" thickBot="1" x14ac:dyDescent="0.2">
      <c r="A55" s="1360" t="s">
        <v>1001</v>
      </c>
      <c r="B55" s="1361"/>
      <c r="C55" s="1361"/>
      <c r="D55" s="1361"/>
      <c r="E55" s="1361"/>
      <c r="F55" s="1361"/>
      <c r="G55" s="1361"/>
      <c r="H55" s="1362"/>
      <c r="I55" s="309"/>
      <c r="K55" s="42"/>
    </row>
    <row r="56" spans="1:11" ht="15.75" x14ac:dyDescent="0.15">
      <c r="A56" s="19"/>
      <c r="B56" s="19"/>
      <c r="C56" s="19"/>
      <c r="D56" s="19"/>
      <c r="E56" s="19"/>
      <c r="F56" s="19"/>
      <c r="G56" s="19"/>
      <c r="H56" s="19"/>
      <c r="I56" s="19"/>
    </row>
  </sheetData>
  <sheetProtection formatCells="0" formatColumns="0" formatRows="0"/>
  <mergeCells count="21">
    <mergeCell ref="A1:I1"/>
    <mergeCell ref="A3:G3"/>
    <mergeCell ref="H3:I3"/>
    <mergeCell ref="A6:I11"/>
    <mergeCell ref="A13:I18"/>
    <mergeCell ref="A5:G5"/>
    <mergeCell ref="A53:I53"/>
    <mergeCell ref="A54:H54"/>
    <mergeCell ref="A55:H55"/>
    <mergeCell ref="A28:I28"/>
    <mergeCell ref="A30:B30"/>
    <mergeCell ref="A32:I37"/>
    <mergeCell ref="A39:I44"/>
    <mergeCell ref="A19:G19"/>
    <mergeCell ref="A12:G12"/>
    <mergeCell ref="A46:I51"/>
    <mergeCell ref="A45:G45"/>
    <mergeCell ref="A38:G38"/>
    <mergeCell ref="A31:G31"/>
    <mergeCell ref="G27:I27"/>
    <mergeCell ref="A20:I25"/>
  </mergeCells>
  <phoneticPr fontId="1"/>
  <conditionalFormatting sqref="I55">
    <cfRule type="cellIs" dxfId="36" priority="2" operator="notEqual">
      <formula>"確認済"</formula>
    </cfRule>
  </conditionalFormatting>
  <dataValidations count="1">
    <dataValidation type="list" allowBlank="1" showInputMessage="1" showErrorMessage="1" sqref="I55">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5"/>
  <sheetViews>
    <sheetView topLeftCell="A58" zoomScale="85" zoomScaleNormal="85" zoomScaleSheetLayoutView="70" workbookViewId="0">
      <selection activeCell="N17" sqref="N17"/>
    </sheetView>
  </sheetViews>
  <sheetFormatPr defaultRowHeight="13.5" x14ac:dyDescent="0.15"/>
  <cols>
    <col min="1" max="1" width="5.625" style="18" customWidth="1"/>
    <col min="2" max="2" width="13.625" style="18" customWidth="1"/>
    <col min="3" max="3" width="7.125" style="18" customWidth="1"/>
    <col min="4" max="4" width="9.125" style="18" customWidth="1"/>
    <col min="5" max="6" width="7.125" style="18" customWidth="1"/>
    <col min="7" max="7" width="9.125" style="18" customWidth="1"/>
    <col min="8" max="11" width="7.625" style="18" customWidth="1"/>
    <col min="12" max="12" width="9" style="18"/>
    <col min="13" max="13" width="35.625" style="18" customWidth="1"/>
    <col min="14" max="16384" width="9" style="18"/>
  </cols>
  <sheetData>
    <row r="1" spans="1:11" ht="15.75" x14ac:dyDescent="0.15">
      <c r="A1" s="836" t="s">
        <v>418</v>
      </c>
      <c r="B1" s="836"/>
      <c r="C1" s="836"/>
      <c r="D1" s="836"/>
      <c r="E1" s="836"/>
      <c r="F1" s="836"/>
      <c r="G1" s="836"/>
      <c r="H1" s="836"/>
      <c r="I1" s="836"/>
      <c r="J1" s="836"/>
      <c r="K1" s="836"/>
    </row>
    <row r="2" spans="1:11" ht="27" customHeight="1" x14ac:dyDescent="0.15">
      <c r="A2" s="19"/>
      <c r="B2" s="19"/>
      <c r="C2" s="19"/>
      <c r="D2" s="19"/>
      <c r="E2" s="19"/>
      <c r="F2" s="19"/>
      <c r="G2" s="19"/>
      <c r="H2" s="19"/>
      <c r="I2" s="19"/>
      <c r="J2" s="19"/>
      <c r="K2" s="19"/>
    </row>
    <row r="3" spans="1:11" ht="27" customHeight="1" x14ac:dyDescent="0.15">
      <c r="A3" s="1364" t="s">
        <v>930</v>
      </c>
      <c r="B3" s="1364"/>
      <c r="C3" s="1364"/>
      <c r="D3" s="1364"/>
      <c r="E3" s="1364"/>
      <c r="F3" s="1364"/>
      <c r="G3" s="1364"/>
      <c r="H3" s="1364"/>
      <c r="I3" s="1365" t="s">
        <v>908</v>
      </c>
      <c r="J3" s="1365"/>
      <c r="K3" s="1365"/>
    </row>
    <row r="4" spans="1:11" ht="27" customHeight="1" x14ac:dyDescent="0.15">
      <c r="A4" s="19"/>
      <c r="B4" s="19"/>
      <c r="C4" s="19"/>
      <c r="D4" s="19"/>
      <c r="E4" s="19"/>
      <c r="F4" s="19"/>
      <c r="G4" s="19"/>
      <c r="H4" s="19"/>
      <c r="I4" s="19"/>
      <c r="J4" s="19"/>
      <c r="K4" s="19"/>
    </row>
    <row r="5" spans="1:11" ht="27" customHeight="1" x14ac:dyDescent="0.15">
      <c r="A5" s="19" t="s">
        <v>364</v>
      </c>
      <c r="B5" s="19"/>
      <c r="C5" s="19"/>
      <c r="D5" s="19"/>
      <c r="E5" s="19"/>
      <c r="F5" s="19"/>
      <c r="G5" s="19"/>
      <c r="H5" s="19"/>
      <c r="I5" s="19"/>
      <c r="J5" s="19"/>
      <c r="K5" s="19"/>
    </row>
    <row r="6" spans="1:11" ht="27" customHeight="1" x14ac:dyDescent="0.15">
      <c r="A6" s="1411" t="s">
        <v>931</v>
      </c>
      <c r="B6" s="1415"/>
      <c r="C6" s="1415"/>
      <c r="D6" s="1415"/>
      <c r="E6" s="1415"/>
      <c r="F6" s="1415"/>
      <c r="G6" s="1415"/>
      <c r="H6" s="1415"/>
      <c r="I6" s="1415"/>
      <c r="J6" s="1415"/>
      <c r="K6" s="1412"/>
    </row>
    <row r="7" spans="1:11" ht="54" customHeight="1" x14ac:dyDescent="0.15">
      <c r="A7" s="408" t="s">
        <v>254</v>
      </c>
      <c r="B7" s="439" t="s">
        <v>34</v>
      </c>
      <c r="C7" s="1461" t="s">
        <v>36</v>
      </c>
      <c r="D7" s="1462"/>
      <c r="E7" s="841" t="s">
        <v>37</v>
      </c>
      <c r="F7" s="841"/>
      <c r="G7" s="841"/>
      <c r="H7" s="841"/>
      <c r="I7" s="1463" t="s">
        <v>698</v>
      </c>
      <c r="J7" s="1462"/>
      <c r="K7" s="440" t="s">
        <v>35</v>
      </c>
    </row>
    <row r="8" spans="1:11" ht="32.1" customHeight="1" x14ac:dyDescent="0.15">
      <c r="A8" s="312">
        <v>0</v>
      </c>
      <c r="B8" s="453" t="s">
        <v>132</v>
      </c>
      <c r="C8" s="1426" t="s">
        <v>1021</v>
      </c>
      <c r="D8" s="1428"/>
      <c r="E8" s="1466" t="s">
        <v>1022</v>
      </c>
      <c r="F8" s="1466"/>
      <c r="G8" s="1466"/>
      <c r="H8" s="1466"/>
      <c r="I8" s="1464">
        <v>39173</v>
      </c>
      <c r="J8" s="1465"/>
      <c r="K8" s="313" t="s">
        <v>1023</v>
      </c>
    </row>
    <row r="9" spans="1:11" ht="32.1" customHeight="1" x14ac:dyDescent="0.15">
      <c r="A9" s="312"/>
      <c r="B9" s="454"/>
      <c r="C9" s="1426"/>
      <c r="D9" s="1428"/>
      <c r="E9" s="1370"/>
      <c r="F9" s="1370"/>
      <c r="G9" s="1370"/>
      <c r="H9" s="1370"/>
      <c r="I9" s="1464"/>
      <c r="J9" s="1465"/>
      <c r="K9" s="313"/>
    </row>
    <row r="10" spans="1:11" ht="32.1" customHeight="1" x14ac:dyDescent="0.15">
      <c r="A10" s="312"/>
      <c r="B10" s="454"/>
      <c r="C10" s="1426"/>
      <c r="D10" s="1428"/>
      <c r="E10" s="1370"/>
      <c r="F10" s="1370"/>
      <c r="G10" s="1370"/>
      <c r="H10" s="1370"/>
      <c r="I10" s="1464"/>
      <c r="J10" s="1465"/>
      <c r="K10" s="313"/>
    </row>
    <row r="11" spans="1:11" ht="32.1" customHeight="1" x14ac:dyDescent="0.15">
      <c r="A11" s="312"/>
      <c r="B11" s="454"/>
      <c r="C11" s="1426"/>
      <c r="D11" s="1428"/>
      <c r="E11" s="1370"/>
      <c r="F11" s="1370"/>
      <c r="G11" s="1370"/>
      <c r="H11" s="1370"/>
      <c r="I11" s="1464"/>
      <c r="J11" s="1465"/>
      <c r="K11" s="313"/>
    </row>
    <row r="12" spans="1:11" ht="32.1" customHeight="1" x14ac:dyDescent="0.15">
      <c r="A12" s="312"/>
      <c r="B12" s="454"/>
      <c r="C12" s="1426"/>
      <c r="D12" s="1428"/>
      <c r="E12" s="1370"/>
      <c r="F12" s="1370"/>
      <c r="G12" s="1370"/>
      <c r="H12" s="1370"/>
      <c r="I12" s="1464"/>
      <c r="J12" s="1465"/>
      <c r="K12" s="313"/>
    </row>
    <row r="13" spans="1:11" ht="32.1" customHeight="1" x14ac:dyDescent="0.15">
      <c r="A13" s="312"/>
      <c r="B13" s="454"/>
      <c r="C13" s="1426"/>
      <c r="D13" s="1428"/>
      <c r="E13" s="1370"/>
      <c r="F13" s="1370"/>
      <c r="G13" s="1370"/>
      <c r="H13" s="1370"/>
      <c r="I13" s="1464"/>
      <c r="J13" s="1465"/>
      <c r="K13" s="313"/>
    </row>
    <row r="14" spans="1:11" ht="32.1" customHeight="1" x14ac:dyDescent="0.15">
      <c r="A14" s="312"/>
      <c r="B14" s="454"/>
      <c r="C14" s="1426"/>
      <c r="D14" s="1428"/>
      <c r="E14" s="1370"/>
      <c r="F14" s="1370"/>
      <c r="G14" s="1370"/>
      <c r="H14" s="1370"/>
      <c r="I14" s="1464"/>
      <c r="J14" s="1465"/>
      <c r="K14" s="313"/>
    </row>
    <row r="15" spans="1:11" ht="19.5" customHeight="1" x14ac:dyDescent="0.15">
      <c r="A15" s="1467" t="s">
        <v>1277</v>
      </c>
      <c r="B15" s="1467"/>
      <c r="C15" s="1467"/>
      <c r="D15" s="1467"/>
      <c r="E15" s="1467"/>
      <c r="F15" s="1467"/>
      <c r="G15" s="1467"/>
      <c r="H15" s="1467"/>
      <c r="I15" s="1467"/>
      <c r="J15" s="1467"/>
      <c r="K15" s="1467"/>
    </row>
    <row r="16" spans="1:11" ht="39.950000000000003" customHeight="1" x14ac:dyDescent="0.15">
      <c r="A16" s="1425" t="s">
        <v>994</v>
      </c>
      <c r="B16" s="1425"/>
      <c r="C16" s="1425"/>
      <c r="D16" s="1425"/>
      <c r="E16" s="1425"/>
      <c r="F16" s="1425"/>
      <c r="G16" s="1425"/>
      <c r="H16" s="1425"/>
      <c r="I16" s="1425"/>
      <c r="J16" s="1425"/>
      <c r="K16" s="1425"/>
    </row>
    <row r="17" spans="1:12" ht="60" customHeight="1" x14ac:dyDescent="0.15">
      <c r="A17" s="1425"/>
      <c r="B17" s="1425"/>
      <c r="C17" s="1425"/>
      <c r="D17" s="1425"/>
      <c r="E17" s="1425"/>
      <c r="F17" s="1425"/>
      <c r="G17" s="1425"/>
      <c r="H17" s="1425"/>
      <c r="I17" s="1425"/>
      <c r="J17" s="1425"/>
      <c r="K17" s="1425"/>
    </row>
    <row r="18" spans="1:12" ht="19.5" customHeight="1" x14ac:dyDescent="0.15">
      <c r="A18" s="438"/>
      <c r="B18" s="438"/>
      <c r="C18" s="438"/>
      <c r="D18" s="438"/>
      <c r="E18" s="438"/>
      <c r="F18" s="438"/>
      <c r="G18" s="438"/>
      <c r="H18" s="438"/>
      <c r="I18" s="438"/>
      <c r="J18" s="438"/>
      <c r="K18" s="438"/>
    </row>
    <row r="19" spans="1:12" ht="27" customHeight="1" x14ac:dyDescent="0.15">
      <c r="A19" s="19"/>
      <c r="B19" s="19"/>
      <c r="C19" s="19"/>
      <c r="D19" s="19"/>
      <c r="E19" s="19"/>
      <c r="F19" s="19"/>
      <c r="G19" s="19"/>
      <c r="H19" s="19"/>
      <c r="I19" s="1456" t="s">
        <v>115</v>
      </c>
      <c r="J19" s="1456"/>
      <c r="K19" s="1456"/>
    </row>
    <row r="20" spans="1:12" ht="15.75" x14ac:dyDescent="0.15">
      <c r="A20" s="836" t="s">
        <v>418</v>
      </c>
      <c r="B20" s="836"/>
      <c r="C20" s="836"/>
      <c r="D20" s="836"/>
      <c r="E20" s="836"/>
      <c r="F20" s="836"/>
      <c r="G20" s="836"/>
      <c r="H20" s="836"/>
      <c r="I20" s="836"/>
      <c r="J20" s="836"/>
      <c r="K20" s="836"/>
    </row>
    <row r="21" spans="1:12" ht="15.75" x14ac:dyDescent="0.15">
      <c r="A21" s="441"/>
      <c r="B21" s="441"/>
      <c r="C21" s="441"/>
      <c r="D21" s="441"/>
      <c r="E21" s="441"/>
      <c r="F21" s="441"/>
      <c r="G21" s="441"/>
      <c r="H21" s="441"/>
      <c r="I21" s="441"/>
      <c r="J21" s="441"/>
      <c r="K21" s="441"/>
    </row>
    <row r="22" spans="1:12" ht="27" customHeight="1" x14ac:dyDescent="0.15">
      <c r="A22" s="1451" t="s">
        <v>294</v>
      </c>
      <c r="B22" s="1451"/>
      <c r="C22" s="19"/>
      <c r="D22" s="19"/>
      <c r="E22" s="19"/>
      <c r="F22" s="19"/>
      <c r="G22" s="19"/>
      <c r="H22" s="19"/>
      <c r="I22" s="19"/>
      <c r="J22" s="19"/>
      <c r="K22" s="19"/>
    </row>
    <row r="23" spans="1:12" ht="27" customHeight="1" x14ac:dyDescent="0.15">
      <c r="A23" s="1367" t="s">
        <v>1030</v>
      </c>
      <c r="B23" s="1368"/>
      <c r="C23" s="1368"/>
      <c r="D23" s="1368"/>
      <c r="E23" s="1368"/>
      <c r="F23" s="1368"/>
      <c r="G23" s="1369"/>
      <c r="H23" s="492"/>
      <c r="I23" s="492"/>
      <c r="J23" s="492"/>
      <c r="K23" s="492"/>
      <c r="L23" s="42"/>
    </row>
    <row r="24" spans="1:12" ht="50.1" customHeight="1" x14ac:dyDescent="0.15">
      <c r="A24" s="1472" t="s">
        <v>254</v>
      </c>
      <c r="B24" s="1476" t="s">
        <v>36</v>
      </c>
      <c r="C24" s="1476"/>
      <c r="D24" s="1474" t="s">
        <v>910</v>
      </c>
      <c r="E24" s="1475"/>
      <c r="F24" s="1474" t="s">
        <v>909</v>
      </c>
      <c r="G24" s="1475"/>
      <c r="L24" s="192"/>
    </row>
    <row r="25" spans="1:12" ht="60" customHeight="1" x14ac:dyDescent="0.15">
      <c r="A25" s="1473"/>
      <c r="B25" s="1476"/>
      <c r="C25" s="1476"/>
      <c r="D25" s="1468" t="s">
        <v>798</v>
      </c>
      <c r="E25" s="1469"/>
      <c r="F25" s="1468" t="s">
        <v>798</v>
      </c>
      <c r="G25" s="1469"/>
      <c r="L25" s="192"/>
    </row>
    <row r="26" spans="1:12" ht="31.5" customHeight="1" x14ac:dyDescent="0.15">
      <c r="A26" s="28">
        <f t="shared" ref="A26:A32" si="0">IF(A8="","",A8)</f>
        <v>0</v>
      </c>
      <c r="B26" s="1514" t="str">
        <f t="shared" ref="B26:B32" si="1">IF(C8="","",C8)</f>
        <v>（例）まきいし保育所</v>
      </c>
      <c r="C26" s="1514"/>
      <c r="D26" s="1470" t="s">
        <v>911</v>
      </c>
      <c r="E26" s="1471"/>
      <c r="F26" s="1470" t="s">
        <v>911</v>
      </c>
      <c r="G26" s="1471"/>
      <c r="L26" s="305"/>
    </row>
    <row r="27" spans="1:12" ht="32.1" customHeight="1" x14ac:dyDescent="0.15">
      <c r="A27" s="28" t="str">
        <f t="shared" si="0"/>
        <v/>
      </c>
      <c r="B27" s="1514" t="str">
        <f t="shared" si="1"/>
        <v/>
      </c>
      <c r="C27" s="1514"/>
      <c r="D27" s="1470"/>
      <c r="E27" s="1471"/>
      <c r="F27" s="1470"/>
      <c r="G27" s="1471"/>
    </row>
    <row r="28" spans="1:12" ht="32.1" customHeight="1" x14ac:dyDescent="0.15">
      <c r="A28" s="28" t="str">
        <f t="shared" si="0"/>
        <v/>
      </c>
      <c r="B28" s="1514" t="str">
        <f t="shared" si="1"/>
        <v/>
      </c>
      <c r="C28" s="1514"/>
      <c r="D28" s="1470"/>
      <c r="E28" s="1471"/>
      <c r="F28" s="1470"/>
      <c r="G28" s="1471"/>
    </row>
    <row r="29" spans="1:12" ht="32.1" customHeight="1" x14ac:dyDescent="0.15">
      <c r="A29" s="28" t="str">
        <f t="shared" si="0"/>
        <v/>
      </c>
      <c r="B29" s="1514" t="str">
        <f t="shared" si="1"/>
        <v/>
      </c>
      <c r="C29" s="1514"/>
      <c r="D29" s="1470"/>
      <c r="E29" s="1471"/>
      <c r="F29" s="1470"/>
      <c r="G29" s="1471"/>
    </row>
    <row r="30" spans="1:12" ht="32.1" customHeight="1" x14ac:dyDescent="0.15">
      <c r="A30" s="28" t="str">
        <f t="shared" si="0"/>
        <v/>
      </c>
      <c r="B30" s="1514" t="str">
        <f t="shared" si="1"/>
        <v/>
      </c>
      <c r="C30" s="1514"/>
      <c r="D30" s="1470"/>
      <c r="E30" s="1471"/>
      <c r="F30" s="1470"/>
      <c r="G30" s="1471"/>
    </row>
    <row r="31" spans="1:12" ht="32.1" customHeight="1" x14ac:dyDescent="0.15">
      <c r="A31" s="28" t="str">
        <f t="shared" si="0"/>
        <v/>
      </c>
      <c r="B31" s="1514" t="str">
        <f t="shared" si="1"/>
        <v/>
      </c>
      <c r="C31" s="1514"/>
      <c r="D31" s="1470"/>
      <c r="E31" s="1471"/>
      <c r="F31" s="1470"/>
      <c r="G31" s="1471"/>
    </row>
    <row r="32" spans="1:12" ht="32.1" customHeight="1" x14ac:dyDescent="0.15">
      <c r="A32" s="28" t="str">
        <f t="shared" si="0"/>
        <v/>
      </c>
      <c r="B32" s="1514" t="str">
        <f t="shared" si="1"/>
        <v/>
      </c>
      <c r="C32" s="1514"/>
      <c r="D32" s="1470"/>
      <c r="E32" s="1471"/>
      <c r="F32" s="1470"/>
      <c r="G32" s="1471"/>
    </row>
    <row r="33" spans="1:13" ht="19.5" customHeight="1" x14ac:dyDescent="0.15">
      <c r="A33" s="1467" t="s">
        <v>1278</v>
      </c>
      <c r="B33" s="1467"/>
      <c r="C33" s="1467"/>
      <c r="D33" s="1467"/>
      <c r="E33" s="1467"/>
      <c r="F33" s="1467"/>
      <c r="G33" s="1467"/>
      <c r="H33" s="1467"/>
      <c r="I33" s="1467"/>
      <c r="J33" s="1467"/>
      <c r="K33" s="1467"/>
    </row>
    <row r="34" spans="1:13" ht="36" customHeight="1" x14ac:dyDescent="0.15">
      <c r="A34" s="1425" t="s">
        <v>1031</v>
      </c>
      <c r="B34" s="1425"/>
      <c r="C34" s="1425"/>
      <c r="D34" s="1425"/>
      <c r="E34" s="1425"/>
      <c r="F34" s="1425"/>
      <c r="G34" s="1425"/>
      <c r="H34" s="1425"/>
      <c r="I34" s="1425"/>
      <c r="J34" s="1425"/>
      <c r="K34" s="1425"/>
    </row>
    <row r="35" spans="1:13" ht="19.5" customHeight="1" x14ac:dyDescent="0.15">
      <c r="A35" s="491"/>
      <c r="B35" s="491"/>
      <c r="C35" s="491"/>
      <c r="D35" s="491"/>
      <c r="E35" s="491"/>
      <c r="F35" s="491"/>
      <c r="G35" s="491"/>
      <c r="H35" s="491"/>
      <c r="I35" s="491"/>
      <c r="J35" s="491"/>
      <c r="K35" s="491"/>
    </row>
    <row r="36" spans="1:13" s="306" customFormat="1" ht="27" customHeight="1" x14ac:dyDescent="0.15">
      <c r="A36" s="19"/>
      <c r="B36" s="19"/>
      <c r="C36" s="19"/>
      <c r="D36" s="19"/>
      <c r="E36" s="19"/>
      <c r="F36" s="19"/>
      <c r="G36" s="19"/>
      <c r="H36" s="19"/>
      <c r="I36" s="1456" t="s">
        <v>115</v>
      </c>
      <c r="J36" s="1456"/>
      <c r="K36" s="1456"/>
      <c r="L36" s="18"/>
    </row>
    <row r="37" spans="1:13" s="306" customFormat="1" ht="15.75" x14ac:dyDescent="0.15">
      <c r="A37" s="836" t="s">
        <v>418</v>
      </c>
      <c r="B37" s="836"/>
      <c r="C37" s="836"/>
      <c r="D37" s="836"/>
      <c r="E37" s="836"/>
      <c r="F37" s="836"/>
      <c r="G37" s="836"/>
      <c r="H37" s="836"/>
      <c r="I37" s="836"/>
      <c r="J37" s="836"/>
      <c r="K37" s="836"/>
      <c r="L37" s="18"/>
    </row>
    <row r="38" spans="1:13" s="306" customFormat="1" ht="15.75" x14ac:dyDescent="0.15">
      <c r="A38" s="441"/>
      <c r="B38" s="441"/>
      <c r="C38" s="441"/>
      <c r="D38" s="441"/>
      <c r="E38" s="441"/>
      <c r="F38" s="441"/>
      <c r="G38" s="441"/>
      <c r="H38" s="441"/>
      <c r="I38" s="441"/>
      <c r="J38" s="441"/>
      <c r="K38" s="441"/>
      <c r="L38" s="18"/>
    </row>
    <row r="39" spans="1:13" s="306" customFormat="1" ht="27" customHeight="1" x14ac:dyDescent="0.15">
      <c r="A39" s="1484" t="s">
        <v>294</v>
      </c>
      <c r="B39" s="1484"/>
      <c r="C39" s="19"/>
      <c r="D39" s="19"/>
      <c r="E39" s="19"/>
      <c r="F39" s="19"/>
      <c r="G39" s="19"/>
      <c r="H39" s="19"/>
      <c r="I39" s="19"/>
      <c r="J39" s="19"/>
      <c r="K39" s="19"/>
      <c r="L39" s="18"/>
    </row>
    <row r="40" spans="1:13" ht="27" customHeight="1" x14ac:dyDescent="0.15">
      <c r="A40" s="1485" t="s">
        <v>1032</v>
      </c>
      <c r="B40" s="1486"/>
      <c r="C40" s="1486"/>
      <c r="D40" s="1486"/>
      <c r="E40" s="1486"/>
      <c r="F40" s="1486"/>
      <c r="G40" s="1486"/>
      <c r="H40" s="1486"/>
      <c r="I40" s="1486"/>
      <c r="J40" s="1486"/>
      <c r="K40" s="1487"/>
    </row>
    <row r="41" spans="1:13" ht="27" customHeight="1" x14ac:dyDescent="0.15">
      <c r="A41" s="1472" t="s">
        <v>254</v>
      </c>
      <c r="B41" s="1472" t="s">
        <v>36</v>
      </c>
      <c r="C41" s="1477" t="s">
        <v>795</v>
      </c>
      <c r="D41" s="1478"/>
      <c r="E41" s="1478"/>
      <c r="F41" s="1477" t="s">
        <v>796</v>
      </c>
      <c r="G41" s="1478"/>
      <c r="H41" s="1479"/>
      <c r="I41" s="1480" t="s">
        <v>912</v>
      </c>
      <c r="J41" s="1480"/>
      <c r="K41" s="1481"/>
    </row>
    <row r="42" spans="1:13" ht="27" customHeight="1" x14ac:dyDescent="0.15">
      <c r="A42" s="1473"/>
      <c r="B42" s="1473"/>
      <c r="C42" s="1482" t="s">
        <v>797</v>
      </c>
      <c r="D42" s="1483"/>
      <c r="E42" s="456" t="s">
        <v>798</v>
      </c>
      <c r="F42" s="1482" t="s">
        <v>797</v>
      </c>
      <c r="G42" s="1483"/>
      <c r="H42" s="456" t="s">
        <v>798</v>
      </c>
      <c r="I42" s="1482" t="s">
        <v>797</v>
      </c>
      <c r="J42" s="1483"/>
      <c r="K42" s="456" t="s">
        <v>798</v>
      </c>
      <c r="M42" s="32"/>
    </row>
    <row r="43" spans="1:13" ht="32.1" customHeight="1" x14ac:dyDescent="0.15">
      <c r="A43" s="28">
        <f t="shared" ref="A43:A49" si="2">IF(A8="","",A8)</f>
        <v>0</v>
      </c>
      <c r="B43" s="27" t="str">
        <f t="shared" ref="B43:B49" si="3">IF(C8="","",C8)</f>
        <v>（例）まきいし保育所</v>
      </c>
      <c r="C43" s="1488">
        <v>44743</v>
      </c>
      <c r="D43" s="1489"/>
      <c r="E43" s="406" t="s">
        <v>911</v>
      </c>
      <c r="F43" s="1488">
        <v>44409</v>
      </c>
      <c r="G43" s="1489"/>
      <c r="H43" s="406" t="s">
        <v>911</v>
      </c>
      <c r="I43" s="1488">
        <v>44501</v>
      </c>
      <c r="J43" s="1489"/>
      <c r="K43" s="406" t="s">
        <v>937</v>
      </c>
      <c r="M43" s="33"/>
    </row>
    <row r="44" spans="1:13" ht="32.1" customHeight="1" x14ac:dyDescent="0.15">
      <c r="A44" s="28" t="str">
        <f t="shared" si="2"/>
        <v/>
      </c>
      <c r="B44" s="27" t="str">
        <f t="shared" si="3"/>
        <v/>
      </c>
      <c r="C44" s="1488"/>
      <c r="D44" s="1489"/>
      <c r="E44" s="406"/>
      <c r="F44" s="1488"/>
      <c r="G44" s="1489"/>
      <c r="H44" s="406"/>
      <c r="I44" s="1488"/>
      <c r="J44" s="1489"/>
      <c r="K44" s="406"/>
      <c r="M44" s="33"/>
    </row>
    <row r="45" spans="1:13" ht="32.1" customHeight="1" x14ac:dyDescent="0.15">
      <c r="A45" s="28" t="str">
        <f t="shared" si="2"/>
        <v/>
      </c>
      <c r="B45" s="27" t="str">
        <f t="shared" si="3"/>
        <v/>
      </c>
      <c r="C45" s="1488"/>
      <c r="D45" s="1489"/>
      <c r="E45" s="406"/>
      <c r="F45" s="1488"/>
      <c r="G45" s="1489"/>
      <c r="H45" s="406"/>
      <c r="I45" s="1488"/>
      <c r="J45" s="1489"/>
      <c r="K45" s="406"/>
      <c r="M45" s="33"/>
    </row>
    <row r="46" spans="1:13" ht="32.1" customHeight="1" x14ac:dyDescent="0.15">
      <c r="A46" s="28" t="str">
        <f t="shared" si="2"/>
        <v/>
      </c>
      <c r="B46" s="27" t="str">
        <f t="shared" si="3"/>
        <v/>
      </c>
      <c r="C46" s="1488"/>
      <c r="D46" s="1489"/>
      <c r="E46" s="406"/>
      <c r="F46" s="1488"/>
      <c r="G46" s="1489"/>
      <c r="H46" s="406"/>
      <c r="I46" s="1488"/>
      <c r="J46" s="1489"/>
      <c r="K46" s="406"/>
    </row>
    <row r="47" spans="1:13" ht="32.1" customHeight="1" x14ac:dyDescent="0.15">
      <c r="A47" s="28" t="str">
        <f t="shared" si="2"/>
        <v/>
      </c>
      <c r="B47" s="27" t="str">
        <f t="shared" si="3"/>
        <v/>
      </c>
      <c r="C47" s="1488"/>
      <c r="D47" s="1489"/>
      <c r="E47" s="406"/>
      <c r="F47" s="1488"/>
      <c r="G47" s="1489"/>
      <c r="H47" s="406"/>
      <c r="I47" s="1488"/>
      <c r="J47" s="1489"/>
      <c r="K47" s="406"/>
    </row>
    <row r="48" spans="1:13" ht="32.1" customHeight="1" x14ac:dyDescent="0.15">
      <c r="A48" s="28" t="str">
        <f t="shared" si="2"/>
        <v/>
      </c>
      <c r="B48" s="27" t="str">
        <f t="shared" si="3"/>
        <v/>
      </c>
      <c r="C48" s="1488"/>
      <c r="D48" s="1489"/>
      <c r="E48" s="406"/>
      <c r="F48" s="1488"/>
      <c r="G48" s="1489"/>
      <c r="H48" s="406"/>
      <c r="I48" s="1488"/>
      <c r="J48" s="1489"/>
      <c r="K48" s="406"/>
    </row>
    <row r="49" spans="1:13" ht="32.1" customHeight="1" x14ac:dyDescent="0.15">
      <c r="A49" s="28" t="str">
        <f t="shared" si="2"/>
        <v/>
      </c>
      <c r="B49" s="27" t="str">
        <f t="shared" si="3"/>
        <v/>
      </c>
      <c r="C49" s="1488"/>
      <c r="D49" s="1489"/>
      <c r="E49" s="406"/>
      <c r="F49" s="1488"/>
      <c r="G49" s="1489"/>
      <c r="H49" s="406"/>
      <c r="I49" s="1488"/>
      <c r="J49" s="1489"/>
      <c r="K49" s="406"/>
    </row>
    <row r="50" spans="1:13" ht="19.5" customHeight="1" x14ac:dyDescent="0.15">
      <c r="A50" s="1467" t="s">
        <v>1278</v>
      </c>
      <c r="B50" s="1467"/>
      <c r="C50" s="1467"/>
      <c r="D50" s="1467"/>
      <c r="E50" s="1467"/>
      <c r="F50" s="1467"/>
      <c r="G50" s="1467"/>
      <c r="H50" s="1467"/>
      <c r="I50" s="1467"/>
      <c r="J50" s="1467"/>
      <c r="K50" s="1467"/>
    </row>
    <row r="51" spans="1:13" ht="20.100000000000001" customHeight="1" x14ac:dyDescent="0.15">
      <c r="A51" s="1425" t="s">
        <v>1033</v>
      </c>
      <c r="B51" s="1425"/>
      <c r="C51" s="1425"/>
      <c r="D51" s="1425"/>
      <c r="E51" s="1425"/>
      <c r="F51" s="1425"/>
      <c r="G51" s="1425"/>
      <c r="H51" s="1425"/>
      <c r="I51" s="1425"/>
      <c r="J51" s="1425"/>
      <c r="K51" s="1425"/>
    </row>
    <row r="52" spans="1:13" ht="19.5" customHeight="1" x14ac:dyDescent="0.15">
      <c r="A52" s="441"/>
      <c r="B52" s="441"/>
      <c r="C52" s="441"/>
      <c r="D52" s="441"/>
      <c r="E52" s="441"/>
      <c r="F52" s="441"/>
      <c r="G52" s="441"/>
      <c r="H52" s="441"/>
      <c r="I52" s="441"/>
      <c r="J52" s="441"/>
      <c r="K52" s="441"/>
    </row>
    <row r="53" spans="1:13" ht="19.5" customHeight="1" x14ac:dyDescent="0.15">
      <c r="A53" s="1467" t="s">
        <v>913</v>
      </c>
      <c r="B53" s="1467"/>
      <c r="C53" s="1467"/>
      <c r="D53" s="1467"/>
      <c r="E53" s="1467"/>
      <c r="F53" s="1467"/>
      <c r="G53" s="1467"/>
      <c r="H53" s="1467"/>
      <c r="I53" s="1467"/>
      <c r="J53" s="1467"/>
      <c r="K53" s="1467"/>
    </row>
    <row r="54" spans="1:13" s="306" customFormat="1" ht="15.75" x14ac:dyDescent="0.15">
      <c r="A54" s="836" t="s">
        <v>418</v>
      </c>
      <c r="B54" s="836"/>
      <c r="C54" s="836"/>
      <c r="D54" s="836"/>
      <c r="E54" s="836"/>
      <c r="F54" s="836"/>
      <c r="G54" s="836"/>
      <c r="H54" s="836"/>
      <c r="I54" s="836"/>
      <c r="J54" s="836"/>
      <c r="K54" s="836"/>
    </row>
    <row r="55" spans="1:13" s="306" customFormat="1" ht="15.75" x14ac:dyDescent="0.15">
      <c r="A55" s="441"/>
      <c r="B55" s="441"/>
      <c r="C55" s="441"/>
      <c r="D55" s="441"/>
      <c r="E55" s="441"/>
      <c r="F55" s="441"/>
      <c r="G55" s="441"/>
      <c r="H55" s="441"/>
      <c r="I55" s="441"/>
      <c r="J55" s="441"/>
      <c r="K55" s="441"/>
    </row>
    <row r="56" spans="1:13" s="306" customFormat="1" ht="27" customHeight="1" x14ac:dyDescent="0.15">
      <c r="A56" s="1484" t="s">
        <v>294</v>
      </c>
      <c r="B56" s="1484"/>
      <c r="C56" s="19"/>
      <c r="D56" s="19"/>
      <c r="E56" s="19"/>
      <c r="F56" s="19"/>
      <c r="G56" s="19"/>
      <c r="H56" s="19"/>
      <c r="I56" s="19"/>
      <c r="J56" s="19"/>
      <c r="K56" s="19"/>
    </row>
    <row r="57" spans="1:13" ht="27" customHeight="1" x14ac:dyDescent="0.15">
      <c r="A57" s="1485" t="s">
        <v>914</v>
      </c>
      <c r="B57" s="1486"/>
      <c r="C57" s="1486"/>
      <c r="D57" s="1486"/>
      <c r="E57" s="1486"/>
      <c r="F57" s="1486"/>
      <c r="G57" s="1486"/>
      <c r="H57" s="1486"/>
      <c r="I57" s="1486"/>
      <c r="J57" s="1486"/>
      <c r="K57" s="1487"/>
    </row>
    <row r="58" spans="1:13" ht="39.950000000000003" customHeight="1" x14ac:dyDescent="0.15">
      <c r="A58" s="1472" t="s">
        <v>254</v>
      </c>
      <c r="B58" s="1472" t="s">
        <v>36</v>
      </c>
      <c r="C58" s="1474" t="s">
        <v>915</v>
      </c>
      <c r="D58" s="1490"/>
      <c r="E58" s="1474" t="s">
        <v>916</v>
      </c>
      <c r="F58" s="1475"/>
      <c r="G58" s="1474" t="s">
        <v>1034</v>
      </c>
      <c r="H58" s="1475"/>
      <c r="I58" s="1490" t="s">
        <v>1035</v>
      </c>
      <c r="J58" s="1490"/>
      <c r="K58" s="1475"/>
    </row>
    <row r="59" spans="1:13" ht="27" customHeight="1" x14ac:dyDescent="0.15">
      <c r="A59" s="1473"/>
      <c r="B59" s="1473"/>
      <c r="C59" s="1491"/>
      <c r="D59" s="1492"/>
      <c r="E59" s="1491"/>
      <c r="F59" s="1493"/>
      <c r="G59" s="1468" t="s">
        <v>798</v>
      </c>
      <c r="H59" s="1469"/>
      <c r="I59" s="1492" t="s">
        <v>798</v>
      </c>
      <c r="J59" s="1492"/>
      <c r="K59" s="1493"/>
      <c r="M59" s="32"/>
    </row>
    <row r="60" spans="1:13" ht="32.1" customHeight="1" x14ac:dyDescent="0.15">
      <c r="A60" s="28">
        <f t="shared" ref="A60:A66" si="4">IF(A8="","",A8)</f>
        <v>0</v>
      </c>
      <c r="B60" s="27" t="str">
        <f t="shared" ref="B60:B66" si="5">IF(C8="","",C8)</f>
        <v>（例）まきいし保育所</v>
      </c>
      <c r="C60" s="1494" t="s">
        <v>938</v>
      </c>
      <c r="D60" s="1464"/>
      <c r="E60" s="1464">
        <v>44474</v>
      </c>
      <c r="F60" s="1465"/>
      <c r="G60" s="1470" t="s">
        <v>911</v>
      </c>
      <c r="H60" s="1471"/>
      <c r="I60" s="1496" t="s">
        <v>917</v>
      </c>
      <c r="J60" s="1496"/>
      <c r="K60" s="1497"/>
      <c r="M60" s="33"/>
    </row>
    <row r="61" spans="1:13" ht="32.1" customHeight="1" x14ac:dyDescent="0.15">
      <c r="A61" s="28" t="str">
        <f t="shared" si="4"/>
        <v/>
      </c>
      <c r="B61" s="27" t="str">
        <f t="shared" si="5"/>
        <v/>
      </c>
      <c r="C61" s="1494"/>
      <c r="D61" s="1464"/>
      <c r="E61" s="1494"/>
      <c r="F61" s="1494"/>
      <c r="G61" s="1470"/>
      <c r="H61" s="1471"/>
      <c r="I61" s="1495"/>
      <c r="J61" s="1495"/>
      <c r="K61" s="1471"/>
      <c r="M61" s="33"/>
    </row>
    <row r="62" spans="1:13" ht="32.1" customHeight="1" x14ac:dyDescent="0.15">
      <c r="A62" s="28" t="str">
        <f t="shared" si="4"/>
        <v/>
      </c>
      <c r="B62" s="27" t="str">
        <f t="shared" si="5"/>
        <v/>
      </c>
      <c r="C62" s="1494"/>
      <c r="D62" s="1464"/>
      <c r="E62" s="1494"/>
      <c r="F62" s="1494"/>
      <c r="G62" s="1470"/>
      <c r="H62" s="1471"/>
      <c r="I62" s="1495"/>
      <c r="J62" s="1495"/>
      <c r="K62" s="1471"/>
      <c r="M62" s="33"/>
    </row>
    <row r="63" spans="1:13" ht="32.1" customHeight="1" x14ac:dyDescent="0.15">
      <c r="A63" s="28" t="str">
        <f t="shared" si="4"/>
        <v/>
      </c>
      <c r="B63" s="27" t="str">
        <f t="shared" si="5"/>
        <v/>
      </c>
      <c r="C63" s="1494"/>
      <c r="D63" s="1464"/>
      <c r="E63" s="1494"/>
      <c r="F63" s="1494"/>
      <c r="G63" s="1470"/>
      <c r="H63" s="1471"/>
      <c r="I63" s="1495"/>
      <c r="J63" s="1495"/>
      <c r="K63" s="1471"/>
    </row>
    <row r="64" spans="1:13" ht="32.1" customHeight="1" x14ac:dyDescent="0.15">
      <c r="A64" s="28" t="str">
        <f t="shared" si="4"/>
        <v/>
      </c>
      <c r="B64" s="27" t="str">
        <f t="shared" si="5"/>
        <v/>
      </c>
      <c r="C64" s="1494"/>
      <c r="D64" s="1464"/>
      <c r="E64" s="1494"/>
      <c r="F64" s="1494"/>
      <c r="G64" s="1470"/>
      <c r="H64" s="1471"/>
      <c r="I64" s="1495"/>
      <c r="J64" s="1495"/>
      <c r="K64" s="1471"/>
    </row>
    <row r="65" spans="1:25" ht="32.1" customHeight="1" x14ac:dyDescent="0.15">
      <c r="A65" s="28" t="str">
        <f t="shared" si="4"/>
        <v/>
      </c>
      <c r="B65" s="27" t="str">
        <f t="shared" si="5"/>
        <v/>
      </c>
      <c r="C65" s="1494"/>
      <c r="D65" s="1464"/>
      <c r="E65" s="1494"/>
      <c r="F65" s="1494"/>
      <c r="G65" s="1470"/>
      <c r="H65" s="1471"/>
      <c r="I65" s="1495"/>
      <c r="J65" s="1495"/>
      <c r="K65" s="1471"/>
    </row>
    <row r="66" spans="1:25" ht="32.1" customHeight="1" x14ac:dyDescent="0.15">
      <c r="A66" s="28" t="str">
        <f t="shared" si="4"/>
        <v/>
      </c>
      <c r="B66" s="27" t="str">
        <f t="shared" si="5"/>
        <v/>
      </c>
      <c r="C66" s="1494"/>
      <c r="D66" s="1464"/>
      <c r="E66" s="1494"/>
      <c r="F66" s="1494"/>
      <c r="G66" s="1470"/>
      <c r="H66" s="1471"/>
      <c r="I66" s="1495"/>
      <c r="J66" s="1495"/>
      <c r="K66" s="1471"/>
    </row>
    <row r="67" spans="1:25" ht="19.5" customHeight="1" x14ac:dyDescent="0.15">
      <c r="A67" s="1467" t="s">
        <v>1278</v>
      </c>
      <c r="B67" s="1467"/>
      <c r="C67" s="1467"/>
      <c r="D67" s="1467"/>
      <c r="E67" s="1467"/>
      <c r="F67" s="1467"/>
      <c r="G67" s="1467"/>
      <c r="H67" s="1467"/>
      <c r="I67" s="1467"/>
      <c r="J67" s="1467"/>
      <c r="K67" s="1467"/>
    </row>
    <row r="68" spans="1:25" ht="20.100000000000001" customHeight="1" x14ac:dyDescent="0.15">
      <c r="A68" s="1425" t="s">
        <v>1036</v>
      </c>
      <c r="B68" s="1425"/>
      <c r="C68" s="1425"/>
      <c r="D68" s="1425"/>
      <c r="E68" s="1425"/>
      <c r="F68" s="1425"/>
      <c r="G68" s="1425"/>
      <c r="H68" s="1425"/>
      <c r="I68" s="1425"/>
      <c r="J68" s="1425"/>
      <c r="K68" s="1425"/>
    </row>
    <row r="69" spans="1:25" ht="19.5" customHeight="1" x14ac:dyDescent="0.15">
      <c r="A69" s="441"/>
      <c r="B69" s="441"/>
      <c r="C69" s="441"/>
      <c r="D69" s="441"/>
      <c r="E69" s="441"/>
      <c r="F69" s="441"/>
      <c r="G69" s="441"/>
      <c r="H69" s="441"/>
      <c r="I69" s="441"/>
      <c r="J69" s="441"/>
      <c r="K69" s="441"/>
    </row>
    <row r="70" spans="1:25" ht="19.5" customHeight="1" x14ac:dyDescent="0.15">
      <c r="A70" s="1467" t="s">
        <v>913</v>
      </c>
      <c r="B70" s="1467"/>
      <c r="C70" s="1467"/>
      <c r="D70" s="1467"/>
      <c r="E70" s="1467"/>
      <c r="F70" s="1467"/>
      <c r="G70" s="1467"/>
      <c r="H70" s="1467"/>
      <c r="I70" s="1467"/>
      <c r="J70" s="1467"/>
      <c r="K70" s="1467"/>
    </row>
    <row r="71" spans="1:25" ht="15.75" x14ac:dyDescent="0.15">
      <c r="A71" s="836" t="s">
        <v>418</v>
      </c>
      <c r="B71" s="836"/>
      <c r="C71" s="836"/>
      <c r="D71" s="836"/>
      <c r="E71" s="836"/>
      <c r="F71" s="836"/>
      <c r="G71" s="836"/>
      <c r="H71" s="836"/>
      <c r="I71" s="836"/>
      <c r="J71" s="836"/>
      <c r="K71" s="836"/>
    </row>
    <row r="72" spans="1:25" ht="15.75" x14ac:dyDescent="0.15">
      <c r="A72" s="441"/>
      <c r="B72" s="441"/>
      <c r="C72" s="441"/>
      <c r="D72" s="441"/>
      <c r="E72" s="441"/>
      <c r="F72" s="441"/>
      <c r="G72" s="441"/>
      <c r="H72" s="441"/>
      <c r="I72" s="441"/>
      <c r="J72" s="441"/>
      <c r="K72" s="441"/>
    </row>
    <row r="73" spans="1:25" ht="27" customHeight="1" x14ac:dyDescent="0.15">
      <c r="A73" s="1484" t="s">
        <v>294</v>
      </c>
      <c r="B73" s="1484"/>
      <c r="C73" s="19"/>
      <c r="D73" s="19"/>
      <c r="E73" s="19"/>
      <c r="F73" s="19"/>
      <c r="G73" s="19"/>
      <c r="H73" s="19"/>
      <c r="I73" s="19"/>
      <c r="J73" s="19"/>
      <c r="K73" s="19"/>
    </row>
    <row r="74" spans="1:25" ht="27" customHeight="1" x14ac:dyDescent="0.15">
      <c r="A74" s="1411" t="s">
        <v>1219</v>
      </c>
      <c r="B74" s="1415"/>
      <c r="C74" s="1415"/>
      <c r="D74" s="1415"/>
      <c r="E74" s="1415"/>
      <c r="F74" s="1415"/>
      <c r="G74" s="1415"/>
      <c r="H74" s="1415"/>
      <c r="I74" s="1415"/>
      <c r="J74" s="1415"/>
      <c r="K74" s="1412"/>
      <c r="L74" s="42"/>
    </row>
    <row r="75" spans="1:25" ht="39.950000000000003" customHeight="1" x14ac:dyDescent="0.15">
      <c r="A75" s="1472" t="s">
        <v>254</v>
      </c>
      <c r="B75" s="1472" t="s">
        <v>36</v>
      </c>
      <c r="C75" s="1474" t="s">
        <v>571</v>
      </c>
      <c r="D75" s="1490"/>
      <c r="E75" s="1490"/>
      <c r="F75" s="1475"/>
      <c r="G75" s="1474" t="s">
        <v>918</v>
      </c>
      <c r="H75" s="1490"/>
      <c r="I75" s="1475"/>
      <c r="J75" s="1474" t="s">
        <v>995</v>
      </c>
      <c r="K75" s="1475"/>
      <c r="L75" s="192"/>
    </row>
    <row r="76" spans="1:25" ht="27" customHeight="1" x14ac:dyDescent="0.15">
      <c r="A76" s="1473"/>
      <c r="B76" s="1473"/>
      <c r="C76" s="407" t="s">
        <v>256</v>
      </c>
      <c r="D76" s="1498" t="s">
        <v>282</v>
      </c>
      <c r="E76" s="1498"/>
      <c r="F76" s="1499"/>
      <c r="G76" s="1491"/>
      <c r="H76" s="1492"/>
      <c r="I76" s="1493"/>
      <c r="J76" s="1491"/>
      <c r="K76" s="1493"/>
      <c r="L76" s="192"/>
      <c r="M76" s="68" t="s">
        <v>534</v>
      </c>
    </row>
    <row r="77" spans="1:25" ht="45" customHeight="1" x14ac:dyDescent="0.15">
      <c r="A77" s="28">
        <f t="shared" ref="A77:A83" si="6">IF(A8="","",A8)</f>
        <v>0</v>
      </c>
      <c r="B77" s="27" t="str">
        <f t="shared" ref="B77:B83" si="7">IF(C8="","",C8)</f>
        <v>（例）まきいし保育所</v>
      </c>
      <c r="C77" s="447">
        <v>2</v>
      </c>
      <c r="D77" s="1505" t="s">
        <v>996</v>
      </c>
      <c r="E77" s="1505"/>
      <c r="F77" s="1506"/>
      <c r="G77" s="1408"/>
      <c r="H77" s="1409"/>
      <c r="I77" s="1410"/>
      <c r="J77" s="1502" t="s">
        <v>1041</v>
      </c>
      <c r="K77" s="1503"/>
      <c r="L77" s="305"/>
      <c r="M77" s="69" t="s">
        <v>924</v>
      </c>
    </row>
    <row r="78" spans="1:25" ht="45" customHeight="1" x14ac:dyDescent="0.15">
      <c r="A78" s="28" t="str">
        <f t="shared" si="6"/>
        <v/>
      </c>
      <c r="B78" s="27" t="str">
        <f t="shared" si="7"/>
        <v/>
      </c>
      <c r="C78" s="447"/>
      <c r="D78" s="1500"/>
      <c r="E78" s="1500"/>
      <c r="F78" s="1501"/>
      <c r="G78" s="1408"/>
      <c r="H78" s="1409"/>
      <c r="I78" s="1410"/>
      <c r="J78" s="1502"/>
      <c r="K78" s="1503"/>
      <c r="M78" s="69" t="s">
        <v>925</v>
      </c>
    </row>
    <row r="79" spans="1:25" ht="45" customHeight="1" x14ac:dyDescent="0.15">
      <c r="A79" s="28" t="str">
        <f t="shared" si="6"/>
        <v/>
      </c>
      <c r="B79" s="27" t="str">
        <f t="shared" si="7"/>
        <v/>
      </c>
      <c r="C79" s="447"/>
      <c r="D79" s="1500"/>
      <c r="E79" s="1500"/>
      <c r="F79" s="1501"/>
      <c r="G79" s="1408"/>
      <c r="H79" s="1409"/>
      <c r="I79" s="1410"/>
      <c r="J79" s="1502"/>
      <c r="K79" s="1503"/>
      <c r="M79" s="448" t="s">
        <v>548</v>
      </c>
      <c r="N79" s="1507" t="s">
        <v>997</v>
      </c>
      <c r="O79" s="1508"/>
      <c r="P79" s="1508"/>
      <c r="Q79" s="1508"/>
      <c r="R79" s="1508"/>
      <c r="S79" s="1508"/>
      <c r="T79" s="1504"/>
      <c r="U79" s="1504"/>
      <c r="V79" s="1504"/>
      <c r="W79" s="1504"/>
      <c r="X79" s="1504"/>
      <c r="Y79" s="1504"/>
    </row>
    <row r="80" spans="1:25" ht="45" customHeight="1" x14ac:dyDescent="0.15">
      <c r="A80" s="28" t="str">
        <f t="shared" si="6"/>
        <v/>
      </c>
      <c r="B80" s="27" t="str">
        <f t="shared" si="7"/>
        <v/>
      </c>
      <c r="C80" s="447"/>
      <c r="D80" s="1500"/>
      <c r="E80" s="1500"/>
      <c r="F80" s="1501"/>
      <c r="G80" s="1408"/>
      <c r="H80" s="1409"/>
      <c r="I80" s="1410"/>
      <c r="J80" s="1502"/>
      <c r="K80" s="1503"/>
      <c r="M80" s="70"/>
    </row>
    <row r="81" spans="1:19" ht="45" customHeight="1" x14ac:dyDescent="0.15">
      <c r="A81" s="28" t="str">
        <f t="shared" si="6"/>
        <v/>
      </c>
      <c r="B81" s="27" t="str">
        <f t="shared" si="7"/>
        <v/>
      </c>
      <c r="C81" s="447"/>
      <c r="D81" s="1500"/>
      <c r="E81" s="1500"/>
      <c r="F81" s="1501"/>
      <c r="G81" s="1408"/>
      <c r="H81" s="1409"/>
      <c r="I81" s="1410"/>
      <c r="J81" s="1502"/>
      <c r="K81" s="1503"/>
    </row>
    <row r="82" spans="1:19" ht="45" customHeight="1" x14ac:dyDescent="0.15">
      <c r="A82" s="28" t="str">
        <f t="shared" si="6"/>
        <v/>
      </c>
      <c r="B82" s="27" t="str">
        <f t="shared" si="7"/>
        <v/>
      </c>
      <c r="C82" s="447"/>
      <c r="D82" s="1500"/>
      <c r="E82" s="1500"/>
      <c r="F82" s="1501"/>
      <c r="G82" s="1408"/>
      <c r="H82" s="1409"/>
      <c r="I82" s="1410"/>
      <c r="J82" s="1502"/>
      <c r="K82" s="1503"/>
    </row>
    <row r="83" spans="1:19" ht="45" customHeight="1" x14ac:dyDescent="0.15">
      <c r="A83" s="28" t="str">
        <f t="shared" si="6"/>
        <v/>
      </c>
      <c r="B83" s="27" t="str">
        <f t="shared" si="7"/>
        <v/>
      </c>
      <c r="C83" s="447"/>
      <c r="D83" s="1500"/>
      <c r="E83" s="1500"/>
      <c r="F83" s="1501"/>
      <c r="G83" s="1408"/>
      <c r="H83" s="1409"/>
      <c r="I83" s="1410"/>
      <c r="J83" s="1502"/>
      <c r="K83" s="1503"/>
    </row>
    <row r="84" spans="1:19" ht="19.5" customHeight="1" x14ac:dyDescent="0.15">
      <c r="A84" s="1467" t="s">
        <v>1278</v>
      </c>
      <c r="B84" s="1467"/>
      <c r="C84" s="1467"/>
      <c r="D84" s="1467"/>
      <c r="E84" s="1467"/>
      <c r="F84" s="1467"/>
      <c r="G84" s="1467"/>
      <c r="H84" s="1467"/>
      <c r="I84" s="1467"/>
      <c r="J84" s="1467"/>
      <c r="K84" s="1467"/>
    </row>
    <row r="85" spans="1:19" ht="19.5" customHeight="1" x14ac:dyDescent="0.15">
      <c r="A85" s="438"/>
      <c r="B85" s="438"/>
      <c r="C85" s="438"/>
      <c r="D85" s="438"/>
      <c r="E85" s="438"/>
      <c r="F85" s="438"/>
      <c r="G85" s="438"/>
      <c r="H85" s="438"/>
      <c r="I85" s="438"/>
      <c r="J85" s="438"/>
      <c r="K85" s="438"/>
    </row>
    <row r="86" spans="1:19" s="306" customFormat="1" ht="27" customHeight="1" x14ac:dyDescent="0.15">
      <c r="A86" s="19"/>
      <c r="B86" s="19"/>
      <c r="C86" s="19"/>
      <c r="D86" s="19"/>
      <c r="E86" s="19"/>
      <c r="F86" s="19"/>
      <c r="G86" s="19"/>
      <c r="H86" s="19"/>
      <c r="I86" s="1456" t="s">
        <v>115</v>
      </c>
      <c r="J86" s="1456"/>
      <c r="K86" s="1456"/>
    </row>
    <row r="87" spans="1:19" ht="15.75" x14ac:dyDescent="0.15">
      <c r="A87" s="836" t="s">
        <v>418</v>
      </c>
      <c r="B87" s="836"/>
      <c r="C87" s="836"/>
      <c r="D87" s="836"/>
      <c r="E87" s="836"/>
      <c r="F87" s="836"/>
      <c r="G87" s="836"/>
      <c r="H87" s="836"/>
      <c r="I87" s="836"/>
      <c r="J87" s="836"/>
      <c r="K87" s="836"/>
    </row>
    <row r="88" spans="1:19" ht="15.75" x14ac:dyDescent="0.15">
      <c r="A88" s="441"/>
      <c r="B88" s="441"/>
      <c r="C88" s="441"/>
      <c r="D88" s="441"/>
      <c r="E88" s="441"/>
      <c r="F88" s="441"/>
      <c r="G88" s="441"/>
      <c r="H88" s="441"/>
      <c r="I88" s="441"/>
      <c r="J88" s="441"/>
      <c r="K88" s="441"/>
    </row>
    <row r="89" spans="1:19" ht="27" customHeight="1" x14ac:dyDescent="0.15">
      <c r="A89" s="1451" t="s">
        <v>294</v>
      </c>
      <c r="B89" s="1451"/>
      <c r="C89" s="19"/>
      <c r="D89" s="19"/>
      <c r="E89" s="19"/>
      <c r="F89" s="19"/>
      <c r="G89" s="19"/>
      <c r="H89" s="19"/>
      <c r="I89" s="19"/>
      <c r="J89" s="19"/>
      <c r="K89" s="19"/>
    </row>
    <row r="90" spans="1:19" ht="27" customHeight="1" x14ac:dyDescent="0.15">
      <c r="A90" s="19" t="s">
        <v>38</v>
      </c>
      <c r="B90" s="433"/>
      <c r="C90" s="19"/>
      <c r="D90" s="19"/>
      <c r="E90" s="19"/>
      <c r="F90" s="19"/>
      <c r="G90" s="19"/>
      <c r="H90" s="19"/>
      <c r="I90" s="19"/>
      <c r="J90" s="19"/>
      <c r="K90" s="19"/>
    </row>
    <row r="91" spans="1:19" ht="18.75" customHeight="1" x14ac:dyDescent="0.15">
      <c r="A91" s="1516" t="s">
        <v>1279</v>
      </c>
      <c r="B91" s="1516"/>
      <c r="C91" s="1516"/>
      <c r="D91" s="1516"/>
      <c r="E91" s="1516"/>
      <c r="F91" s="1516"/>
      <c r="G91" s="1516"/>
      <c r="H91" s="1516"/>
      <c r="I91" s="1516"/>
      <c r="J91" s="1516"/>
      <c r="K91" s="1516"/>
      <c r="M91" s="307"/>
      <c r="N91" s="307"/>
      <c r="O91" s="307"/>
      <c r="P91" s="307"/>
      <c r="Q91" s="307"/>
      <c r="R91" s="307"/>
      <c r="S91" s="307"/>
    </row>
    <row r="92" spans="1:19" ht="18.75" customHeight="1" x14ac:dyDescent="0.15">
      <c r="A92" s="1517" t="s">
        <v>1280</v>
      </c>
      <c r="B92" s="1517"/>
      <c r="C92" s="1517"/>
      <c r="D92" s="1517"/>
      <c r="E92" s="1517"/>
      <c r="F92" s="1517"/>
      <c r="G92" s="1517"/>
      <c r="H92" s="1517"/>
      <c r="I92" s="1517"/>
      <c r="J92" s="1517"/>
      <c r="K92" s="1517"/>
    </row>
    <row r="93" spans="1:19" s="307" customFormat="1" ht="15.75" customHeight="1" x14ac:dyDescent="0.15">
      <c r="A93" s="1512" t="s">
        <v>1281</v>
      </c>
      <c r="B93" s="1512"/>
      <c r="C93" s="1512"/>
      <c r="D93" s="1512"/>
      <c r="E93" s="1512"/>
      <c r="F93" s="1512"/>
      <c r="G93" s="1512"/>
      <c r="H93" s="1512"/>
      <c r="I93" s="1512"/>
      <c r="J93" s="1512"/>
      <c r="K93" s="1512"/>
      <c r="M93" s="18"/>
      <c r="N93" s="18"/>
      <c r="O93" s="18"/>
      <c r="P93" s="18"/>
      <c r="Q93" s="18"/>
      <c r="R93" s="18"/>
      <c r="S93" s="18"/>
    </row>
    <row r="94" spans="1:19" s="421" customFormat="1" ht="15.75" customHeight="1" x14ac:dyDescent="0.15">
      <c r="A94" s="1512"/>
      <c r="B94" s="1512"/>
      <c r="C94" s="1512"/>
      <c r="D94" s="1512"/>
      <c r="E94" s="1512"/>
      <c r="F94" s="1512"/>
      <c r="G94" s="1512"/>
      <c r="H94" s="1512"/>
      <c r="I94" s="1512"/>
      <c r="J94" s="1512"/>
      <c r="K94" s="1512"/>
      <c r="M94" s="18"/>
      <c r="N94" s="18"/>
      <c r="O94" s="18"/>
      <c r="P94" s="18"/>
      <c r="Q94" s="18"/>
      <c r="R94" s="18"/>
      <c r="S94" s="18"/>
    </row>
    <row r="95" spans="1:19" s="307" customFormat="1" ht="18.75" customHeight="1" x14ac:dyDescent="0.15">
      <c r="A95" s="1511" t="s">
        <v>1282</v>
      </c>
      <c r="B95" s="1511"/>
      <c r="C95" s="1511"/>
      <c r="D95" s="1511"/>
      <c r="E95" s="1511"/>
      <c r="F95" s="1511"/>
      <c r="G95" s="1511"/>
      <c r="H95" s="1511"/>
      <c r="I95" s="1511"/>
      <c r="J95" s="1511"/>
      <c r="K95" s="1511"/>
      <c r="M95" s="18"/>
      <c r="N95" s="18"/>
      <c r="O95" s="18"/>
      <c r="P95" s="18"/>
      <c r="Q95" s="18"/>
      <c r="R95" s="18"/>
      <c r="S95" s="18"/>
    </row>
    <row r="96" spans="1:19" s="307" customFormat="1" ht="18.75" customHeight="1" x14ac:dyDescent="0.15">
      <c r="A96" s="1513" t="s">
        <v>1283</v>
      </c>
      <c r="B96" s="1513"/>
      <c r="C96" s="1513"/>
      <c r="D96" s="1513"/>
      <c r="E96" s="1513"/>
      <c r="F96" s="1513"/>
      <c r="G96" s="1513"/>
      <c r="H96" s="1513"/>
      <c r="I96" s="1513"/>
      <c r="J96" s="1513"/>
      <c r="K96" s="1513"/>
      <c r="M96" s="18"/>
      <c r="N96" s="18"/>
      <c r="O96" s="18"/>
      <c r="P96" s="18"/>
      <c r="Q96" s="18"/>
      <c r="R96" s="18"/>
      <c r="S96" s="18"/>
    </row>
    <row r="97" spans="1:19" s="421" customFormat="1" ht="18.75" customHeight="1" x14ac:dyDescent="0.15">
      <c r="A97" s="1513"/>
      <c r="B97" s="1513"/>
      <c r="C97" s="1513"/>
      <c r="D97" s="1513"/>
      <c r="E97" s="1513"/>
      <c r="F97" s="1513"/>
      <c r="G97" s="1513"/>
      <c r="H97" s="1513"/>
      <c r="I97" s="1513"/>
      <c r="J97" s="1513"/>
      <c r="K97" s="1513"/>
      <c r="M97" s="18"/>
      <c r="N97" s="18"/>
      <c r="O97" s="18"/>
      <c r="P97" s="18"/>
      <c r="Q97" s="18"/>
      <c r="R97" s="18"/>
      <c r="S97" s="18"/>
    </row>
    <row r="98" spans="1:19" ht="18.75" customHeight="1" x14ac:dyDescent="0.15">
      <c r="A98" s="1511" t="s">
        <v>1161</v>
      </c>
      <c r="B98" s="1511"/>
      <c r="C98" s="1511"/>
      <c r="D98" s="1511"/>
      <c r="E98" s="1511"/>
      <c r="F98" s="1511"/>
      <c r="G98" s="1511"/>
      <c r="H98" s="1511"/>
      <c r="I98" s="1511"/>
      <c r="J98" s="1511"/>
      <c r="K98" s="1511"/>
    </row>
    <row r="99" spans="1:19" ht="20.100000000000001" customHeight="1" x14ac:dyDescent="0.15">
      <c r="A99" s="1511" t="s">
        <v>1162</v>
      </c>
      <c r="B99" s="1511"/>
      <c r="C99" s="1511"/>
      <c r="D99" s="1511"/>
      <c r="E99" s="1511"/>
      <c r="F99" s="1511"/>
      <c r="G99" s="1511"/>
      <c r="H99" s="1511"/>
      <c r="I99" s="1511"/>
      <c r="J99" s="1511"/>
      <c r="K99" s="1511"/>
    </row>
    <row r="100" spans="1:19" ht="20.100000000000001" customHeight="1" x14ac:dyDescent="0.15">
      <c r="A100" s="1511" t="s">
        <v>1163</v>
      </c>
      <c r="B100" s="1511"/>
      <c r="C100" s="1511"/>
      <c r="D100" s="1511"/>
      <c r="E100" s="1511"/>
      <c r="F100" s="1511"/>
      <c r="G100" s="1511"/>
      <c r="H100" s="1511"/>
      <c r="I100" s="1511"/>
      <c r="J100" s="1511"/>
      <c r="K100" s="1511"/>
    </row>
    <row r="101" spans="1:19" ht="19.5" customHeight="1" x14ac:dyDescent="0.15">
      <c r="A101" s="1511" t="s">
        <v>1164</v>
      </c>
      <c r="B101" s="1511"/>
      <c r="C101" s="1511"/>
      <c r="D101" s="1511"/>
      <c r="E101" s="1511"/>
      <c r="F101" s="1511"/>
      <c r="G101" s="1511"/>
      <c r="H101" s="1511"/>
      <c r="I101" s="1511"/>
      <c r="J101" s="1511"/>
      <c r="K101" s="1511"/>
    </row>
    <row r="102" spans="1:19" ht="19.5" customHeight="1" x14ac:dyDescent="0.15">
      <c r="A102" s="1511" t="s">
        <v>1165</v>
      </c>
      <c r="B102" s="1511"/>
      <c r="C102" s="1511"/>
      <c r="D102" s="1511"/>
      <c r="E102" s="1511"/>
      <c r="F102" s="1511"/>
      <c r="G102" s="1511"/>
      <c r="H102" s="1511"/>
      <c r="I102" s="1511"/>
      <c r="J102" s="1511"/>
      <c r="K102" s="1511"/>
    </row>
    <row r="103" spans="1:19" ht="19.5" customHeight="1" x14ac:dyDescent="0.15">
      <c r="A103" s="1511" t="s">
        <v>1166</v>
      </c>
      <c r="B103" s="1511"/>
      <c r="C103" s="1511"/>
      <c r="D103" s="1511"/>
      <c r="E103" s="1511"/>
      <c r="F103" s="1511"/>
      <c r="G103" s="1511"/>
      <c r="H103" s="1511"/>
      <c r="I103" s="1511"/>
      <c r="J103" s="1511"/>
      <c r="K103" s="1511"/>
    </row>
    <row r="104" spans="1:19" ht="16.5" customHeight="1" thickBot="1" x14ac:dyDescent="0.2">
      <c r="A104" s="433"/>
      <c r="B104" s="433"/>
      <c r="C104" s="19"/>
      <c r="D104" s="19"/>
      <c r="E104" s="19"/>
      <c r="F104" s="19"/>
      <c r="G104" s="19"/>
      <c r="H104" s="19"/>
      <c r="I104" s="19"/>
      <c r="J104" s="19"/>
      <c r="K104" s="19"/>
    </row>
    <row r="105" spans="1:19" ht="15.75" x14ac:dyDescent="0.15">
      <c r="A105" s="1422" t="s">
        <v>954</v>
      </c>
      <c r="B105" s="1423"/>
      <c r="C105" s="1423"/>
      <c r="D105" s="1423"/>
      <c r="E105" s="1423"/>
      <c r="F105" s="1423"/>
      <c r="G105" s="1423"/>
      <c r="H105" s="1423"/>
      <c r="I105" s="1423"/>
      <c r="J105" s="1423"/>
      <c r="K105" s="1424"/>
    </row>
    <row r="106" spans="1:19" ht="27" customHeight="1" x14ac:dyDescent="0.15">
      <c r="A106" s="1026" t="s">
        <v>579</v>
      </c>
      <c r="B106" s="1024"/>
      <c r="C106" s="1024"/>
      <c r="D106" s="1024"/>
      <c r="E106" s="1024"/>
      <c r="F106" s="1024"/>
      <c r="G106" s="1024"/>
      <c r="H106" s="1024"/>
      <c r="I106" s="1024"/>
      <c r="J106" s="1024"/>
      <c r="K106" s="638" t="s">
        <v>580</v>
      </c>
    </row>
    <row r="107" spans="1:19" ht="54" customHeight="1" x14ac:dyDescent="0.15">
      <c r="A107" s="1027" t="s">
        <v>998</v>
      </c>
      <c r="B107" s="1028"/>
      <c r="C107" s="1028"/>
      <c r="D107" s="1028"/>
      <c r="E107" s="1028"/>
      <c r="F107" s="1028"/>
      <c r="G107" s="1028"/>
      <c r="H107" s="1028"/>
      <c r="I107" s="1028"/>
      <c r="J107" s="1028"/>
      <c r="K107" s="411"/>
    </row>
    <row r="108" spans="1:19" ht="54" customHeight="1" x14ac:dyDescent="0.15">
      <c r="A108" s="1027" t="s">
        <v>1284</v>
      </c>
      <c r="B108" s="1028"/>
      <c r="C108" s="1028"/>
      <c r="D108" s="1028"/>
      <c r="E108" s="1028"/>
      <c r="F108" s="1028"/>
      <c r="G108" s="1028"/>
      <c r="H108" s="1028"/>
      <c r="I108" s="1028"/>
      <c r="J108" s="1028"/>
      <c r="K108" s="411"/>
    </row>
    <row r="109" spans="1:19" ht="54" customHeight="1" x14ac:dyDescent="0.15">
      <c r="A109" s="1027" t="s">
        <v>1152</v>
      </c>
      <c r="B109" s="1028"/>
      <c r="C109" s="1028"/>
      <c r="D109" s="1028"/>
      <c r="E109" s="1028"/>
      <c r="F109" s="1028"/>
      <c r="G109" s="1028"/>
      <c r="H109" s="1028"/>
      <c r="I109" s="1028"/>
      <c r="J109" s="1028"/>
      <c r="K109" s="411"/>
    </row>
    <row r="110" spans="1:19" ht="27" customHeight="1" x14ac:dyDescent="0.15">
      <c r="A110" s="19"/>
      <c r="B110" s="19"/>
      <c r="C110" s="19"/>
      <c r="D110" s="19"/>
      <c r="E110" s="19"/>
      <c r="F110" s="19"/>
      <c r="G110" s="19"/>
      <c r="H110" s="19"/>
      <c r="I110" s="19"/>
    </row>
    <row r="111" spans="1:19" ht="27" customHeight="1" x14ac:dyDescent="0.15">
      <c r="A111" s="34"/>
      <c r="B111" s="34"/>
      <c r="C111" s="34"/>
      <c r="D111" s="34"/>
      <c r="E111" s="34"/>
      <c r="F111" s="34"/>
      <c r="G111" s="34"/>
      <c r="H111" s="34"/>
      <c r="I111" s="34"/>
      <c r="J111" s="34"/>
      <c r="K111" s="34"/>
    </row>
    <row r="112" spans="1:19" ht="27" customHeight="1" x14ac:dyDescent="0.15">
      <c r="A112" s="1509"/>
      <c r="B112" s="1509"/>
      <c r="C112" s="1509"/>
      <c r="D112" s="1509"/>
      <c r="E112" s="34"/>
      <c r="F112" s="34"/>
      <c r="G112" s="34"/>
      <c r="H112" s="34"/>
      <c r="I112" s="34"/>
      <c r="J112" s="34"/>
      <c r="K112" s="34"/>
    </row>
    <row r="113" spans="1:11" ht="27" customHeight="1" x14ac:dyDescent="0.15">
      <c r="A113" s="1510"/>
      <c r="B113" s="1510"/>
      <c r="C113" s="1510"/>
      <c r="D113" s="1510"/>
      <c r="E113" s="1510"/>
      <c r="F113" s="1510"/>
      <c r="G113" s="1510"/>
      <c r="H113" s="1510"/>
      <c r="I113" s="1510"/>
      <c r="J113" s="1510"/>
      <c r="K113" s="1510"/>
    </row>
    <row r="114" spans="1:11" ht="27" customHeight="1" x14ac:dyDescent="0.15">
      <c r="A114" s="34"/>
      <c r="B114" s="34"/>
      <c r="C114" s="34"/>
      <c r="D114" s="34"/>
      <c r="E114" s="34"/>
      <c r="F114" s="34"/>
      <c r="G114" s="34"/>
      <c r="H114" s="34"/>
      <c r="I114" s="34"/>
      <c r="J114" s="34"/>
      <c r="K114" s="34"/>
    </row>
    <row r="115" spans="1:11" ht="27" customHeight="1" x14ac:dyDescent="0.15">
      <c r="A115" s="1036"/>
      <c r="B115" s="1036"/>
      <c r="C115" s="1036"/>
      <c r="D115" s="1036"/>
      <c r="E115" s="1036"/>
      <c r="F115" s="1036"/>
      <c r="G115" s="1036"/>
      <c r="H115" s="1036"/>
      <c r="I115" s="1036"/>
      <c r="J115" s="1036"/>
      <c r="K115" s="1036"/>
    </row>
    <row r="116" spans="1:11" ht="27" customHeight="1" x14ac:dyDescent="0.15">
      <c r="A116" s="1515"/>
      <c r="B116" s="1515"/>
      <c r="C116" s="1515"/>
      <c r="D116" s="1515"/>
      <c r="E116" s="1515"/>
      <c r="F116" s="1515"/>
      <c r="G116" s="1515"/>
      <c r="H116" s="1515"/>
      <c r="I116" s="1515"/>
      <c r="J116" s="1515"/>
      <c r="K116" s="1515"/>
    </row>
    <row r="117" spans="1:11" ht="27" customHeight="1" x14ac:dyDescent="0.15">
      <c r="A117" s="1515"/>
      <c r="B117" s="1515"/>
      <c r="C117" s="1515"/>
      <c r="D117" s="1515"/>
      <c r="E117" s="1515"/>
      <c r="F117" s="1515"/>
      <c r="G117" s="1515"/>
      <c r="H117" s="1515"/>
      <c r="I117" s="1515"/>
      <c r="J117" s="1515"/>
      <c r="K117" s="1515"/>
    </row>
    <row r="118" spans="1:11" ht="18.75" customHeight="1" x14ac:dyDescent="0.15">
      <c r="A118" s="1515"/>
      <c r="B118" s="1515"/>
      <c r="C118" s="1515"/>
      <c r="D118" s="1515"/>
      <c r="E118" s="1515"/>
      <c r="F118" s="1515"/>
      <c r="G118" s="1515"/>
      <c r="H118" s="1515"/>
      <c r="I118" s="1515"/>
      <c r="J118" s="1515"/>
      <c r="K118" s="1515"/>
    </row>
    <row r="119" spans="1:11" x14ac:dyDescent="0.15">
      <c r="A119" s="1515"/>
      <c r="B119" s="1515"/>
      <c r="C119" s="1515"/>
      <c r="D119" s="1515"/>
      <c r="E119" s="1515"/>
      <c r="F119" s="1515"/>
      <c r="G119" s="1515"/>
      <c r="H119" s="1515"/>
      <c r="I119" s="1515"/>
      <c r="J119" s="1515"/>
      <c r="K119" s="1515"/>
    </row>
    <row r="120" spans="1:11" x14ac:dyDescent="0.15">
      <c r="A120" s="1515"/>
      <c r="B120" s="1515"/>
      <c r="C120" s="1515"/>
      <c r="D120" s="1515"/>
      <c r="E120" s="1515"/>
      <c r="F120" s="1515"/>
      <c r="G120" s="1515"/>
      <c r="H120" s="1515"/>
      <c r="I120" s="1515"/>
      <c r="J120" s="1515"/>
      <c r="K120" s="1515"/>
    </row>
    <row r="121" spans="1:11" x14ac:dyDescent="0.15">
      <c r="A121" s="1515"/>
      <c r="B121" s="1515"/>
      <c r="C121" s="1515"/>
      <c r="D121" s="1515"/>
      <c r="E121" s="1515"/>
      <c r="F121" s="1515"/>
      <c r="G121" s="1515"/>
      <c r="H121" s="1515"/>
      <c r="I121" s="1515"/>
      <c r="J121" s="1515"/>
      <c r="K121" s="1515"/>
    </row>
    <row r="122" spans="1:11" x14ac:dyDescent="0.15">
      <c r="A122" s="1515"/>
      <c r="B122" s="1515"/>
      <c r="C122" s="1515"/>
      <c r="D122" s="1515"/>
      <c r="E122" s="1515"/>
      <c r="F122" s="1515"/>
      <c r="G122" s="1515"/>
      <c r="H122" s="1515"/>
      <c r="I122" s="1515"/>
      <c r="J122" s="1515"/>
      <c r="K122" s="1515"/>
    </row>
    <row r="123" spans="1:11" ht="15.75" x14ac:dyDescent="0.15">
      <c r="A123" s="34"/>
      <c r="B123" s="34"/>
      <c r="C123" s="34"/>
      <c r="D123" s="34"/>
      <c r="E123" s="34"/>
      <c r="F123" s="34"/>
      <c r="G123" s="34"/>
      <c r="H123" s="34"/>
      <c r="I123" s="34"/>
      <c r="J123" s="34"/>
      <c r="K123" s="34"/>
    </row>
    <row r="124" spans="1:11" ht="15.75" x14ac:dyDescent="0.15">
      <c r="A124" s="1416"/>
      <c r="B124" s="1416"/>
      <c r="C124" s="1416"/>
      <c r="D124" s="1416"/>
      <c r="E124" s="1416"/>
      <c r="F124" s="1416"/>
      <c r="G124" s="1416"/>
      <c r="H124" s="1416"/>
      <c r="I124" s="1416"/>
      <c r="J124" s="1416"/>
      <c r="K124" s="1416"/>
    </row>
    <row r="125" spans="1:11" ht="15.75" x14ac:dyDescent="0.15">
      <c r="A125" s="19"/>
      <c r="B125" s="19"/>
      <c r="C125" s="19"/>
      <c r="D125" s="19"/>
      <c r="E125" s="19"/>
      <c r="F125" s="19"/>
      <c r="G125" s="19"/>
      <c r="H125" s="19"/>
      <c r="I125" s="19"/>
      <c r="J125" s="19"/>
      <c r="K125" s="19"/>
    </row>
    <row r="126" spans="1:11" ht="15.75" x14ac:dyDescent="0.15">
      <c r="A126" s="19"/>
      <c r="B126" s="19"/>
      <c r="C126" s="19"/>
      <c r="D126" s="19"/>
      <c r="E126" s="19"/>
      <c r="F126" s="19"/>
      <c r="G126" s="19"/>
      <c r="H126" s="19"/>
      <c r="I126" s="19"/>
      <c r="J126" s="19"/>
      <c r="K126" s="19"/>
    </row>
    <row r="127" spans="1:11" ht="15.75" x14ac:dyDescent="0.15">
      <c r="A127" s="19"/>
      <c r="B127" s="19"/>
      <c r="C127" s="19"/>
      <c r="D127" s="19"/>
      <c r="E127" s="19"/>
      <c r="F127" s="19"/>
      <c r="G127" s="19"/>
      <c r="H127" s="19"/>
      <c r="I127" s="19"/>
      <c r="J127" s="19"/>
      <c r="K127" s="19"/>
    </row>
    <row r="128" spans="1:11" ht="15.75" x14ac:dyDescent="0.15">
      <c r="A128" s="19"/>
      <c r="B128" s="19"/>
      <c r="C128" s="19"/>
      <c r="D128" s="19"/>
      <c r="E128" s="19"/>
      <c r="F128" s="19"/>
      <c r="G128" s="19"/>
      <c r="H128" s="19"/>
      <c r="I128" s="19"/>
      <c r="J128" s="19"/>
      <c r="K128" s="19"/>
    </row>
    <row r="129" spans="1:11" ht="15.75" x14ac:dyDescent="0.15">
      <c r="A129" s="19"/>
      <c r="B129" s="19"/>
      <c r="C129" s="19"/>
      <c r="D129" s="19"/>
      <c r="E129" s="19"/>
      <c r="F129" s="19"/>
      <c r="G129" s="19"/>
      <c r="H129" s="19"/>
      <c r="I129" s="19"/>
      <c r="J129" s="19"/>
      <c r="K129" s="19"/>
    </row>
    <row r="130" spans="1:11" ht="15.75" x14ac:dyDescent="0.15">
      <c r="A130" s="19"/>
      <c r="B130" s="19"/>
      <c r="C130" s="19"/>
      <c r="D130" s="19"/>
      <c r="E130" s="19"/>
      <c r="F130" s="19"/>
      <c r="G130" s="19"/>
      <c r="H130" s="19"/>
      <c r="I130" s="19"/>
      <c r="J130" s="19"/>
      <c r="K130" s="19"/>
    </row>
    <row r="131" spans="1:11" ht="15.75" x14ac:dyDescent="0.15">
      <c r="A131" s="19"/>
      <c r="B131" s="19"/>
      <c r="C131" s="19"/>
      <c r="D131" s="19"/>
      <c r="E131" s="19"/>
      <c r="F131" s="19"/>
      <c r="G131" s="19"/>
      <c r="H131" s="19"/>
      <c r="I131" s="19"/>
      <c r="J131" s="19"/>
      <c r="K131" s="19"/>
    </row>
    <row r="132" spans="1:11" ht="15.75" x14ac:dyDescent="0.15">
      <c r="A132" s="19"/>
      <c r="B132" s="19"/>
      <c r="C132" s="19"/>
      <c r="D132" s="19"/>
      <c r="E132" s="19"/>
      <c r="F132" s="19"/>
      <c r="G132" s="19"/>
      <c r="H132" s="19"/>
      <c r="I132" s="19"/>
      <c r="J132" s="19"/>
      <c r="K132" s="19"/>
    </row>
    <row r="133" spans="1:11" ht="15.75" x14ac:dyDescent="0.15">
      <c r="A133" s="19"/>
      <c r="B133" s="19"/>
      <c r="C133" s="19"/>
      <c r="D133" s="19"/>
      <c r="E133" s="19"/>
      <c r="F133" s="19"/>
      <c r="G133" s="19"/>
      <c r="H133" s="19"/>
      <c r="I133" s="19"/>
      <c r="J133" s="19"/>
      <c r="K133" s="19"/>
    </row>
    <row r="134" spans="1:11" ht="15.75" x14ac:dyDescent="0.15">
      <c r="A134" s="19"/>
      <c r="B134" s="19"/>
      <c r="C134" s="19"/>
      <c r="D134" s="19"/>
      <c r="E134" s="19"/>
      <c r="F134" s="19"/>
      <c r="G134" s="19"/>
      <c r="H134" s="19"/>
      <c r="I134" s="19"/>
      <c r="J134" s="19"/>
      <c r="K134" s="19"/>
    </row>
    <row r="135" spans="1:11" ht="15.75" x14ac:dyDescent="0.15">
      <c r="A135" s="19"/>
      <c r="B135" s="19"/>
      <c r="C135" s="19"/>
      <c r="D135" s="19"/>
      <c r="E135" s="19"/>
      <c r="F135" s="19"/>
      <c r="G135" s="19"/>
      <c r="H135" s="19"/>
      <c r="I135" s="19"/>
      <c r="J135" s="19"/>
      <c r="K135" s="19"/>
    </row>
    <row r="136" spans="1:11" ht="15.75" x14ac:dyDescent="0.15">
      <c r="A136" s="19"/>
      <c r="B136" s="19"/>
      <c r="C136" s="19"/>
      <c r="D136" s="19"/>
      <c r="E136" s="19"/>
      <c r="F136" s="19"/>
      <c r="G136" s="19"/>
      <c r="H136" s="19"/>
      <c r="I136" s="19"/>
      <c r="J136" s="19"/>
      <c r="K136" s="19"/>
    </row>
    <row r="137" spans="1:11" ht="15.75" x14ac:dyDescent="0.15">
      <c r="A137" s="19"/>
      <c r="B137" s="19"/>
      <c r="C137" s="19"/>
      <c r="D137" s="19"/>
      <c r="E137" s="19"/>
      <c r="F137" s="19"/>
      <c r="G137" s="19"/>
      <c r="H137" s="19"/>
      <c r="I137" s="19"/>
      <c r="J137" s="19"/>
      <c r="K137" s="19"/>
    </row>
    <row r="138" spans="1:11" ht="15.75" x14ac:dyDescent="0.15">
      <c r="A138" s="19"/>
      <c r="B138" s="19"/>
      <c r="C138" s="19"/>
      <c r="D138" s="19"/>
      <c r="E138" s="19"/>
      <c r="F138" s="19"/>
      <c r="G138" s="19"/>
      <c r="H138" s="19"/>
      <c r="I138" s="19"/>
      <c r="J138" s="19"/>
      <c r="K138" s="19"/>
    </row>
    <row r="139" spans="1:11" ht="15.75" x14ac:dyDescent="0.15">
      <c r="A139" s="19"/>
      <c r="B139" s="19"/>
      <c r="C139" s="19"/>
      <c r="D139" s="19"/>
      <c r="E139" s="19"/>
      <c r="F139" s="19"/>
      <c r="G139" s="19"/>
      <c r="H139" s="19"/>
      <c r="I139" s="19"/>
      <c r="J139" s="19"/>
      <c r="K139" s="19"/>
    </row>
    <row r="140" spans="1:11" ht="15.75" x14ac:dyDescent="0.15">
      <c r="A140" s="19"/>
      <c r="B140" s="19"/>
      <c r="C140" s="19"/>
      <c r="D140" s="19"/>
      <c r="E140" s="19"/>
      <c r="F140" s="19"/>
      <c r="G140" s="19"/>
      <c r="H140" s="19"/>
      <c r="I140" s="19"/>
      <c r="J140" s="19"/>
      <c r="K140" s="19"/>
    </row>
    <row r="141" spans="1:11" ht="15.75" x14ac:dyDescent="0.15">
      <c r="A141" s="19"/>
      <c r="B141" s="19"/>
      <c r="C141" s="19"/>
      <c r="D141" s="19"/>
      <c r="E141" s="19"/>
      <c r="F141" s="19"/>
      <c r="G141" s="19"/>
      <c r="H141" s="19"/>
      <c r="I141" s="19"/>
      <c r="J141" s="19"/>
      <c r="K141" s="19"/>
    </row>
    <row r="142" spans="1:11" ht="15.75" x14ac:dyDescent="0.15">
      <c r="A142" s="19"/>
      <c r="B142" s="19"/>
      <c r="C142" s="19"/>
      <c r="D142" s="19"/>
      <c r="E142" s="19"/>
      <c r="F142" s="19"/>
      <c r="G142" s="19"/>
      <c r="H142" s="19"/>
      <c r="I142" s="19"/>
      <c r="J142" s="19"/>
      <c r="K142" s="19"/>
    </row>
    <row r="143" spans="1:11" ht="15.75" x14ac:dyDescent="0.15">
      <c r="A143" s="19"/>
      <c r="B143" s="19"/>
      <c r="C143" s="19"/>
      <c r="D143" s="19"/>
      <c r="E143" s="19"/>
      <c r="F143" s="19"/>
      <c r="G143" s="19"/>
      <c r="H143" s="19"/>
      <c r="I143" s="19"/>
      <c r="J143" s="19"/>
      <c r="K143" s="19"/>
    </row>
    <row r="144" spans="1:11" ht="15.75" x14ac:dyDescent="0.15">
      <c r="A144" s="19"/>
      <c r="B144" s="19"/>
      <c r="C144" s="19"/>
      <c r="D144" s="19"/>
      <c r="E144" s="19"/>
      <c r="F144" s="19"/>
      <c r="G144" s="19"/>
      <c r="H144" s="19"/>
      <c r="I144" s="19"/>
      <c r="J144" s="19"/>
      <c r="K144" s="19"/>
    </row>
    <row r="145" spans="1:11" ht="15.75" x14ac:dyDescent="0.15">
      <c r="A145" s="19"/>
      <c r="B145" s="19"/>
      <c r="C145" s="19"/>
      <c r="D145" s="19"/>
      <c r="E145" s="19"/>
      <c r="F145" s="19"/>
      <c r="G145" s="19"/>
      <c r="H145" s="19"/>
      <c r="I145" s="19"/>
      <c r="J145" s="19"/>
      <c r="K145" s="19"/>
    </row>
    <row r="146" spans="1:11" ht="15.75" x14ac:dyDescent="0.15">
      <c r="A146" s="19"/>
      <c r="B146" s="19"/>
      <c r="C146" s="19"/>
      <c r="D146" s="19"/>
      <c r="E146" s="19"/>
      <c r="F146" s="19"/>
      <c r="G146" s="19"/>
      <c r="H146" s="19"/>
      <c r="I146" s="19"/>
      <c r="J146" s="19"/>
      <c r="K146" s="19"/>
    </row>
    <row r="147" spans="1:11" ht="15.75" x14ac:dyDescent="0.15">
      <c r="A147" s="19"/>
      <c r="B147" s="19"/>
      <c r="C147" s="19"/>
      <c r="D147" s="19"/>
      <c r="E147" s="19"/>
      <c r="F147" s="19"/>
      <c r="G147" s="19"/>
      <c r="H147" s="19"/>
      <c r="I147" s="19"/>
      <c r="J147" s="19"/>
      <c r="K147" s="19"/>
    </row>
    <row r="148" spans="1:11" ht="15.75" x14ac:dyDescent="0.15">
      <c r="A148" s="19"/>
      <c r="B148" s="19"/>
      <c r="C148" s="19"/>
      <c r="D148" s="19"/>
      <c r="E148" s="19"/>
      <c r="F148" s="19"/>
      <c r="G148" s="19"/>
      <c r="H148" s="19"/>
      <c r="I148" s="19"/>
      <c r="J148" s="19"/>
      <c r="K148" s="19"/>
    </row>
    <row r="149" spans="1:11" ht="15.75" x14ac:dyDescent="0.15">
      <c r="A149" s="19"/>
      <c r="B149" s="19"/>
      <c r="C149" s="19"/>
      <c r="D149" s="19"/>
      <c r="E149" s="19"/>
      <c r="F149" s="19"/>
      <c r="G149" s="19"/>
      <c r="H149" s="19"/>
      <c r="I149" s="19"/>
      <c r="J149" s="19"/>
      <c r="K149" s="19"/>
    </row>
    <row r="150" spans="1:11" ht="15.75" x14ac:dyDescent="0.15">
      <c r="A150" s="19"/>
      <c r="B150" s="19"/>
      <c r="C150" s="19"/>
      <c r="D150" s="19"/>
      <c r="E150" s="19"/>
      <c r="F150" s="19"/>
      <c r="G150" s="19"/>
      <c r="H150" s="19"/>
      <c r="I150" s="19"/>
      <c r="J150" s="19"/>
      <c r="K150" s="19"/>
    </row>
    <row r="151" spans="1:11" ht="15.75" x14ac:dyDescent="0.15">
      <c r="A151" s="19"/>
      <c r="B151" s="19"/>
      <c r="C151" s="19"/>
      <c r="D151" s="19"/>
      <c r="E151" s="19"/>
      <c r="F151" s="19"/>
      <c r="G151" s="19"/>
      <c r="H151" s="19"/>
      <c r="I151" s="19"/>
      <c r="J151" s="19"/>
      <c r="K151" s="19"/>
    </row>
    <row r="152" spans="1:11" ht="15.75" x14ac:dyDescent="0.15">
      <c r="A152" s="19"/>
      <c r="B152" s="19"/>
      <c r="C152" s="19"/>
      <c r="D152" s="19"/>
      <c r="E152" s="19"/>
      <c r="F152" s="19"/>
      <c r="G152" s="19"/>
      <c r="H152" s="19"/>
      <c r="I152" s="19"/>
      <c r="J152" s="19"/>
      <c r="K152" s="19"/>
    </row>
    <row r="153" spans="1:11" ht="15.75" x14ac:dyDescent="0.15">
      <c r="A153" s="19"/>
      <c r="B153" s="19"/>
      <c r="C153" s="19"/>
      <c r="D153" s="19"/>
      <c r="E153" s="19"/>
      <c r="F153" s="19"/>
      <c r="G153" s="19"/>
      <c r="H153" s="19"/>
      <c r="I153" s="19"/>
      <c r="J153" s="19"/>
      <c r="K153" s="19"/>
    </row>
    <row r="154" spans="1:11" ht="15.75" x14ac:dyDescent="0.15">
      <c r="A154" s="19"/>
      <c r="B154" s="19"/>
      <c r="C154" s="19"/>
      <c r="D154" s="19"/>
      <c r="E154" s="19"/>
      <c r="F154" s="19"/>
      <c r="G154" s="19"/>
      <c r="H154" s="19"/>
      <c r="I154" s="19"/>
      <c r="J154" s="19"/>
      <c r="K154" s="19"/>
    </row>
    <row r="155" spans="1:11" ht="15.75" x14ac:dyDescent="0.15">
      <c r="A155" s="19"/>
      <c r="B155" s="19"/>
      <c r="C155" s="19"/>
      <c r="D155" s="19"/>
      <c r="E155" s="19"/>
      <c r="F155" s="19"/>
      <c r="G155" s="19"/>
      <c r="H155" s="19"/>
      <c r="I155" s="19"/>
      <c r="J155" s="19"/>
      <c r="K155" s="19"/>
    </row>
    <row r="156" spans="1:11" ht="15.75" x14ac:dyDescent="0.15">
      <c r="A156" s="19"/>
      <c r="B156" s="19"/>
      <c r="C156" s="19"/>
      <c r="D156" s="19"/>
      <c r="E156" s="19"/>
      <c r="F156" s="19"/>
      <c r="G156" s="19"/>
      <c r="H156" s="19"/>
      <c r="I156" s="19"/>
      <c r="J156" s="19"/>
      <c r="K156" s="19"/>
    </row>
    <row r="157" spans="1:11" ht="15.75" x14ac:dyDescent="0.15">
      <c r="A157" s="19"/>
      <c r="B157" s="19"/>
      <c r="C157" s="19"/>
      <c r="D157" s="19"/>
      <c r="E157" s="19"/>
      <c r="F157" s="19"/>
      <c r="G157" s="19"/>
      <c r="H157" s="19"/>
      <c r="I157" s="19"/>
      <c r="J157" s="19"/>
      <c r="K157" s="19"/>
    </row>
    <row r="158" spans="1:11" ht="15.75" x14ac:dyDescent="0.15">
      <c r="A158" s="19"/>
      <c r="B158" s="19"/>
      <c r="C158" s="19"/>
      <c r="D158" s="19"/>
      <c r="E158" s="19"/>
      <c r="F158" s="19"/>
      <c r="G158" s="19"/>
      <c r="H158" s="19"/>
      <c r="I158" s="19"/>
      <c r="J158" s="19"/>
      <c r="K158" s="19"/>
    </row>
    <row r="159" spans="1:11" ht="15.75" x14ac:dyDescent="0.15">
      <c r="A159" s="19"/>
      <c r="B159" s="19"/>
      <c r="C159" s="19"/>
      <c r="D159" s="19"/>
      <c r="E159" s="19"/>
      <c r="F159" s="19"/>
      <c r="G159" s="19"/>
      <c r="H159" s="19"/>
      <c r="I159" s="19"/>
      <c r="J159" s="19"/>
      <c r="K159" s="19"/>
    </row>
    <row r="160" spans="1:11" ht="15.75" x14ac:dyDescent="0.15">
      <c r="A160" s="19"/>
      <c r="B160" s="19"/>
      <c r="C160" s="19"/>
      <c r="D160" s="19"/>
      <c r="E160" s="19"/>
      <c r="F160" s="19"/>
      <c r="G160" s="19"/>
      <c r="H160" s="19"/>
      <c r="I160" s="19"/>
      <c r="J160" s="19"/>
      <c r="K160" s="19"/>
    </row>
    <row r="161" spans="1:11" ht="15.75" x14ac:dyDescent="0.15">
      <c r="A161" s="19"/>
      <c r="B161" s="19"/>
      <c r="C161" s="19"/>
      <c r="D161" s="19"/>
      <c r="E161" s="19"/>
      <c r="F161" s="19"/>
      <c r="G161" s="19"/>
      <c r="H161" s="19"/>
      <c r="I161" s="19"/>
      <c r="J161" s="19"/>
      <c r="K161" s="19"/>
    </row>
    <row r="162" spans="1:11" ht="15.75" x14ac:dyDescent="0.15">
      <c r="A162" s="19"/>
      <c r="B162" s="19"/>
      <c r="C162" s="19"/>
      <c r="D162" s="19"/>
      <c r="E162" s="19"/>
      <c r="F162" s="19"/>
      <c r="G162" s="19"/>
      <c r="H162" s="19"/>
      <c r="I162" s="19"/>
      <c r="J162" s="19"/>
      <c r="K162" s="19"/>
    </row>
    <row r="163" spans="1:11" ht="15.75" x14ac:dyDescent="0.15">
      <c r="A163" s="19"/>
      <c r="B163" s="19"/>
      <c r="C163" s="19"/>
      <c r="D163" s="19"/>
      <c r="E163" s="19"/>
      <c r="F163" s="19"/>
      <c r="G163" s="19"/>
      <c r="H163" s="19"/>
      <c r="I163" s="19"/>
      <c r="J163" s="19"/>
      <c r="K163" s="19"/>
    </row>
    <row r="164" spans="1:11" ht="15.75" x14ac:dyDescent="0.15">
      <c r="A164" s="19"/>
      <c r="B164" s="19"/>
      <c r="C164" s="19"/>
      <c r="D164" s="19"/>
      <c r="E164" s="19"/>
      <c r="F164" s="19"/>
      <c r="G164" s="19"/>
      <c r="H164" s="19"/>
      <c r="I164" s="19"/>
      <c r="J164" s="19"/>
      <c r="K164" s="19"/>
    </row>
    <row r="165" spans="1:11" ht="15.75" x14ac:dyDescent="0.15">
      <c r="A165" s="19"/>
      <c r="B165" s="19"/>
      <c r="C165" s="19"/>
      <c r="D165" s="19"/>
      <c r="E165" s="19"/>
      <c r="F165" s="19"/>
      <c r="G165" s="19"/>
      <c r="H165" s="19"/>
      <c r="I165" s="19"/>
      <c r="J165" s="19"/>
      <c r="K165" s="19"/>
    </row>
    <row r="166" spans="1:11" ht="15.75" x14ac:dyDescent="0.15">
      <c r="A166" s="19"/>
      <c r="B166" s="19"/>
      <c r="C166" s="19"/>
      <c r="D166" s="19"/>
      <c r="E166" s="19"/>
      <c r="F166" s="19"/>
      <c r="G166" s="19"/>
      <c r="H166" s="19"/>
      <c r="I166" s="19"/>
      <c r="J166" s="19"/>
      <c r="K166" s="19"/>
    </row>
    <row r="167" spans="1:11" ht="15.75" x14ac:dyDescent="0.15">
      <c r="A167" s="19"/>
      <c r="B167" s="19"/>
      <c r="C167" s="19"/>
      <c r="D167" s="19"/>
      <c r="E167" s="19"/>
      <c r="F167" s="19"/>
      <c r="G167" s="19"/>
      <c r="H167" s="19"/>
      <c r="I167" s="19"/>
      <c r="J167" s="19"/>
      <c r="K167" s="19"/>
    </row>
    <row r="168" spans="1:11" ht="15.75" x14ac:dyDescent="0.15">
      <c r="A168" s="19"/>
      <c r="B168" s="19"/>
      <c r="C168" s="19"/>
      <c r="D168" s="19"/>
      <c r="E168" s="19"/>
      <c r="F168" s="19"/>
      <c r="G168" s="19"/>
      <c r="H168" s="19"/>
      <c r="I168" s="19"/>
      <c r="J168" s="19"/>
      <c r="K168" s="19"/>
    </row>
    <row r="169" spans="1:11" ht="15.75" x14ac:dyDescent="0.15">
      <c r="A169" s="19"/>
      <c r="B169" s="19"/>
      <c r="C169" s="19"/>
      <c r="D169" s="19"/>
      <c r="E169" s="19"/>
      <c r="F169" s="19"/>
      <c r="G169" s="19"/>
      <c r="H169" s="19"/>
      <c r="I169" s="19"/>
      <c r="J169" s="19"/>
      <c r="K169" s="19"/>
    </row>
    <row r="170" spans="1:11" ht="15.75" x14ac:dyDescent="0.15">
      <c r="A170" s="19"/>
      <c r="B170" s="19"/>
      <c r="C170" s="19"/>
      <c r="D170" s="19"/>
      <c r="E170" s="19"/>
      <c r="F170" s="19"/>
      <c r="G170" s="19"/>
      <c r="H170" s="19"/>
      <c r="I170" s="19"/>
      <c r="J170" s="19"/>
      <c r="K170" s="19"/>
    </row>
    <row r="171" spans="1:11" ht="15.75" x14ac:dyDescent="0.15">
      <c r="A171" s="19"/>
      <c r="B171" s="19"/>
      <c r="C171" s="19"/>
      <c r="D171" s="19"/>
      <c r="E171" s="19"/>
      <c r="F171" s="19"/>
      <c r="G171" s="19"/>
      <c r="H171" s="19"/>
      <c r="I171" s="19"/>
      <c r="J171" s="19"/>
      <c r="K171" s="19"/>
    </row>
    <row r="172" spans="1:11" ht="15.75" x14ac:dyDescent="0.15">
      <c r="A172" s="19"/>
      <c r="B172" s="19"/>
      <c r="C172" s="19"/>
      <c r="D172" s="19"/>
      <c r="E172" s="19"/>
      <c r="F172" s="19"/>
      <c r="G172" s="19"/>
      <c r="H172" s="19"/>
      <c r="I172" s="19"/>
      <c r="J172" s="19"/>
      <c r="K172" s="19"/>
    </row>
    <row r="173" spans="1:11" ht="15.75" x14ac:dyDescent="0.15">
      <c r="A173" s="19"/>
      <c r="B173" s="19"/>
      <c r="C173" s="19"/>
      <c r="D173" s="19"/>
      <c r="E173" s="19"/>
      <c r="F173" s="19"/>
      <c r="G173" s="19"/>
      <c r="H173" s="19"/>
      <c r="I173" s="19"/>
      <c r="J173" s="19"/>
      <c r="K173" s="19"/>
    </row>
    <row r="174" spans="1:11" ht="15.75" x14ac:dyDescent="0.15">
      <c r="A174" s="19"/>
      <c r="B174" s="19"/>
      <c r="C174" s="19"/>
      <c r="D174" s="19"/>
      <c r="E174" s="19"/>
      <c r="F174" s="19"/>
      <c r="G174" s="19"/>
      <c r="H174" s="19"/>
      <c r="I174" s="19"/>
      <c r="J174" s="19"/>
      <c r="K174" s="19"/>
    </row>
    <row r="175" spans="1:11" ht="15.75" x14ac:dyDescent="0.15">
      <c r="A175" s="19"/>
      <c r="B175" s="19"/>
      <c r="C175" s="19"/>
      <c r="D175" s="19"/>
      <c r="E175" s="19"/>
      <c r="F175" s="19"/>
      <c r="G175" s="19"/>
      <c r="H175" s="19"/>
      <c r="I175" s="19"/>
      <c r="J175" s="19"/>
      <c r="K175" s="19"/>
    </row>
    <row r="176" spans="1:11" ht="15.75" x14ac:dyDescent="0.15">
      <c r="A176" s="19"/>
      <c r="B176" s="19"/>
      <c r="C176" s="19"/>
      <c r="D176" s="19"/>
      <c r="E176" s="19"/>
      <c r="F176" s="19"/>
      <c r="G176" s="19"/>
      <c r="H176" s="19"/>
      <c r="I176" s="19"/>
      <c r="J176" s="19"/>
      <c r="K176" s="19"/>
    </row>
    <row r="177" spans="1:11" ht="15.75" x14ac:dyDescent="0.15">
      <c r="A177" s="19"/>
      <c r="B177" s="19"/>
      <c r="C177" s="19"/>
      <c r="D177" s="19"/>
      <c r="E177" s="19"/>
      <c r="F177" s="19"/>
      <c r="G177" s="19"/>
      <c r="H177" s="19"/>
      <c r="I177" s="19"/>
      <c r="J177" s="19"/>
      <c r="K177" s="19"/>
    </row>
    <row r="178" spans="1:11" ht="15.75" x14ac:dyDescent="0.15">
      <c r="A178" s="19"/>
      <c r="B178" s="19"/>
      <c r="C178" s="19"/>
      <c r="D178" s="19"/>
      <c r="E178" s="19"/>
      <c r="F178" s="19"/>
      <c r="G178" s="19"/>
      <c r="H178" s="19"/>
      <c r="I178" s="19"/>
      <c r="J178" s="19"/>
      <c r="K178" s="19"/>
    </row>
    <row r="179" spans="1:11" ht="15.75" x14ac:dyDescent="0.15">
      <c r="A179" s="19"/>
      <c r="B179" s="19"/>
      <c r="C179" s="19"/>
      <c r="D179" s="19"/>
      <c r="E179" s="19"/>
      <c r="F179" s="19"/>
      <c r="G179" s="19"/>
      <c r="H179" s="19"/>
      <c r="I179" s="19"/>
      <c r="J179" s="19"/>
      <c r="K179" s="19"/>
    </row>
    <row r="180" spans="1:11" ht="15.75" x14ac:dyDescent="0.15">
      <c r="A180" s="19"/>
      <c r="B180" s="19"/>
      <c r="C180" s="19"/>
      <c r="D180" s="19"/>
      <c r="E180" s="19"/>
      <c r="F180" s="19"/>
      <c r="G180" s="19"/>
      <c r="H180" s="19"/>
      <c r="I180" s="19"/>
      <c r="J180" s="19"/>
      <c r="K180" s="19"/>
    </row>
    <row r="181" spans="1:11" ht="15.75" x14ac:dyDescent="0.15">
      <c r="A181" s="19"/>
      <c r="B181" s="19"/>
      <c r="C181" s="19"/>
      <c r="D181" s="19"/>
      <c r="E181" s="19"/>
      <c r="F181" s="19"/>
      <c r="G181" s="19"/>
      <c r="H181" s="19"/>
      <c r="I181" s="19"/>
      <c r="J181" s="19"/>
      <c r="K181" s="19"/>
    </row>
    <row r="182" spans="1:11" ht="15.75" x14ac:dyDescent="0.15">
      <c r="A182" s="19"/>
      <c r="B182" s="19"/>
      <c r="C182" s="19"/>
      <c r="D182" s="19"/>
      <c r="E182" s="19"/>
      <c r="F182" s="19"/>
      <c r="G182" s="19"/>
      <c r="H182" s="19"/>
      <c r="I182" s="19"/>
      <c r="J182" s="19"/>
      <c r="K182" s="19"/>
    </row>
    <row r="183" spans="1:11" ht="15.75" x14ac:dyDescent="0.15">
      <c r="A183" s="19"/>
      <c r="B183" s="19"/>
      <c r="C183" s="19"/>
      <c r="D183" s="19"/>
      <c r="E183" s="19"/>
      <c r="F183" s="19"/>
      <c r="G183" s="19"/>
      <c r="H183" s="19"/>
      <c r="I183" s="19"/>
      <c r="J183" s="19"/>
      <c r="K183" s="19"/>
    </row>
    <row r="184" spans="1:11" ht="15.75" x14ac:dyDescent="0.15">
      <c r="A184" s="19"/>
      <c r="B184" s="19"/>
      <c r="C184" s="19"/>
      <c r="D184" s="19"/>
      <c r="E184" s="19"/>
      <c r="F184" s="19"/>
      <c r="G184" s="19"/>
      <c r="H184" s="19"/>
      <c r="I184" s="19"/>
      <c r="J184" s="19"/>
      <c r="K184" s="19"/>
    </row>
    <row r="185" spans="1:11" ht="15.75" x14ac:dyDescent="0.15">
      <c r="A185" s="19"/>
      <c r="B185" s="19"/>
      <c r="C185" s="19"/>
      <c r="D185" s="19"/>
      <c r="E185" s="19"/>
      <c r="F185" s="19"/>
      <c r="G185" s="19"/>
      <c r="H185" s="19"/>
      <c r="I185" s="19"/>
      <c r="J185" s="19"/>
      <c r="K185" s="19"/>
    </row>
  </sheetData>
  <sheetProtection formatCells="0" formatColumns="0" formatRows="0" insertRows="0" deleteRows="0"/>
  <mergeCells count="199">
    <mergeCell ref="B32:C32"/>
    <mergeCell ref="B31:C31"/>
    <mergeCell ref="B30:C30"/>
    <mergeCell ref="B29:C29"/>
    <mergeCell ref="B28:C28"/>
    <mergeCell ref="B27:C27"/>
    <mergeCell ref="B26:C26"/>
    <mergeCell ref="A116:K122"/>
    <mergeCell ref="A124:K124"/>
    <mergeCell ref="A106:J106"/>
    <mergeCell ref="A107:J107"/>
    <mergeCell ref="A108:J108"/>
    <mergeCell ref="A109:J109"/>
    <mergeCell ref="A87:K87"/>
    <mergeCell ref="A89:B89"/>
    <mergeCell ref="D83:F83"/>
    <mergeCell ref="G83:I83"/>
    <mergeCell ref="J83:K83"/>
    <mergeCell ref="A84:K84"/>
    <mergeCell ref="I86:K86"/>
    <mergeCell ref="A105:K105"/>
    <mergeCell ref="A91:K91"/>
    <mergeCell ref="A92:K92"/>
    <mergeCell ref="A95:K95"/>
    <mergeCell ref="A112:D112"/>
    <mergeCell ref="A113:K113"/>
    <mergeCell ref="A115:K115"/>
    <mergeCell ref="D81:F81"/>
    <mergeCell ref="G81:I81"/>
    <mergeCell ref="J81:K81"/>
    <mergeCell ref="D82:F82"/>
    <mergeCell ref="G82:I82"/>
    <mergeCell ref="J82:K82"/>
    <mergeCell ref="A98:K98"/>
    <mergeCell ref="A99:K99"/>
    <mergeCell ref="A100:K100"/>
    <mergeCell ref="A101:K101"/>
    <mergeCell ref="A102:K102"/>
    <mergeCell ref="A103:K103"/>
    <mergeCell ref="A93:K94"/>
    <mergeCell ref="A96:K97"/>
    <mergeCell ref="D79:F79"/>
    <mergeCell ref="G79:I79"/>
    <mergeCell ref="J79:K79"/>
    <mergeCell ref="T79:Y79"/>
    <mergeCell ref="D80:F80"/>
    <mergeCell ref="G80:I80"/>
    <mergeCell ref="J80:K80"/>
    <mergeCell ref="D77:F77"/>
    <mergeCell ref="G77:I77"/>
    <mergeCell ref="J77:K77"/>
    <mergeCell ref="D78:F78"/>
    <mergeCell ref="G78:I78"/>
    <mergeCell ref="J78:K78"/>
    <mergeCell ref="N79:S79"/>
    <mergeCell ref="A70:K70"/>
    <mergeCell ref="A71:K71"/>
    <mergeCell ref="A73:B73"/>
    <mergeCell ref="A74:K74"/>
    <mergeCell ref="A75:A76"/>
    <mergeCell ref="B75:B76"/>
    <mergeCell ref="C75:F75"/>
    <mergeCell ref="G75:I76"/>
    <mergeCell ref="J75:K76"/>
    <mergeCell ref="D76:F76"/>
    <mergeCell ref="C66:D66"/>
    <mergeCell ref="E66:F66"/>
    <mergeCell ref="G66:H66"/>
    <mergeCell ref="I66:K66"/>
    <mergeCell ref="A67:K67"/>
    <mergeCell ref="A68:K68"/>
    <mergeCell ref="C64:D64"/>
    <mergeCell ref="E64:F64"/>
    <mergeCell ref="G64:H64"/>
    <mergeCell ref="I64:K64"/>
    <mergeCell ref="C65:D65"/>
    <mergeCell ref="E65:F65"/>
    <mergeCell ref="G65:H65"/>
    <mergeCell ref="I65:K65"/>
    <mergeCell ref="C62:D62"/>
    <mergeCell ref="E62:F62"/>
    <mergeCell ref="G62:H62"/>
    <mergeCell ref="I62:K62"/>
    <mergeCell ref="C63:D63"/>
    <mergeCell ref="E63:F63"/>
    <mergeCell ref="G63:H63"/>
    <mergeCell ref="I63:K63"/>
    <mergeCell ref="I59:K59"/>
    <mergeCell ref="C60:D60"/>
    <mergeCell ref="E60:F60"/>
    <mergeCell ref="G60:H60"/>
    <mergeCell ref="I60:K60"/>
    <mergeCell ref="C61:D61"/>
    <mergeCell ref="E61:F61"/>
    <mergeCell ref="G61:H61"/>
    <mergeCell ref="I61:K61"/>
    <mergeCell ref="A54:K54"/>
    <mergeCell ref="A56:B56"/>
    <mergeCell ref="A57:K57"/>
    <mergeCell ref="A58:A59"/>
    <mergeCell ref="B58:B59"/>
    <mergeCell ref="C58:D59"/>
    <mergeCell ref="E58:F59"/>
    <mergeCell ref="G58:H58"/>
    <mergeCell ref="I58:K58"/>
    <mergeCell ref="G59:H59"/>
    <mergeCell ref="C49:D49"/>
    <mergeCell ref="F49:G49"/>
    <mergeCell ref="I49:J49"/>
    <mergeCell ref="A50:K50"/>
    <mergeCell ref="A51:K51"/>
    <mergeCell ref="A53:K53"/>
    <mergeCell ref="C47:D47"/>
    <mergeCell ref="F47:G47"/>
    <mergeCell ref="I47:J47"/>
    <mergeCell ref="C48:D48"/>
    <mergeCell ref="F48:G48"/>
    <mergeCell ref="I48:J48"/>
    <mergeCell ref="C45:D45"/>
    <mergeCell ref="F45:G45"/>
    <mergeCell ref="I45:J45"/>
    <mergeCell ref="C46:D46"/>
    <mergeCell ref="F46:G46"/>
    <mergeCell ref="I46:J46"/>
    <mergeCell ref="C43:D43"/>
    <mergeCell ref="F43:G43"/>
    <mergeCell ref="I43:J43"/>
    <mergeCell ref="C44:D44"/>
    <mergeCell ref="F44:G44"/>
    <mergeCell ref="I44:J44"/>
    <mergeCell ref="A41:A42"/>
    <mergeCell ref="B41:B42"/>
    <mergeCell ref="C41:E41"/>
    <mergeCell ref="F41:H41"/>
    <mergeCell ref="I41:K41"/>
    <mergeCell ref="C42:D42"/>
    <mergeCell ref="F42:G42"/>
    <mergeCell ref="I42:J42"/>
    <mergeCell ref="A33:K33"/>
    <mergeCell ref="I36:K36"/>
    <mergeCell ref="A37:K37"/>
    <mergeCell ref="A39:B39"/>
    <mergeCell ref="A40:K40"/>
    <mergeCell ref="A34:K34"/>
    <mergeCell ref="F31:G31"/>
    <mergeCell ref="F32:G32"/>
    <mergeCell ref="F29:G29"/>
    <mergeCell ref="F30:G30"/>
    <mergeCell ref="F27:G27"/>
    <mergeCell ref="F28:G28"/>
    <mergeCell ref="D27:E27"/>
    <mergeCell ref="D28:E28"/>
    <mergeCell ref="D29:E29"/>
    <mergeCell ref="D30:E30"/>
    <mergeCell ref="D31:E31"/>
    <mergeCell ref="D32:E32"/>
    <mergeCell ref="F25:G25"/>
    <mergeCell ref="F26:G26"/>
    <mergeCell ref="I19:K19"/>
    <mergeCell ref="A20:K20"/>
    <mergeCell ref="A22:B22"/>
    <mergeCell ref="A24:A25"/>
    <mergeCell ref="F24:G24"/>
    <mergeCell ref="D24:E24"/>
    <mergeCell ref="D25:E25"/>
    <mergeCell ref="D26:E26"/>
    <mergeCell ref="A23:G23"/>
    <mergeCell ref="B24:C25"/>
    <mergeCell ref="C14:D14"/>
    <mergeCell ref="I14:J14"/>
    <mergeCell ref="A15:K15"/>
    <mergeCell ref="A16:K16"/>
    <mergeCell ref="A17:K17"/>
    <mergeCell ref="C12:D12"/>
    <mergeCell ref="I12:J12"/>
    <mergeCell ref="C13:D13"/>
    <mergeCell ref="I13:J13"/>
    <mergeCell ref="E14:H14"/>
    <mergeCell ref="E12:H12"/>
    <mergeCell ref="E13:H13"/>
    <mergeCell ref="C11:D11"/>
    <mergeCell ref="I11:J11"/>
    <mergeCell ref="C8:D8"/>
    <mergeCell ref="I8:J8"/>
    <mergeCell ref="C9:D9"/>
    <mergeCell ref="I9:J9"/>
    <mergeCell ref="E10:H10"/>
    <mergeCell ref="E8:H8"/>
    <mergeCell ref="E11:H11"/>
    <mergeCell ref="E9:H9"/>
    <mergeCell ref="A1:K1"/>
    <mergeCell ref="A3:H3"/>
    <mergeCell ref="I3:K3"/>
    <mergeCell ref="A6:K6"/>
    <mergeCell ref="C7:D7"/>
    <mergeCell ref="I7:J7"/>
    <mergeCell ref="C10:D10"/>
    <mergeCell ref="I10:J10"/>
    <mergeCell ref="E7:H7"/>
  </mergeCells>
  <phoneticPr fontId="1"/>
  <conditionalFormatting sqref="K107:K109">
    <cfRule type="cellIs" dxfId="35" priority="2" operator="notEqual">
      <formula>"確認済"</formula>
    </cfRule>
  </conditionalFormatting>
  <dataValidations count="2">
    <dataValidation type="list" allowBlank="1" showInputMessage="1" showErrorMessage="1" sqref="K107:K109">
      <formula1>"確認済,未確認"</formula1>
    </dataValidation>
    <dataValidation type="list" allowBlank="1" showInputMessage="1" showErrorMessage="1" sqref="G77:I83">
      <formula1>$M$77:$M$80</formula1>
    </dataValidation>
  </dataValidations>
  <printOptions horizontalCentered="1"/>
  <pageMargins left="0.70866141732283472" right="0.70866141732283472" top="0.74803149606299213" bottom="0.74803149606299213" header="0.31496062992125984" footer="0.31496062992125984"/>
  <pageSetup paperSize="9" scale="99" pageOrder="overThenDown" orientation="portrait" r:id="rId1"/>
  <rowBreaks count="6" manualBreakCount="6">
    <brk id="19" max="10" man="1"/>
    <brk id="36" max="10" man="1"/>
    <brk id="53" max="10" man="1"/>
    <brk id="70" max="16383" man="1"/>
    <brk id="36" max="10" man="1"/>
    <brk id="86" max="10"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4"/>
  <sheetViews>
    <sheetView topLeftCell="A34" zoomScale="85" zoomScaleNormal="85" zoomScaleSheetLayoutView="70" workbookViewId="0">
      <selection activeCell="N17" sqref="N17"/>
    </sheetView>
  </sheetViews>
  <sheetFormatPr defaultRowHeight="13.5" x14ac:dyDescent="0.15"/>
  <cols>
    <col min="1" max="16384" width="9" style="18"/>
  </cols>
  <sheetData>
    <row r="1" spans="1:25" ht="15.75" x14ac:dyDescent="0.15">
      <c r="A1" s="836" t="s">
        <v>759</v>
      </c>
      <c r="B1" s="836"/>
      <c r="C1" s="836"/>
      <c r="D1" s="836"/>
      <c r="E1" s="836"/>
      <c r="F1" s="836"/>
      <c r="G1" s="836"/>
      <c r="H1" s="836"/>
      <c r="I1" s="836"/>
    </row>
    <row r="2" spans="1:25" ht="27" customHeight="1" x14ac:dyDescent="0.15">
      <c r="A2" s="19"/>
      <c r="B2" s="19"/>
      <c r="C2" s="19"/>
      <c r="D2" s="19"/>
      <c r="E2" s="19"/>
      <c r="F2" s="19"/>
      <c r="G2" s="19"/>
      <c r="H2" s="19"/>
      <c r="I2" s="19"/>
    </row>
    <row r="3" spans="1:25" ht="27" customHeight="1" x14ac:dyDescent="0.15">
      <c r="A3" s="1364" t="s">
        <v>761</v>
      </c>
      <c r="B3" s="1364"/>
      <c r="C3" s="1364"/>
      <c r="D3" s="1364"/>
      <c r="E3" s="1364"/>
      <c r="F3" s="1364"/>
      <c r="G3" s="1364"/>
      <c r="H3" s="1525" t="s">
        <v>760</v>
      </c>
      <c r="I3" s="1525"/>
    </row>
    <row r="4" spans="1:25" ht="27" customHeight="1" x14ac:dyDescent="0.15">
      <c r="A4" s="198"/>
      <c r="B4" s="24"/>
      <c r="C4" s="24"/>
      <c r="D4" s="24"/>
      <c r="E4" s="24"/>
      <c r="F4" s="24"/>
      <c r="G4" s="24"/>
      <c r="H4" s="24"/>
      <c r="I4" s="24"/>
    </row>
    <row r="5" spans="1:25" ht="27" customHeight="1" x14ac:dyDescent="0.25">
      <c r="A5" s="19"/>
      <c r="B5" s="19"/>
      <c r="C5" s="19"/>
      <c r="D5" s="19"/>
      <c r="E5" s="19"/>
      <c r="F5" s="19"/>
      <c r="G5" s="1442" t="s">
        <v>1179</v>
      </c>
      <c r="H5" s="1442"/>
      <c r="I5" s="1442"/>
    </row>
    <row r="6" spans="1:25" ht="27" customHeight="1" x14ac:dyDescent="0.15">
      <c r="A6" s="1411" t="s">
        <v>761</v>
      </c>
      <c r="B6" s="1415"/>
      <c r="C6" s="1415"/>
      <c r="D6" s="1415"/>
      <c r="E6" s="1415"/>
      <c r="F6" s="1415"/>
      <c r="G6" s="1415"/>
      <c r="H6" s="1415"/>
      <c r="I6" s="1412"/>
    </row>
    <row r="7" spans="1:25" ht="41.25" customHeight="1" x14ac:dyDescent="0.25">
      <c r="A7" s="177" t="s" ph="1">
        <v>28</v>
      </c>
      <c r="B7" s="1445" ph="1"/>
      <c r="C7" s="1446" ph="1"/>
      <c r="D7" s="1446" ph="1"/>
      <c r="E7" s="1446" ph="1"/>
      <c r="F7" s="1447" ph="1"/>
      <c r="G7" s="177" t="s">
        <v>25</v>
      </c>
      <c r="H7" s="1443"/>
      <c r="I7" s="1444"/>
      <c r="J7" s="18" ph="1"/>
      <c r="K7" s="18" ph="1"/>
      <c r="L7" s="18" ph="1"/>
      <c r="M7" s="18" ph="1"/>
      <c r="N7" s="18" ph="1"/>
      <c r="O7" s="18" ph="1"/>
      <c r="P7" s="18" ph="1"/>
      <c r="S7" s="18" ph="1"/>
      <c r="T7" s="18" ph="1"/>
      <c r="U7" s="18" ph="1"/>
      <c r="V7" s="18" ph="1"/>
      <c r="W7" s="18" ph="1"/>
      <c r="X7" s="18" ph="1"/>
      <c r="Y7" s="18" ph="1"/>
    </row>
    <row r="8" spans="1:25" ht="33.75" customHeight="1" x14ac:dyDescent="0.15">
      <c r="A8" s="177" t="s">
        <v>29</v>
      </c>
      <c r="B8" s="1426"/>
      <c r="C8" s="1427"/>
      <c r="D8" s="1427"/>
      <c r="E8" s="1427"/>
      <c r="F8" s="1427"/>
      <c r="G8" s="1427"/>
      <c r="H8" s="1427"/>
      <c r="I8" s="1428"/>
    </row>
    <row r="9" spans="1:25" ht="33.75" customHeight="1" x14ac:dyDescent="0.15">
      <c r="A9" s="199" t="s">
        <v>762</v>
      </c>
      <c r="B9" s="1445"/>
      <c r="C9" s="1446"/>
      <c r="D9" s="1446"/>
      <c r="E9" s="1446"/>
      <c r="F9" s="1446"/>
      <c r="G9" s="25" t="s">
        <v>763</v>
      </c>
      <c r="H9" s="1523"/>
      <c r="I9" s="1524"/>
    </row>
    <row r="10" spans="1:25" ht="33.75" customHeight="1" x14ac:dyDescent="0.15">
      <c r="A10" s="189"/>
      <c r="B10" s="178"/>
      <c r="C10" s="178"/>
      <c r="D10" s="178"/>
      <c r="E10" s="178"/>
      <c r="F10" s="178"/>
      <c r="G10" s="176"/>
      <c r="H10" s="182"/>
      <c r="I10" s="182"/>
    </row>
    <row r="11" spans="1:25" ht="27" customHeight="1" x14ac:dyDescent="0.15">
      <c r="A11" s="1429" t="s">
        <v>30</v>
      </c>
      <c r="B11" s="1429"/>
      <c r="C11" s="21"/>
      <c r="D11" s="21"/>
      <c r="E11" s="21"/>
      <c r="F11" s="21"/>
      <c r="G11" s="21"/>
      <c r="H11" s="21"/>
      <c r="I11" s="21"/>
    </row>
    <row r="12" spans="1:25" ht="27" customHeight="1" x14ac:dyDescent="0.15">
      <c r="A12" s="1024" t="s">
        <v>239</v>
      </c>
      <c r="B12" s="1024"/>
      <c r="C12" s="1024"/>
      <c r="D12" s="1024" t="s">
        <v>240</v>
      </c>
      <c r="E12" s="1024"/>
      <c r="F12" s="1024"/>
      <c r="G12" s="1024" t="s">
        <v>241</v>
      </c>
      <c r="H12" s="1024"/>
      <c r="I12" s="1024"/>
    </row>
    <row r="13" spans="1:25" ht="18" customHeight="1" x14ac:dyDescent="0.15">
      <c r="A13" s="1433"/>
      <c r="B13" s="1434"/>
      <c r="C13" s="1435"/>
      <c r="D13" s="1430"/>
      <c r="E13" s="1430"/>
      <c r="F13" s="1430"/>
      <c r="G13" s="1430"/>
      <c r="H13" s="1430"/>
      <c r="I13" s="1430"/>
    </row>
    <row r="14" spans="1:25" ht="18" customHeight="1" x14ac:dyDescent="0.15">
      <c r="A14" s="1436" t="s">
        <v>238</v>
      </c>
      <c r="B14" s="1437"/>
      <c r="C14" s="1438"/>
      <c r="D14" s="1431"/>
      <c r="E14" s="1431"/>
      <c r="F14" s="1431"/>
      <c r="G14" s="1431"/>
      <c r="H14" s="1431"/>
      <c r="I14" s="1431"/>
    </row>
    <row r="15" spans="1:25" ht="18" customHeight="1" x14ac:dyDescent="0.15">
      <c r="A15" s="1439"/>
      <c r="B15" s="1440"/>
      <c r="C15" s="1441"/>
      <c r="D15" s="1432"/>
      <c r="E15" s="1432"/>
      <c r="F15" s="1432"/>
      <c r="G15" s="1432"/>
      <c r="H15" s="1432"/>
      <c r="I15" s="1432"/>
    </row>
    <row r="16" spans="1:25" ht="18" customHeight="1" x14ac:dyDescent="0.15">
      <c r="A16" s="1433"/>
      <c r="B16" s="1434"/>
      <c r="C16" s="1435"/>
      <c r="D16" s="1430"/>
      <c r="E16" s="1430"/>
      <c r="F16" s="1430"/>
      <c r="G16" s="1430"/>
      <c r="H16" s="1430"/>
      <c r="I16" s="1430"/>
    </row>
    <row r="17" spans="1:9" ht="18" customHeight="1" x14ac:dyDescent="0.15">
      <c r="A17" s="1436" t="s">
        <v>238</v>
      </c>
      <c r="B17" s="1437"/>
      <c r="C17" s="1438"/>
      <c r="D17" s="1431"/>
      <c r="E17" s="1431"/>
      <c r="F17" s="1431"/>
      <c r="G17" s="1431"/>
      <c r="H17" s="1431"/>
      <c r="I17" s="1431"/>
    </row>
    <row r="18" spans="1:9" ht="18" customHeight="1" x14ac:dyDescent="0.15">
      <c r="A18" s="1439"/>
      <c r="B18" s="1440"/>
      <c r="C18" s="1441"/>
      <c r="D18" s="1432"/>
      <c r="E18" s="1432"/>
      <c r="F18" s="1432"/>
      <c r="G18" s="1432"/>
      <c r="H18" s="1432"/>
      <c r="I18" s="1432"/>
    </row>
    <row r="19" spans="1:9" ht="18" customHeight="1" x14ac:dyDescent="0.15">
      <c r="A19" s="1433"/>
      <c r="B19" s="1434"/>
      <c r="C19" s="1435"/>
      <c r="D19" s="1430"/>
      <c r="E19" s="1430"/>
      <c r="F19" s="1430"/>
      <c r="G19" s="1430"/>
      <c r="H19" s="1430"/>
      <c r="I19" s="1430"/>
    </row>
    <row r="20" spans="1:9" ht="18" customHeight="1" x14ac:dyDescent="0.15">
      <c r="A20" s="1436" t="s">
        <v>238</v>
      </c>
      <c r="B20" s="1437"/>
      <c r="C20" s="1438"/>
      <c r="D20" s="1431"/>
      <c r="E20" s="1431"/>
      <c r="F20" s="1431"/>
      <c r="G20" s="1431"/>
      <c r="H20" s="1431"/>
      <c r="I20" s="1431"/>
    </row>
    <row r="21" spans="1:9" ht="18" customHeight="1" x14ac:dyDescent="0.15">
      <c r="A21" s="1439"/>
      <c r="B21" s="1440"/>
      <c r="C21" s="1441"/>
      <c r="D21" s="1432"/>
      <c r="E21" s="1432"/>
      <c r="F21" s="1432"/>
      <c r="G21" s="1432"/>
      <c r="H21" s="1432"/>
      <c r="I21" s="1432"/>
    </row>
    <row r="22" spans="1:9" ht="27" customHeight="1" x14ac:dyDescent="0.15">
      <c r="A22" s="20"/>
      <c r="B22" s="20"/>
      <c r="C22" s="20"/>
      <c r="D22" s="20"/>
      <c r="E22" s="20"/>
      <c r="F22" s="1448" t="s">
        <v>969</v>
      </c>
      <c r="G22" s="1448"/>
      <c r="H22" s="1448"/>
      <c r="I22" s="1448"/>
    </row>
    <row r="23" spans="1:9" ht="27" customHeight="1" x14ac:dyDescent="0.15">
      <c r="A23" s="22"/>
      <c r="B23" s="1522" t="s">
        <v>247</v>
      </c>
      <c r="C23" s="1024"/>
      <c r="D23" s="1521" t="s">
        <v>790</v>
      </c>
      <c r="E23" s="1521"/>
      <c r="F23" s="1521"/>
      <c r="G23" s="843" t="s">
        <v>246</v>
      </c>
      <c r="H23" s="843"/>
      <c r="I23" s="843"/>
    </row>
    <row r="24" spans="1:9" ht="27" customHeight="1" x14ac:dyDescent="0.15">
      <c r="A24" s="22"/>
      <c r="B24" s="1024"/>
      <c r="C24" s="1024"/>
      <c r="D24" s="1521" t="s">
        <v>248</v>
      </c>
      <c r="E24" s="1521"/>
      <c r="F24" s="1521"/>
      <c r="G24" s="843" t="s">
        <v>246</v>
      </c>
      <c r="H24" s="843"/>
      <c r="I24" s="843"/>
    </row>
    <row r="25" spans="1:9" ht="27" customHeight="1" x14ac:dyDescent="0.15">
      <c r="A25" s="22"/>
      <c r="B25" s="1024"/>
      <c r="C25" s="1024"/>
      <c r="D25" s="1028" t="s">
        <v>249</v>
      </c>
      <c r="E25" s="1521"/>
      <c r="F25" s="1521"/>
      <c r="G25" s="843" t="s">
        <v>246</v>
      </c>
      <c r="H25" s="843"/>
      <c r="I25" s="843"/>
    </row>
    <row r="26" spans="1:9" s="56" customFormat="1" ht="27" customHeight="1" x14ac:dyDescent="0.15">
      <c r="A26" s="128"/>
      <c r="B26" s="181"/>
      <c r="C26" s="181"/>
      <c r="D26" s="193"/>
      <c r="E26" s="180"/>
      <c r="F26" s="180"/>
      <c r="G26" s="181"/>
      <c r="H26" s="181"/>
      <c r="I26" s="181"/>
    </row>
    <row r="27" spans="1:9" ht="27" customHeight="1" x14ac:dyDescent="0.15">
      <c r="A27" s="22"/>
      <c r="B27" s="22"/>
      <c r="C27" s="22"/>
      <c r="D27" s="22"/>
      <c r="E27" s="1453" t="s">
        <v>115</v>
      </c>
      <c r="F27" s="1453"/>
      <c r="G27" s="1453"/>
      <c r="H27" s="1453"/>
      <c r="I27" s="1453"/>
    </row>
    <row r="28" spans="1:9" ht="15.75" x14ac:dyDescent="0.15">
      <c r="A28" s="836" t="s">
        <v>759</v>
      </c>
      <c r="B28" s="836"/>
      <c r="C28" s="836"/>
      <c r="D28" s="836"/>
      <c r="E28" s="836"/>
      <c r="F28" s="836"/>
      <c r="G28" s="836"/>
      <c r="H28" s="836"/>
      <c r="I28" s="836"/>
    </row>
    <row r="29" spans="1:9" ht="15.75" x14ac:dyDescent="0.15">
      <c r="A29" s="190"/>
      <c r="B29" s="190"/>
      <c r="C29" s="190"/>
      <c r="D29" s="190"/>
      <c r="E29" s="190"/>
      <c r="F29" s="190"/>
      <c r="G29" s="190"/>
      <c r="H29" s="190"/>
      <c r="I29" s="190"/>
    </row>
    <row r="30" spans="1:9" ht="27" customHeight="1" x14ac:dyDescent="0.15">
      <c r="A30" s="1451" t="s">
        <v>296</v>
      </c>
      <c r="B30" s="1451"/>
      <c r="C30" s="19"/>
      <c r="D30" s="19"/>
      <c r="E30" s="19"/>
      <c r="F30" s="19"/>
      <c r="G30" s="19"/>
      <c r="H30" s="19"/>
      <c r="I30" s="19"/>
    </row>
    <row r="31" spans="1:9" ht="27" customHeight="1" x14ac:dyDescent="0.15">
      <c r="A31" s="1429" t="s">
        <v>250</v>
      </c>
      <c r="B31" s="1429"/>
      <c r="C31" s="21"/>
      <c r="D31" s="21"/>
      <c r="E31" s="21"/>
      <c r="F31" s="21"/>
      <c r="G31" s="21"/>
      <c r="H31" s="21"/>
      <c r="I31" s="21"/>
    </row>
    <row r="32" spans="1:9" ht="27" customHeight="1" x14ac:dyDescent="0.15">
      <c r="A32" s="1024" t="s">
        <v>239</v>
      </c>
      <c r="B32" s="1024"/>
      <c r="C32" s="1024"/>
      <c r="D32" s="1024" t="s">
        <v>36</v>
      </c>
      <c r="E32" s="1024"/>
      <c r="F32" s="1024"/>
      <c r="G32" s="1024" t="s">
        <v>251</v>
      </c>
      <c r="H32" s="1024"/>
      <c r="I32" s="1024"/>
    </row>
    <row r="33" spans="1:9" ht="18" customHeight="1" x14ac:dyDescent="0.15">
      <c r="A33" s="1433"/>
      <c r="B33" s="1434"/>
      <c r="C33" s="1435"/>
      <c r="D33" s="1430"/>
      <c r="E33" s="1430"/>
      <c r="F33" s="1430"/>
      <c r="G33" s="1430"/>
      <c r="H33" s="1430"/>
      <c r="I33" s="1430"/>
    </row>
    <row r="34" spans="1:9" ht="18" customHeight="1" x14ac:dyDescent="0.15">
      <c r="A34" s="1436" t="s">
        <v>238</v>
      </c>
      <c r="B34" s="1437"/>
      <c r="C34" s="1438"/>
      <c r="D34" s="1431"/>
      <c r="E34" s="1431"/>
      <c r="F34" s="1431"/>
      <c r="G34" s="1431"/>
      <c r="H34" s="1431"/>
      <c r="I34" s="1431"/>
    </row>
    <row r="35" spans="1:9" ht="18" customHeight="1" x14ac:dyDescent="0.15">
      <c r="A35" s="1439"/>
      <c r="B35" s="1440"/>
      <c r="C35" s="1441"/>
      <c r="D35" s="1432"/>
      <c r="E35" s="1432"/>
      <c r="F35" s="1432"/>
      <c r="G35" s="1432"/>
      <c r="H35" s="1432"/>
      <c r="I35" s="1432"/>
    </row>
    <row r="36" spans="1:9" ht="18" customHeight="1" x14ac:dyDescent="0.15">
      <c r="A36" s="1433"/>
      <c r="B36" s="1434"/>
      <c r="C36" s="1435"/>
      <c r="D36" s="1430"/>
      <c r="E36" s="1430"/>
      <c r="F36" s="1430"/>
      <c r="G36" s="1430"/>
      <c r="H36" s="1430"/>
      <c r="I36" s="1430"/>
    </row>
    <row r="37" spans="1:9" ht="18" customHeight="1" x14ac:dyDescent="0.15">
      <c r="A37" s="1436" t="s">
        <v>238</v>
      </c>
      <c r="B37" s="1437"/>
      <c r="C37" s="1438"/>
      <c r="D37" s="1431"/>
      <c r="E37" s="1431"/>
      <c r="F37" s="1431"/>
      <c r="G37" s="1431"/>
      <c r="H37" s="1431"/>
      <c r="I37" s="1431"/>
    </row>
    <row r="38" spans="1:9" ht="18" customHeight="1" x14ac:dyDescent="0.15">
      <c r="A38" s="1439"/>
      <c r="B38" s="1440"/>
      <c r="C38" s="1441"/>
      <c r="D38" s="1432"/>
      <c r="E38" s="1432"/>
      <c r="F38" s="1432"/>
      <c r="G38" s="1432"/>
      <c r="H38" s="1432"/>
      <c r="I38" s="1432"/>
    </row>
    <row r="39" spans="1:9" ht="18" customHeight="1" x14ac:dyDescent="0.15">
      <c r="A39" s="1433"/>
      <c r="B39" s="1434"/>
      <c r="C39" s="1435"/>
      <c r="D39" s="1430"/>
      <c r="E39" s="1430"/>
      <c r="F39" s="1430"/>
      <c r="G39" s="1430"/>
      <c r="H39" s="1430"/>
      <c r="I39" s="1430"/>
    </row>
    <row r="40" spans="1:9" ht="18" customHeight="1" x14ac:dyDescent="0.15">
      <c r="A40" s="1436" t="s">
        <v>238</v>
      </c>
      <c r="B40" s="1437"/>
      <c r="C40" s="1438"/>
      <c r="D40" s="1431"/>
      <c r="E40" s="1431"/>
      <c r="F40" s="1431"/>
      <c r="G40" s="1431"/>
      <c r="H40" s="1431"/>
      <c r="I40" s="1431"/>
    </row>
    <row r="41" spans="1:9" ht="18" customHeight="1" x14ac:dyDescent="0.15">
      <c r="A41" s="1439"/>
      <c r="B41" s="1440"/>
      <c r="C41" s="1441"/>
      <c r="D41" s="1432"/>
      <c r="E41" s="1432"/>
      <c r="F41" s="1432"/>
      <c r="G41" s="1432"/>
      <c r="H41" s="1432"/>
      <c r="I41" s="1432"/>
    </row>
    <row r="42" spans="1:9" ht="27" customHeight="1" x14ac:dyDescent="0.15">
      <c r="A42" s="20"/>
      <c r="B42" s="20"/>
      <c r="C42" s="20"/>
      <c r="D42" s="20"/>
      <c r="E42" s="20"/>
      <c r="F42" s="1448" t="s">
        <v>969</v>
      </c>
      <c r="G42" s="1448"/>
      <c r="H42" s="1448"/>
      <c r="I42" s="1448"/>
    </row>
    <row r="43" spans="1:9" ht="27" customHeight="1" x14ac:dyDescent="0.15">
      <c r="A43" s="22"/>
      <c r="B43" s="1518" t="s">
        <v>393</v>
      </c>
      <c r="C43" s="1519"/>
      <c r="D43" s="1519"/>
      <c r="E43" s="1519"/>
      <c r="F43" s="1520"/>
      <c r="G43" s="843" t="s">
        <v>246</v>
      </c>
      <c r="H43" s="843"/>
      <c r="I43" s="843"/>
    </row>
    <row r="44" spans="1:9" ht="27" customHeight="1" x14ac:dyDescent="0.15">
      <c r="A44" s="22"/>
      <c r="B44" s="179"/>
      <c r="C44" s="179"/>
      <c r="D44" s="22"/>
      <c r="E44" s="22"/>
      <c r="F44" s="23"/>
      <c r="G44" s="23"/>
      <c r="H44" s="23"/>
      <c r="I44" s="23"/>
    </row>
    <row r="45" spans="1:9" ht="27" customHeight="1" x14ac:dyDescent="0.15">
      <c r="A45" s="191" t="s">
        <v>755</v>
      </c>
      <c r="B45" s="22"/>
      <c r="C45" s="22"/>
      <c r="D45" s="22"/>
      <c r="E45" s="22"/>
      <c r="F45" s="22"/>
      <c r="G45" s="22"/>
      <c r="H45" s="22"/>
      <c r="I45" s="22"/>
    </row>
    <row r="46" spans="1:9" ht="27" customHeight="1" x14ac:dyDescent="0.15">
      <c r="A46" s="1024" t="s">
        <v>243</v>
      </c>
      <c r="B46" s="1024"/>
      <c r="C46" s="1024"/>
      <c r="D46" s="1024" t="s">
        <v>244</v>
      </c>
      <c r="E46" s="1024"/>
      <c r="F46" s="1024"/>
      <c r="G46" s="1024" t="s">
        <v>245</v>
      </c>
      <c r="H46" s="1024"/>
      <c r="I46" s="1024"/>
    </row>
    <row r="47" spans="1:9" ht="27" customHeight="1" x14ac:dyDescent="0.15">
      <c r="A47" s="1370"/>
      <c r="B47" s="1370"/>
      <c r="C47" s="1370"/>
      <c r="D47" s="1449"/>
      <c r="E47" s="1449"/>
      <c r="F47" s="1449"/>
      <c r="G47" s="1370"/>
      <c r="H47" s="1370"/>
      <c r="I47" s="1370"/>
    </row>
    <row r="48" spans="1:9" ht="27" customHeight="1" x14ac:dyDescent="0.15">
      <c r="A48" s="1370"/>
      <c r="B48" s="1370"/>
      <c r="C48" s="1370"/>
      <c r="D48" s="1449"/>
      <c r="E48" s="1449"/>
      <c r="F48" s="1449"/>
      <c r="G48" s="1370"/>
      <c r="H48" s="1370"/>
      <c r="I48" s="1370"/>
    </row>
    <row r="49" spans="1:9" ht="27" customHeight="1" x14ac:dyDescent="0.15">
      <c r="A49" s="1370"/>
      <c r="B49" s="1370"/>
      <c r="C49" s="1370"/>
      <c r="D49" s="1449"/>
      <c r="E49" s="1449"/>
      <c r="F49" s="1449"/>
      <c r="G49" s="1370"/>
      <c r="H49" s="1370"/>
      <c r="I49" s="1370"/>
    </row>
    <row r="50" spans="1:9" ht="27" customHeight="1" x14ac:dyDescent="0.15">
      <c r="A50" s="20"/>
      <c r="B50" s="20"/>
      <c r="C50" s="20"/>
      <c r="D50" s="20"/>
      <c r="E50" s="20"/>
      <c r="F50" s="1448" t="s">
        <v>970</v>
      </c>
      <c r="G50" s="1448"/>
      <c r="H50" s="1448"/>
      <c r="I50" s="1448"/>
    </row>
    <row r="51" spans="1:9" ht="27" customHeight="1" x14ac:dyDescent="0.15">
      <c r="A51" s="22"/>
      <c r="B51" s="22"/>
      <c r="C51" s="22"/>
      <c r="D51" s="22"/>
      <c r="E51" s="22"/>
      <c r="F51" s="23"/>
      <c r="G51" s="23"/>
      <c r="H51" s="23"/>
      <c r="I51" s="23"/>
    </row>
    <row r="52" spans="1:9" ht="27" customHeight="1" x14ac:dyDescent="0.15">
      <c r="A52" s="19" t="s">
        <v>31</v>
      </c>
      <c r="B52" s="19"/>
      <c r="C52" s="19"/>
      <c r="D52" s="19"/>
      <c r="E52" s="19"/>
      <c r="F52" s="19"/>
      <c r="G52" s="19"/>
      <c r="H52" s="19"/>
      <c r="I52" s="19"/>
    </row>
    <row r="53" spans="1:9" ht="18.75" customHeight="1" x14ac:dyDescent="0.15">
      <c r="A53" s="19" t="s">
        <v>32</v>
      </c>
      <c r="B53" s="19"/>
      <c r="C53" s="19"/>
      <c r="D53" s="19"/>
      <c r="E53" s="19"/>
      <c r="F53" s="19"/>
      <c r="G53" s="19"/>
      <c r="H53" s="19"/>
      <c r="I53" s="19"/>
    </row>
    <row r="54" spans="1:9" ht="15.75" x14ac:dyDescent="0.15">
      <c r="A54" s="19"/>
      <c r="B54" s="19"/>
      <c r="C54" s="19"/>
      <c r="D54" s="19"/>
      <c r="E54" s="19"/>
      <c r="F54" s="19"/>
      <c r="G54" s="19"/>
      <c r="H54" s="19"/>
      <c r="I54" s="19"/>
    </row>
  </sheetData>
  <sheetProtection formatCells="0" formatColumns="0" formatRows="0" insertRows="0" deleteRows="0"/>
  <mergeCells count="75">
    <mergeCell ref="B7:F7"/>
    <mergeCell ref="H7:I7"/>
    <mergeCell ref="A1:I1"/>
    <mergeCell ref="A3:G3"/>
    <mergeCell ref="H3:I3"/>
    <mergeCell ref="G5:I5"/>
    <mergeCell ref="A6:I6"/>
    <mergeCell ref="B8:I8"/>
    <mergeCell ref="B9:F9"/>
    <mergeCell ref="H9:I9"/>
    <mergeCell ref="A11:B11"/>
    <mergeCell ref="A12:C12"/>
    <mergeCell ref="D12:F12"/>
    <mergeCell ref="G12:I12"/>
    <mergeCell ref="F22:I22"/>
    <mergeCell ref="A13:C13"/>
    <mergeCell ref="D13:F15"/>
    <mergeCell ref="G13:I15"/>
    <mergeCell ref="A14:C14"/>
    <mergeCell ref="A15:C15"/>
    <mergeCell ref="A16:C16"/>
    <mergeCell ref="D16:F18"/>
    <mergeCell ref="G16:I18"/>
    <mergeCell ref="A17:C17"/>
    <mergeCell ref="A18:C18"/>
    <mergeCell ref="A19:C19"/>
    <mergeCell ref="D19:F21"/>
    <mergeCell ref="G19:I21"/>
    <mergeCell ref="A20:C20"/>
    <mergeCell ref="A21:C21"/>
    <mergeCell ref="A30:B30"/>
    <mergeCell ref="D24:F24"/>
    <mergeCell ref="G24:I24"/>
    <mergeCell ref="D25:F25"/>
    <mergeCell ref="G25:I25"/>
    <mergeCell ref="E27:I27"/>
    <mergeCell ref="B23:C25"/>
    <mergeCell ref="D23:F23"/>
    <mergeCell ref="G23:I23"/>
    <mergeCell ref="A28:I28"/>
    <mergeCell ref="G33:I35"/>
    <mergeCell ref="A34:C34"/>
    <mergeCell ref="A35:C35"/>
    <mergeCell ref="A31:B31"/>
    <mergeCell ref="A32:C32"/>
    <mergeCell ref="D32:F32"/>
    <mergeCell ref="G32:I32"/>
    <mergeCell ref="A33:C33"/>
    <mergeCell ref="D33:F35"/>
    <mergeCell ref="A39:C39"/>
    <mergeCell ref="D39:F41"/>
    <mergeCell ref="G39:I41"/>
    <mergeCell ref="A40:C40"/>
    <mergeCell ref="A41:C41"/>
    <mergeCell ref="A36:C36"/>
    <mergeCell ref="D36:F38"/>
    <mergeCell ref="G36:I38"/>
    <mergeCell ref="A37:C37"/>
    <mergeCell ref="A38:C38"/>
    <mergeCell ref="F50:I50"/>
    <mergeCell ref="F42:I42"/>
    <mergeCell ref="B43:F43"/>
    <mergeCell ref="G43:I43"/>
    <mergeCell ref="A46:C46"/>
    <mergeCell ref="D46:F46"/>
    <mergeCell ref="G46:I46"/>
    <mergeCell ref="A47:C47"/>
    <mergeCell ref="D47:F47"/>
    <mergeCell ref="G47:I47"/>
    <mergeCell ref="A48:C48"/>
    <mergeCell ref="D48:F48"/>
    <mergeCell ref="G48:I48"/>
    <mergeCell ref="A49:C49"/>
    <mergeCell ref="D49:F49"/>
    <mergeCell ref="G49:I49"/>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115" zoomScaleNormal="115" zoomScaleSheetLayoutView="80" workbookViewId="0">
      <selection activeCell="L12" sqref="L12"/>
    </sheetView>
  </sheetViews>
  <sheetFormatPr defaultRowHeight="13.5" x14ac:dyDescent="0.15"/>
  <cols>
    <col min="1" max="1" width="10.125" style="18" customWidth="1"/>
    <col min="2" max="16384" width="9" style="18"/>
  </cols>
  <sheetData>
    <row r="1" spans="1:11" ht="15.75" x14ac:dyDescent="0.15">
      <c r="A1" s="836" t="s">
        <v>418</v>
      </c>
      <c r="B1" s="836"/>
      <c r="C1" s="836"/>
      <c r="D1" s="836"/>
      <c r="E1" s="836"/>
      <c r="F1" s="836"/>
      <c r="G1" s="836"/>
      <c r="H1" s="836"/>
      <c r="I1" s="836"/>
    </row>
    <row r="2" spans="1:11" ht="27" customHeight="1" x14ac:dyDescent="0.15">
      <c r="A2" s="1416"/>
      <c r="B2" s="1416"/>
      <c r="C2" s="1416"/>
      <c r="D2" s="19"/>
      <c r="E2" s="19"/>
      <c r="F2" s="19"/>
      <c r="G2" s="19"/>
      <c r="H2" s="19"/>
      <c r="I2" s="19"/>
    </row>
    <row r="3" spans="1:11" ht="27" customHeight="1" x14ac:dyDescent="0.15">
      <c r="A3" s="1364" t="s">
        <v>387</v>
      </c>
      <c r="B3" s="1364"/>
      <c r="C3" s="1364"/>
      <c r="D3" s="1364"/>
      <c r="E3" s="1364"/>
      <c r="F3" s="1364"/>
      <c r="G3" s="1364"/>
      <c r="H3" s="1365" t="s">
        <v>258</v>
      </c>
      <c r="I3" s="1365"/>
    </row>
    <row r="4" spans="1:11" ht="27" customHeight="1" x14ac:dyDescent="0.15">
      <c r="A4" s="19"/>
      <c r="B4" s="19"/>
      <c r="C4" s="19"/>
      <c r="D4" s="19"/>
      <c r="E4" s="19"/>
      <c r="F4" s="19"/>
      <c r="G4" s="19"/>
      <c r="H4" s="19"/>
      <c r="I4" s="19"/>
    </row>
    <row r="5" spans="1:11" ht="27" customHeight="1" x14ac:dyDescent="0.15">
      <c r="A5" s="1411" t="s">
        <v>387</v>
      </c>
      <c r="B5" s="1415"/>
      <c r="C5" s="1415"/>
      <c r="D5" s="1415"/>
      <c r="E5" s="1415"/>
      <c r="F5" s="1415"/>
      <c r="G5" s="1415"/>
      <c r="H5" s="617" t="s">
        <v>794</v>
      </c>
      <c r="I5" s="617">
        <f>IF(LEN(SUBSTITUTE(A6,CHAR(10),""))&gt;400,"文字数オーバーです",LEN(SUBSTITUTE(A6,CHAR(10),"")))</f>
        <v>0</v>
      </c>
    </row>
    <row r="6" spans="1:11" ht="27" customHeight="1" x14ac:dyDescent="0.15">
      <c r="A6" s="1396"/>
      <c r="B6" s="1397"/>
      <c r="C6" s="1397"/>
      <c r="D6" s="1397"/>
      <c r="E6" s="1397"/>
      <c r="F6" s="1397"/>
      <c r="G6" s="1397"/>
      <c r="H6" s="1397"/>
      <c r="I6" s="1398"/>
    </row>
    <row r="7" spans="1:11" ht="27" customHeight="1" x14ac:dyDescent="0.15">
      <c r="A7" s="1399"/>
      <c r="B7" s="1400"/>
      <c r="C7" s="1400"/>
      <c r="D7" s="1400"/>
      <c r="E7" s="1400"/>
      <c r="F7" s="1400"/>
      <c r="G7" s="1400"/>
      <c r="H7" s="1400"/>
      <c r="I7" s="1401"/>
    </row>
    <row r="8" spans="1:11" ht="27" customHeight="1" x14ac:dyDescent="0.15">
      <c r="A8" s="1399"/>
      <c r="B8" s="1400"/>
      <c r="C8" s="1400"/>
      <c r="D8" s="1400"/>
      <c r="E8" s="1400"/>
      <c r="F8" s="1400"/>
      <c r="G8" s="1400"/>
      <c r="H8" s="1400"/>
      <c r="I8" s="1401"/>
    </row>
    <row r="9" spans="1:11" ht="27" customHeight="1" x14ac:dyDescent="0.15">
      <c r="A9" s="1399"/>
      <c r="B9" s="1400"/>
      <c r="C9" s="1400"/>
      <c r="D9" s="1400"/>
      <c r="E9" s="1400"/>
      <c r="F9" s="1400"/>
      <c r="G9" s="1400"/>
      <c r="H9" s="1400"/>
      <c r="I9" s="1401"/>
    </row>
    <row r="10" spans="1:11" ht="27" customHeight="1" x14ac:dyDescent="0.15">
      <c r="A10" s="1399"/>
      <c r="B10" s="1400"/>
      <c r="C10" s="1400"/>
      <c r="D10" s="1400"/>
      <c r="E10" s="1400"/>
      <c r="F10" s="1400"/>
      <c r="G10" s="1400"/>
      <c r="H10" s="1400"/>
      <c r="I10" s="1401"/>
    </row>
    <row r="11" spans="1:11" ht="27" customHeight="1" x14ac:dyDescent="0.15">
      <c r="A11" s="1399"/>
      <c r="B11" s="1400"/>
      <c r="C11" s="1400"/>
      <c r="D11" s="1400"/>
      <c r="E11" s="1400"/>
      <c r="F11" s="1400"/>
      <c r="G11" s="1400"/>
      <c r="H11" s="1400"/>
      <c r="I11" s="1401"/>
    </row>
    <row r="12" spans="1:11" ht="27" customHeight="1" x14ac:dyDescent="0.15">
      <c r="A12" s="1402"/>
      <c r="B12" s="1403"/>
      <c r="C12" s="1403"/>
      <c r="D12" s="1403"/>
      <c r="E12" s="1403"/>
      <c r="F12" s="1403"/>
      <c r="G12" s="1403"/>
      <c r="H12" s="1403"/>
      <c r="I12" s="1404"/>
    </row>
    <row r="13" spans="1:11" ht="18.75" customHeight="1" thickBot="1" x14ac:dyDescent="0.2">
      <c r="A13" s="35"/>
      <c r="B13" s="35"/>
      <c r="C13" s="35"/>
      <c r="D13" s="35"/>
      <c r="E13" s="35"/>
      <c r="F13" s="35"/>
      <c r="G13" s="35"/>
      <c r="H13" s="35"/>
      <c r="I13" s="35"/>
    </row>
    <row r="14" spans="1:11" ht="20.100000000000001" customHeight="1" x14ac:dyDescent="0.15">
      <c r="A14" s="1386" t="s">
        <v>954</v>
      </c>
      <c r="B14" s="1387"/>
      <c r="C14" s="1387"/>
      <c r="D14" s="1387"/>
      <c r="E14" s="1387"/>
      <c r="F14" s="1387"/>
      <c r="G14" s="1387"/>
      <c r="H14" s="1387"/>
      <c r="I14" s="1388"/>
      <c r="K14" s="42"/>
    </row>
    <row r="15" spans="1:11" ht="20.100000000000001" customHeight="1" x14ac:dyDescent="0.15">
      <c r="A15" s="1026" t="s">
        <v>579</v>
      </c>
      <c r="B15" s="1024"/>
      <c r="C15" s="1024"/>
      <c r="D15" s="1024"/>
      <c r="E15" s="1024"/>
      <c r="F15" s="1024"/>
      <c r="G15" s="1024"/>
      <c r="H15" s="1024"/>
      <c r="I15" s="620" t="s">
        <v>580</v>
      </c>
      <c r="K15" s="42"/>
    </row>
    <row r="16" spans="1:11" ht="27" customHeight="1" x14ac:dyDescent="0.15">
      <c r="A16" s="1526" t="s">
        <v>747</v>
      </c>
      <c r="B16" s="1527"/>
      <c r="C16" s="1527"/>
      <c r="D16" s="1527"/>
      <c r="E16" s="1527"/>
      <c r="F16" s="1527"/>
      <c r="G16" s="1527"/>
      <c r="H16" s="1528"/>
      <c r="I16" s="308"/>
      <c r="K16" s="42"/>
    </row>
    <row r="17" spans="1:9" ht="54" customHeight="1" x14ac:dyDescent="0.15">
      <c r="A17" s="1532" t="s">
        <v>992</v>
      </c>
      <c r="B17" s="1533"/>
      <c r="C17" s="1533"/>
      <c r="D17" s="1533"/>
      <c r="E17" s="1533"/>
      <c r="F17" s="1533"/>
      <c r="G17" s="1533"/>
      <c r="H17" s="1534"/>
      <c r="I17" s="308"/>
    </row>
    <row r="18" spans="1:9" ht="54" customHeight="1" thickBot="1" x14ac:dyDescent="0.2">
      <c r="A18" s="1529" t="s">
        <v>993</v>
      </c>
      <c r="B18" s="1530"/>
      <c r="C18" s="1530"/>
      <c r="D18" s="1530"/>
      <c r="E18" s="1530"/>
      <c r="F18" s="1530"/>
      <c r="G18" s="1530"/>
      <c r="H18" s="1531"/>
      <c r="I18" s="309"/>
    </row>
    <row r="19" spans="1:9" ht="15.75" x14ac:dyDescent="0.15">
      <c r="A19" s="19"/>
      <c r="B19" s="19"/>
      <c r="C19" s="19"/>
      <c r="D19" s="19"/>
      <c r="E19" s="19"/>
      <c r="F19" s="19"/>
      <c r="G19" s="19"/>
      <c r="H19" s="19"/>
      <c r="I19" s="19"/>
    </row>
    <row r="20" spans="1:9" ht="15.75" x14ac:dyDescent="0.15">
      <c r="A20" s="19"/>
      <c r="B20" s="19"/>
      <c r="C20" s="19"/>
      <c r="D20" s="19"/>
      <c r="E20" s="19"/>
      <c r="F20" s="19"/>
      <c r="G20" s="19"/>
      <c r="H20" s="19"/>
      <c r="I20" s="19"/>
    </row>
    <row r="21" spans="1:9" ht="15.75" x14ac:dyDescent="0.15">
      <c r="A21" s="19"/>
      <c r="B21" s="19"/>
      <c r="C21" s="19"/>
      <c r="D21" s="19"/>
      <c r="E21" s="19"/>
      <c r="F21" s="19"/>
      <c r="G21" s="19"/>
      <c r="H21" s="19"/>
      <c r="I21" s="19"/>
    </row>
    <row r="22" spans="1:9" ht="15.75" x14ac:dyDescent="0.15">
      <c r="A22" s="19"/>
      <c r="B22" s="19"/>
      <c r="C22" s="19"/>
      <c r="D22" s="19"/>
      <c r="E22" s="19"/>
      <c r="F22" s="19"/>
      <c r="G22" s="19"/>
      <c r="H22" s="19"/>
      <c r="I22" s="19"/>
    </row>
    <row r="23" spans="1:9" ht="15.75" x14ac:dyDescent="0.15">
      <c r="A23" s="19"/>
      <c r="B23" s="19"/>
      <c r="C23" s="19"/>
      <c r="D23" s="19"/>
      <c r="E23" s="19"/>
      <c r="F23" s="19"/>
      <c r="G23" s="19"/>
      <c r="H23" s="19"/>
      <c r="I23" s="19"/>
    </row>
    <row r="24" spans="1:9" ht="15.75" x14ac:dyDescent="0.15">
      <c r="A24" s="19"/>
      <c r="B24" s="19"/>
      <c r="C24" s="19"/>
      <c r="D24" s="19"/>
      <c r="E24" s="19"/>
      <c r="F24" s="19"/>
      <c r="G24" s="19"/>
      <c r="H24" s="19"/>
      <c r="I24" s="19"/>
    </row>
    <row r="25" spans="1:9" ht="15.75" x14ac:dyDescent="0.15">
      <c r="A25" s="19"/>
      <c r="B25" s="19"/>
      <c r="C25" s="19"/>
      <c r="D25" s="19"/>
      <c r="E25" s="19"/>
      <c r="F25" s="19"/>
      <c r="G25" s="19"/>
      <c r="H25" s="19"/>
      <c r="I25" s="19"/>
    </row>
    <row r="26" spans="1:9" ht="15.75" x14ac:dyDescent="0.15">
      <c r="A26" s="19"/>
      <c r="B26" s="19"/>
      <c r="C26" s="19"/>
      <c r="D26" s="19"/>
      <c r="E26" s="19"/>
      <c r="F26" s="19"/>
      <c r="G26" s="19"/>
      <c r="H26" s="19"/>
      <c r="I26" s="19"/>
    </row>
    <row r="27" spans="1:9" ht="15.75" x14ac:dyDescent="0.15">
      <c r="A27" s="19"/>
      <c r="B27" s="19"/>
      <c r="C27" s="19"/>
      <c r="D27" s="19"/>
      <c r="E27" s="19"/>
      <c r="F27" s="19"/>
      <c r="G27" s="19"/>
      <c r="H27" s="19"/>
      <c r="I27" s="19"/>
    </row>
    <row r="28" spans="1:9" ht="15.75" x14ac:dyDescent="0.15">
      <c r="A28" s="19"/>
      <c r="B28" s="19"/>
      <c r="C28" s="19"/>
      <c r="D28" s="19"/>
      <c r="E28" s="19"/>
      <c r="F28" s="19"/>
      <c r="G28" s="19"/>
      <c r="H28" s="19"/>
      <c r="I28" s="19"/>
    </row>
    <row r="29" spans="1:9" ht="15.75" x14ac:dyDescent="0.15">
      <c r="A29" s="19"/>
      <c r="B29" s="19"/>
      <c r="C29" s="19"/>
      <c r="D29" s="19"/>
      <c r="E29" s="19"/>
      <c r="F29" s="19"/>
      <c r="G29" s="19"/>
      <c r="H29" s="19"/>
      <c r="I29" s="19"/>
    </row>
    <row r="30" spans="1:9" ht="15.75" x14ac:dyDescent="0.15">
      <c r="A30" s="19"/>
      <c r="B30" s="19"/>
      <c r="C30" s="19"/>
      <c r="D30" s="19"/>
      <c r="E30" s="19"/>
      <c r="F30" s="19"/>
      <c r="G30" s="19"/>
      <c r="H30" s="19"/>
      <c r="I30" s="19"/>
    </row>
    <row r="31" spans="1:9" ht="15.75" x14ac:dyDescent="0.15">
      <c r="A31" s="19"/>
      <c r="B31" s="19"/>
      <c r="C31" s="19"/>
      <c r="D31" s="19"/>
      <c r="E31" s="19"/>
      <c r="F31" s="19"/>
      <c r="G31" s="19"/>
      <c r="H31" s="19"/>
      <c r="I31" s="19"/>
    </row>
    <row r="32" spans="1:9" ht="15.75" x14ac:dyDescent="0.15">
      <c r="A32" s="19"/>
      <c r="B32" s="19"/>
      <c r="C32" s="19"/>
      <c r="D32" s="19"/>
      <c r="E32" s="19"/>
      <c r="F32" s="19"/>
      <c r="G32" s="19"/>
      <c r="H32" s="19"/>
      <c r="I32" s="19"/>
    </row>
    <row r="33" spans="1:9" ht="15.75" x14ac:dyDescent="0.15">
      <c r="A33" s="19"/>
      <c r="B33" s="19"/>
      <c r="C33" s="19"/>
      <c r="D33" s="19"/>
      <c r="E33" s="19"/>
      <c r="F33" s="19"/>
      <c r="G33" s="19"/>
      <c r="H33" s="19"/>
      <c r="I33" s="19"/>
    </row>
    <row r="34" spans="1:9" ht="15.75" x14ac:dyDescent="0.15">
      <c r="A34" s="19"/>
      <c r="B34" s="19"/>
      <c r="C34" s="19"/>
      <c r="D34" s="19"/>
      <c r="E34" s="19"/>
      <c r="F34" s="19"/>
      <c r="G34" s="19"/>
      <c r="H34" s="19"/>
      <c r="I34" s="19"/>
    </row>
    <row r="35" spans="1:9" ht="15.75" x14ac:dyDescent="0.15">
      <c r="A35" s="19"/>
      <c r="B35" s="19"/>
      <c r="C35" s="19"/>
      <c r="D35" s="19"/>
      <c r="E35" s="19"/>
      <c r="F35" s="19"/>
      <c r="G35" s="19"/>
      <c r="H35" s="19"/>
      <c r="I35" s="19"/>
    </row>
    <row r="36" spans="1:9" ht="15.75" x14ac:dyDescent="0.15">
      <c r="A36" s="19"/>
      <c r="B36" s="19"/>
      <c r="C36" s="19"/>
      <c r="D36" s="19"/>
      <c r="E36" s="19"/>
      <c r="F36" s="19"/>
      <c r="G36" s="19"/>
      <c r="H36" s="19"/>
      <c r="I36" s="19"/>
    </row>
    <row r="37" spans="1:9" ht="15.75" x14ac:dyDescent="0.15">
      <c r="A37" s="19"/>
      <c r="B37" s="19"/>
      <c r="C37" s="19"/>
      <c r="D37" s="19"/>
      <c r="E37" s="19"/>
      <c r="F37" s="19"/>
      <c r="G37" s="19"/>
      <c r="H37" s="19"/>
      <c r="I37" s="19"/>
    </row>
    <row r="38" spans="1:9" ht="15.75" x14ac:dyDescent="0.15">
      <c r="A38" s="19"/>
      <c r="B38" s="19"/>
      <c r="C38" s="19"/>
      <c r="D38" s="19"/>
      <c r="E38" s="19"/>
      <c r="F38" s="19"/>
      <c r="G38" s="19"/>
      <c r="H38" s="19"/>
      <c r="I38" s="19"/>
    </row>
    <row r="39" spans="1:9" ht="15.75" x14ac:dyDescent="0.15">
      <c r="A39" s="19"/>
      <c r="B39" s="19"/>
      <c r="C39" s="19"/>
      <c r="D39" s="19"/>
      <c r="E39" s="19"/>
      <c r="F39" s="19"/>
      <c r="G39" s="19"/>
      <c r="H39" s="19"/>
      <c r="I39" s="19"/>
    </row>
    <row r="40" spans="1:9" ht="15.75" x14ac:dyDescent="0.15">
      <c r="A40" s="19"/>
      <c r="B40" s="19"/>
      <c r="C40" s="19"/>
      <c r="D40" s="19"/>
      <c r="E40" s="19"/>
      <c r="F40" s="19"/>
      <c r="G40" s="19"/>
      <c r="H40" s="19"/>
      <c r="I40" s="19"/>
    </row>
    <row r="41" spans="1:9" ht="15.75" x14ac:dyDescent="0.15">
      <c r="A41" s="19"/>
      <c r="B41" s="19"/>
      <c r="C41" s="19"/>
      <c r="D41" s="19"/>
      <c r="E41" s="19"/>
      <c r="F41" s="19"/>
      <c r="G41" s="19"/>
      <c r="H41" s="19"/>
      <c r="I41" s="19"/>
    </row>
    <row r="42" spans="1:9" ht="15.75" x14ac:dyDescent="0.15">
      <c r="A42" s="19"/>
      <c r="B42" s="19"/>
      <c r="C42" s="19"/>
      <c r="D42" s="19"/>
      <c r="E42" s="19"/>
      <c r="F42" s="19"/>
      <c r="G42" s="19"/>
      <c r="H42" s="19"/>
      <c r="I42" s="19"/>
    </row>
    <row r="43" spans="1:9" ht="15.75" x14ac:dyDescent="0.15">
      <c r="A43" s="19"/>
      <c r="B43" s="19"/>
      <c r="C43" s="19"/>
      <c r="D43" s="19"/>
      <c r="E43" s="19"/>
      <c r="F43" s="19"/>
      <c r="G43" s="19"/>
      <c r="H43" s="19"/>
      <c r="I43" s="19"/>
    </row>
    <row r="44" spans="1:9" ht="15.75" x14ac:dyDescent="0.15">
      <c r="A44" s="19"/>
      <c r="B44" s="19"/>
      <c r="C44" s="19"/>
      <c r="D44" s="19"/>
      <c r="E44" s="19"/>
      <c r="F44" s="19"/>
      <c r="G44" s="19"/>
      <c r="H44" s="19"/>
      <c r="I44" s="19"/>
    </row>
    <row r="45" spans="1:9" ht="15.75" x14ac:dyDescent="0.15">
      <c r="A45" s="19"/>
      <c r="B45" s="19"/>
      <c r="C45" s="19"/>
      <c r="D45" s="19"/>
      <c r="E45" s="19"/>
      <c r="F45" s="19"/>
      <c r="G45" s="19"/>
      <c r="H45" s="19"/>
      <c r="I45" s="19"/>
    </row>
    <row r="46" spans="1:9" ht="15.75" x14ac:dyDescent="0.15">
      <c r="A46" s="19"/>
      <c r="B46" s="19"/>
      <c r="C46" s="19"/>
      <c r="D46" s="19"/>
      <c r="E46" s="19"/>
      <c r="F46" s="19"/>
      <c r="G46" s="19"/>
      <c r="H46" s="19"/>
      <c r="I46" s="19"/>
    </row>
    <row r="47" spans="1:9" ht="15.75" x14ac:dyDescent="0.15">
      <c r="A47" s="19"/>
      <c r="B47" s="19"/>
      <c r="C47" s="19"/>
      <c r="D47" s="19"/>
      <c r="E47" s="19"/>
      <c r="F47" s="19"/>
      <c r="G47" s="19"/>
      <c r="H47" s="19"/>
      <c r="I47" s="19"/>
    </row>
    <row r="48" spans="1:9" ht="15.75" x14ac:dyDescent="0.15">
      <c r="A48" s="19"/>
      <c r="B48" s="19"/>
      <c r="C48" s="19"/>
      <c r="D48" s="19"/>
      <c r="E48" s="19"/>
      <c r="F48" s="19"/>
      <c r="G48" s="19"/>
      <c r="H48" s="19"/>
      <c r="I48" s="19"/>
    </row>
    <row r="49" spans="1:9" ht="15.75" x14ac:dyDescent="0.15">
      <c r="A49" s="19"/>
      <c r="B49" s="19"/>
      <c r="C49" s="19"/>
      <c r="D49" s="19"/>
      <c r="E49" s="19"/>
      <c r="F49" s="19"/>
      <c r="G49" s="19"/>
      <c r="H49" s="19"/>
      <c r="I49" s="19"/>
    </row>
    <row r="50" spans="1:9" ht="15.75" x14ac:dyDescent="0.15">
      <c r="A50" s="19"/>
      <c r="B50" s="19"/>
      <c r="C50" s="19"/>
      <c r="D50" s="19"/>
      <c r="E50" s="19"/>
      <c r="F50" s="19"/>
      <c r="G50" s="19"/>
      <c r="H50" s="19"/>
      <c r="I50" s="19"/>
    </row>
    <row r="51" spans="1:9" ht="15.75" x14ac:dyDescent="0.15">
      <c r="A51" s="19"/>
      <c r="B51" s="19"/>
      <c r="C51" s="19"/>
      <c r="D51" s="19"/>
      <c r="E51" s="19"/>
      <c r="F51" s="19"/>
      <c r="G51" s="19"/>
      <c r="H51" s="19"/>
      <c r="I51" s="19"/>
    </row>
    <row r="52" spans="1:9" ht="15.75" x14ac:dyDescent="0.15">
      <c r="A52" s="19"/>
      <c r="B52" s="19"/>
      <c r="C52" s="19"/>
      <c r="D52" s="19"/>
      <c r="E52" s="19"/>
      <c r="F52" s="19"/>
      <c r="G52" s="19"/>
      <c r="H52" s="19"/>
      <c r="I52" s="19"/>
    </row>
    <row r="53" spans="1:9" ht="15.75" x14ac:dyDescent="0.15">
      <c r="A53" s="19"/>
      <c r="B53" s="19"/>
      <c r="C53" s="19"/>
      <c r="D53" s="19"/>
      <c r="E53" s="19"/>
      <c r="F53" s="19"/>
      <c r="G53" s="19"/>
      <c r="H53" s="19"/>
      <c r="I53" s="19"/>
    </row>
    <row r="54" spans="1:9" ht="15.75" x14ac:dyDescent="0.15">
      <c r="A54" s="19"/>
      <c r="B54" s="19"/>
      <c r="C54" s="19"/>
      <c r="D54" s="19"/>
      <c r="E54" s="19"/>
      <c r="F54" s="19"/>
      <c r="G54" s="19"/>
      <c r="H54" s="19"/>
      <c r="I54" s="19"/>
    </row>
    <row r="55" spans="1:9" ht="15.75" x14ac:dyDescent="0.15">
      <c r="A55" s="19"/>
      <c r="B55" s="19"/>
      <c r="C55" s="19"/>
      <c r="D55" s="19"/>
      <c r="E55" s="19"/>
      <c r="F55" s="19"/>
      <c r="G55" s="19"/>
      <c r="H55" s="19"/>
      <c r="I55" s="19"/>
    </row>
    <row r="56" spans="1:9" ht="15.75" x14ac:dyDescent="0.15">
      <c r="A56" s="19"/>
      <c r="B56" s="19"/>
      <c r="C56" s="19"/>
      <c r="D56" s="19"/>
      <c r="E56" s="19"/>
      <c r="F56" s="19"/>
      <c r="G56" s="19"/>
      <c r="H56" s="19"/>
      <c r="I56" s="19"/>
    </row>
    <row r="57" spans="1:9" ht="15.75" x14ac:dyDescent="0.15">
      <c r="A57" s="19"/>
      <c r="B57" s="19"/>
      <c r="C57" s="19"/>
      <c r="D57" s="19"/>
      <c r="E57" s="19"/>
      <c r="F57" s="19"/>
      <c r="G57" s="19"/>
      <c r="H57" s="19"/>
      <c r="I57" s="19"/>
    </row>
    <row r="58" spans="1:9" ht="15.75" x14ac:dyDescent="0.15">
      <c r="A58" s="19"/>
      <c r="B58" s="19"/>
      <c r="C58" s="19"/>
      <c r="D58" s="19"/>
      <c r="E58" s="19"/>
      <c r="F58" s="19"/>
      <c r="G58" s="19"/>
      <c r="H58" s="19"/>
      <c r="I58" s="19"/>
    </row>
    <row r="59" spans="1:9" ht="15.75" x14ac:dyDescent="0.15">
      <c r="A59" s="19"/>
      <c r="B59" s="19"/>
      <c r="C59" s="19"/>
      <c r="D59" s="19"/>
      <c r="E59" s="19"/>
      <c r="F59" s="19"/>
      <c r="G59" s="19"/>
      <c r="H59" s="19"/>
      <c r="I59" s="19"/>
    </row>
    <row r="60" spans="1:9" ht="15.75" x14ac:dyDescent="0.15">
      <c r="A60" s="19"/>
      <c r="B60" s="19"/>
      <c r="C60" s="19"/>
      <c r="D60" s="19"/>
      <c r="E60" s="19"/>
      <c r="F60" s="19"/>
      <c r="G60" s="19"/>
      <c r="H60" s="19"/>
      <c r="I60" s="19"/>
    </row>
    <row r="61" spans="1:9" ht="15.75" x14ac:dyDescent="0.15">
      <c r="A61" s="19"/>
      <c r="B61" s="19"/>
      <c r="C61" s="19"/>
      <c r="D61" s="19"/>
      <c r="E61" s="19"/>
      <c r="F61" s="19"/>
      <c r="G61" s="19"/>
      <c r="H61" s="19"/>
      <c r="I61" s="19"/>
    </row>
    <row r="62" spans="1:9" ht="15.75" x14ac:dyDescent="0.15">
      <c r="A62" s="19"/>
      <c r="B62" s="19"/>
      <c r="C62" s="19"/>
      <c r="D62" s="19"/>
      <c r="E62" s="19"/>
      <c r="F62" s="19"/>
      <c r="G62" s="19"/>
      <c r="H62" s="19"/>
      <c r="I62" s="19"/>
    </row>
    <row r="63" spans="1:9" ht="15.75" x14ac:dyDescent="0.15">
      <c r="A63" s="19"/>
      <c r="B63" s="19"/>
      <c r="C63" s="19"/>
      <c r="D63" s="19"/>
      <c r="E63" s="19"/>
      <c r="F63" s="19"/>
      <c r="G63" s="19"/>
      <c r="H63" s="19"/>
      <c r="I63" s="19"/>
    </row>
    <row r="64" spans="1:9" ht="15.75" x14ac:dyDescent="0.15">
      <c r="A64" s="19"/>
      <c r="B64" s="19"/>
      <c r="C64" s="19"/>
      <c r="D64" s="19"/>
      <c r="E64" s="19"/>
      <c r="F64" s="19"/>
      <c r="G64" s="19"/>
      <c r="H64" s="19"/>
      <c r="I64" s="19"/>
    </row>
    <row r="65" spans="1:9" ht="15.75" x14ac:dyDescent="0.15">
      <c r="A65" s="19"/>
      <c r="B65" s="19"/>
      <c r="C65" s="19"/>
      <c r="D65" s="19"/>
      <c r="E65" s="19"/>
      <c r="F65" s="19"/>
      <c r="G65" s="19"/>
      <c r="H65" s="19"/>
      <c r="I65" s="19"/>
    </row>
    <row r="66" spans="1:9" ht="15.75" x14ac:dyDescent="0.15">
      <c r="A66" s="19"/>
      <c r="B66" s="19"/>
      <c r="C66" s="19"/>
      <c r="D66" s="19"/>
      <c r="E66" s="19"/>
      <c r="F66" s="19"/>
      <c r="G66" s="19"/>
      <c r="H66" s="19"/>
      <c r="I66" s="19"/>
    </row>
    <row r="67" spans="1:9" ht="15.75" x14ac:dyDescent="0.15">
      <c r="A67" s="19"/>
      <c r="B67" s="19"/>
      <c r="C67" s="19"/>
      <c r="D67" s="19"/>
      <c r="E67" s="19"/>
      <c r="F67" s="19"/>
      <c r="G67" s="19"/>
      <c r="H67" s="19"/>
      <c r="I67" s="19"/>
    </row>
    <row r="68" spans="1:9" ht="15.75" x14ac:dyDescent="0.15">
      <c r="A68" s="19"/>
      <c r="B68" s="19"/>
      <c r="C68" s="19"/>
      <c r="D68" s="19"/>
      <c r="E68" s="19"/>
      <c r="F68" s="19"/>
      <c r="G68" s="19"/>
      <c r="H68" s="19"/>
      <c r="I68" s="19"/>
    </row>
    <row r="69" spans="1:9" ht="15.75" x14ac:dyDescent="0.15">
      <c r="A69" s="19"/>
      <c r="B69" s="19"/>
      <c r="C69" s="19"/>
      <c r="D69" s="19"/>
      <c r="E69" s="19"/>
      <c r="F69" s="19"/>
      <c r="G69" s="19"/>
      <c r="H69" s="19"/>
      <c r="I69" s="19"/>
    </row>
    <row r="70" spans="1:9" ht="15.75" x14ac:dyDescent="0.15">
      <c r="A70" s="19"/>
      <c r="B70" s="19"/>
      <c r="C70" s="19"/>
      <c r="D70" s="19"/>
      <c r="E70" s="19"/>
      <c r="F70" s="19"/>
      <c r="G70" s="19"/>
      <c r="H70" s="19"/>
      <c r="I70" s="19"/>
    </row>
    <row r="71" spans="1:9" ht="15.75" x14ac:dyDescent="0.15">
      <c r="A71" s="19"/>
      <c r="B71" s="19"/>
      <c r="C71" s="19"/>
      <c r="D71" s="19"/>
      <c r="E71" s="19"/>
      <c r="F71" s="19"/>
      <c r="G71" s="19"/>
      <c r="H71" s="19"/>
      <c r="I71" s="19"/>
    </row>
    <row r="72" spans="1:9" ht="15.75" x14ac:dyDescent="0.15">
      <c r="A72" s="19"/>
      <c r="B72" s="19"/>
      <c r="C72" s="19"/>
      <c r="D72" s="19"/>
      <c r="E72" s="19"/>
      <c r="F72" s="19"/>
      <c r="G72" s="19"/>
      <c r="H72" s="19"/>
      <c r="I72" s="19"/>
    </row>
    <row r="73" spans="1:9" ht="15.75" x14ac:dyDescent="0.15">
      <c r="A73" s="19"/>
      <c r="B73" s="19"/>
      <c r="C73" s="19"/>
      <c r="D73" s="19"/>
      <c r="E73" s="19"/>
      <c r="F73" s="19"/>
      <c r="G73" s="19"/>
      <c r="H73" s="19"/>
      <c r="I73" s="19"/>
    </row>
    <row r="74" spans="1:9" ht="15.75" x14ac:dyDescent="0.15">
      <c r="A74" s="19"/>
      <c r="B74" s="19"/>
      <c r="C74" s="19"/>
      <c r="D74" s="19"/>
      <c r="E74" s="19"/>
      <c r="F74" s="19"/>
      <c r="G74" s="19"/>
      <c r="H74" s="19"/>
      <c r="I74" s="19"/>
    </row>
    <row r="75" spans="1:9" ht="15.75" x14ac:dyDescent="0.15">
      <c r="A75" s="19"/>
      <c r="B75" s="19"/>
      <c r="C75" s="19"/>
      <c r="D75" s="19"/>
      <c r="E75" s="19"/>
      <c r="F75" s="19"/>
      <c r="G75" s="19"/>
      <c r="H75" s="19"/>
      <c r="I75" s="19"/>
    </row>
    <row r="76" spans="1:9" ht="15.75" x14ac:dyDescent="0.15">
      <c r="A76" s="19"/>
      <c r="B76" s="19"/>
      <c r="C76" s="19"/>
      <c r="D76" s="19"/>
      <c r="E76" s="19"/>
      <c r="F76" s="19"/>
      <c r="G76" s="19"/>
      <c r="H76" s="19"/>
      <c r="I76" s="19"/>
    </row>
  </sheetData>
  <sheetProtection formatCells="0" formatColumns="0" formatRows="0"/>
  <mergeCells count="11">
    <mergeCell ref="A14:I14"/>
    <mergeCell ref="A15:H15"/>
    <mergeCell ref="A16:H16"/>
    <mergeCell ref="A18:H18"/>
    <mergeCell ref="A1:I1"/>
    <mergeCell ref="A2:C2"/>
    <mergeCell ref="A6:I12"/>
    <mergeCell ref="A3:G3"/>
    <mergeCell ref="H3:I3"/>
    <mergeCell ref="A17:H17"/>
    <mergeCell ref="A5:G5"/>
  </mergeCells>
  <phoneticPr fontId="1"/>
  <conditionalFormatting sqref="I16:I18">
    <cfRule type="cellIs" dxfId="34" priority="2" operator="notEqual">
      <formula>"確認済"</formula>
    </cfRule>
  </conditionalFormatting>
  <dataValidations count="1">
    <dataValidation type="list" allowBlank="1" showInputMessage="1" showErrorMessage="1" sqref="I16:I18">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zoomScale="85" zoomScaleNormal="85" zoomScaleSheetLayoutView="70" workbookViewId="0">
      <selection activeCell="H17" sqref="H17"/>
    </sheetView>
  </sheetViews>
  <sheetFormatPr defaultRowHeight="13.5" x14ac:dyDescent="0.15"/>
  <cols>
    <col min="1" max="1" width="10.125" style="18" customWidth="1"/>
    <col min="2" max="16384" width="9" style="18"/>
  </cols>
  <sheetData>
    <row r="1" spans="1:9" ht="15.75" x14ac:dyDescent="0.15">
      <c r="A1" s="836" t="s">
        <v>418</v>
      </c>
      <c r="B1" s="836"/>
      <c r="C1" s="836"/>
      <c r="D1" s="836"/>
      <c r="E1" s="836"/>
      <c r="F1" s="836"/>
      <c r="G1" s="836"/>
      <c r="H1" s="836"/>
      <c r="I1" s="836"/>
    </row>
    <row r="2" spans="1:9" ht="27" customHeight="1" x14ac:dyDescent="0.15">
      <c r="A2" s="1416"/>
      <c r="B2" s="1416"/>
      <c r="C2" s="1416"/>
      <c r="D2" s="19"/>
      <c r="E2" s="19"/>
      <c r="F2" s="19"/>
      <c r="G2" s="19"/>
      <c r="H2" s="19"/>
      <c r="I2" s="19"/>
    </row>
    <row r="3" spans="1:9" ht="27" customHeight="1" x14ac:dyDescent="0.15">
      <c r="A3" s="1364" t="s">
        <v>932</v>
      </c>
      <c r="B3" s="1364"/>
      <c r="C3" s="1364"/>
      <c r="D3" s="1364"/>
      <c r="E3" s="1364"/>
      <c r="F3" s="1364"/>
      <c r="G3" s="1364"/>
      <c r="H3" s="1365" t="s">
        <v>253</v>
      </c>
      <c r="I3" s="1365"/>
    </row>
    <row r="4" spans="1:9" ht="15.75" x14ac:dyDescent="0.15">
      <c r="A4" s="19"/>
      <c r="B4" s="19"/>
      <c r="C4" s="19"/>
      <c r="D4" s="19"/>
      <c r="E4" s="19"/>
      <c r="F4" s="19"/>
      <c r="G4" s="19"/>
      <c r="H4" s="19"/>
      <c r="I4" s="19"/>
    </row>
    <row r="5" spans="1:9" ht="27" customHeight="1" x14ac:dyDescent="0.15">
      <c r="A5" s="1024" t="s">
        <v>388</v>
      </c>
      <c r="B5" s="1024"/>
      <c r="C5" s="1024"/>
      <c r="D5" s="1024"/>
      <c r="E5" s="1024"/>
      <c r="F5" s="1024"/>
      <c r="G5" s="1024"/>
      <c r="H5" s="1024"/>
      <c r="I5" s="1024"/>
    </row>
    <row r="6" spans="1:9" ht="27" customHeight="1" x14ac:dyDescent="0.15">
      <c r="A6" s="1521" t="s">
        <v>39</v>
      </c>
      <c r="B6" s="1521"/>
      <c r="C6" s="1521"/>
      <c r="D6" s="1521"/>
      <c r="E6" s="1535"/>
      <c r="F6" s="1535"/>
      <c r="G6" s="1535"/>
      <c r="H6" s="1535"/>
      <c r="I6" s="1535"/>
    </row>
    <row r="7" spans="1:9" ht="27" customHeight="1" x14ac:dyDescent="0.15">
      <c r="A7" s="1521" t="s">
        <v>40</v>
      </c>
      <c r="B7" s="1521"/>
      <c r="C7" s="1521"/>
      <c r="D7" s="1521"/>
      <c r="E7" s="843" t="s">
        <v>1020</v>
      </c>
      <c r="F7" s="843"/>
      <c r="G7" s="843"/>
      <c r="H7" s="843"/>
      <c r="I7" s="843"/>
    </row>
    <row r="8" spans="1:9" ht="27" customHeight="1" x14ac:dyDescent="0.15">
      <c r="A8" s="1521" t="s">
        <v>41</v>
      </c>
      <c r="B8" s="1521"/>
      <c r="C8" s="1521"/>
      <c r="D8" s="1521"/>
      <c r="E8" s="843" t="s">
        <v>887</v>
      </c>
      <c r="F8" s="843"/>
      <c r="G8" s="843"/>
      <c r="H8" s="843"/>
      <c r="I8" s="843"/>
    </row>
    <row r="9" spans="1:9" ht="27" customHeight="1" x14ac:dyDescent="0.15">
      <c r="A9" s="1521" t="s">
        <v>42</v>
      </c>
      <c r="B9" s="1521"/>
      <c r="C9" s="1521"/>
      <c r="D9" s="1521"/>
      <c r="E9" s="843" t="s">
        <v>888</v>
      </c>
      <c r="F9" s="843"/>
      <c r="G9" s="843"/>
      <c r="H9" s="843"/>
      <c r="I9" s="843"/>
    </row>
    <row r="10" spans="1:9" ht="60" customHeight="1" x14ac:dyDescent="0.15">
      <c r="A10" s="1536" t="s">
        <v>585</v>
      </c>
      <c r="B10" s="1533"/>
      <c r="C10" s="1533"/>
      <c r="D10" s="1534"/>
      <c r="E10" s="1426"/>
      <c r="F10" s="1427"/>
      <c r="G10" s="1427"/>
      <c r="H10" s="1427"/>
      <c r="I10" s="1428"/>
    </row>
    <row r="11" spans="1:9" ht="18" customHeight="1" x14ac:dyDescent="0.15">
      <c r="A11" s="19"/>
      <c r="B11" s="19"/>
      <c r="C11" s="19"/>
      <c r="D11" s="19"/>
      <c r="E11" s="19"/>
      <c r="F11" s="19"/>
      <c r="G11" s="19"/>
      <c r="H11" s="19"/>
      <c r="I11" s="19"/>
    </row>
    <row r="12" spans="1:9" ht="19.5" customHeight="1" x14ac:dyDescent="0.15">
      <c r="A12" s="449"/>
      <c r="B12" s="449"/>
      <c r="C12" s="449"/>
      <c r="D12" s="449"/>
      <c r="E12" s="449"/>
      <c r="F12" s="449"/>
      <c r="G12" s="449"/>
      <c r="H12" s="449"/>
      <c r="I12" s="449"/>
    </row>
    <row r="13" spans="1:9" ht="19.5" customHeight="1" x14ac:dyDescent="0.15">
      <c r="A13" s="19" t="s">
        <v>38</v>
      </c>
      <c r="B13" s="19"/>
      <c r="C13" s="19"/>
      <c r="D13" s="19"/>
      <c r="E13" s="19"/>
      <c r="F13" s="19"/>
      <c r="G13" s="19"/>
      <c r="H13" s="19"/>
      <c r="I13" s="19"/>
    </row>
    <row r="14" spans="1:9" ht="19.5" customHeight="1" x14ac:dyDescent="0.15">
      <c r="A14" s="19" t="s">
        <v>933</v>
      </c>
      <c r="B14" s="19"/>
      <c r="C14" s="19"/>
      <c r="D14" s="19"/>
      <c r="E14" s="19"/>
      <c r="F14" s="19"/>
      <c r="G14" s="19"/>
      <c r="H14" s="19"/>
      <c r="I14" s="19"/>
    </row>
    <row r="15" spans="1:9" ht="19.5" customHeight="1" x14ac:dyDescent="0.15">
      <c r="A15" s="19" t="s">
        <v>885</v>
      </c>
      <c r="B15" s="19"/>
      <c r="C15" s="19"/>
      <c r="D15" s="19"/>
      <c r="E15" s="19"/>
      <c r="F15" s="19"/>
      <c r="G15" s="19"/>
      <c r="H15" s="19"/>
      <c r="I15" s="19"/>
    </row>
    <row r="16" spans="1:9" ht="19.5" customHeight="1" x14ac:dyDescent="0.15">
      <c r="A16" s="19" t="s">
        <v>886</v>
      </c>
      <c r="B16" s="19"/>
      <c r="C16" s="19"/>
      <c r="D16" s="19"/>
      <c r="E16" s="19"/>
      <c r="F16" s="19"/>
      <c r="G16" s="19"/>
      <c r="H16" s="19"/>
      <c r="I16" s="19"/>
    </row>
    <row r="17" spans="1:9" ht="15.75" x14ac:dyDescent="0.15">
      <c r="A17" s="19"/>
      <c r="B17" s="19"/>
      <c r="C17" s="19"/>
      <c r="D17" s="19"/>
      <c r="E17" s="19"/>
      <c r="F17" s="19"/>
      <c r="G17" s="19"/>
      <c r="H17" s="19"/>
      <c r="I17" s="19"/>
    </row>
    <row r="18" spans="1:9" ht="15.75" x14ac:dyDescent="0.15">
      <c r="A18" s="19"/>
      <c r="B18" s="19"/>
      <c r="C18" s="19"/>
      <c r="D18" s="19"/>
      <c r="E18" s="19"/>
      <c r="F18" s="19"/>
      <c r="G18" s="19"/>
      <c r="H18" s="19"/>
      <c r="I18" s="19"/>
    </row>
    <row r="19" spans="1:9" ht="15.75" x14ac:dyDescent="0.15">
      <c r="A19" s="19"/>
      <c r="B19" s="19"/>
      <c r="C19" s="19"/>
      <c r="D19" s="19"/>
      <c r="E19" s="19"/>
      <c r="F19" s="19"/>
      <c r="G19" s="19"/>
      <c r="H19" s="19"/>
      <c r="I19" s="19"/>
    </row>
    <row r="20" spans="1:9" ht="15.75" x14ac:dyDescent="0.15">
      <c r="A20" s="19"/>
      <c r="B20" s="19"/>
      <c r="C20" s="19"/>
      <c r="D20" s="19"/>
      <c r="E20" s="19"/>
      <c r="F20" s="19"/>
      <c r="G20" s="19"/>
      <c r="H20" s="19"/>
      <c r="I20" s="19"/>
    </row>
    <row r="21" spans="1:9" ht="15.75" x14ac:dyDescent="0.15">
      <c r="A21" s="19"/>
      <c r="B21" s="19"/>
      <c r="C21" s="19"/>
      <c r="D21" s="19"/>
      <c r="E21" s="19"/>
      <c r="F21" s="19"/>
      <c r="G21" s="19"/>
      <c r="H21" s="19"/>
      <c r="I21" s="19"/>
    </row>
    <row r="22" spans="1:9" ht="15.75" x14ac:dyDescent="0.15">
      <c r="A22" s="19"/>
      <c r="B22" s="19"/>
      <c r="C22" s="19"/>
      <c r="D22" s="19"/>
      <c r="E22" s="19"/>
      <c r="F22" s="19"/>
      <c r="G22" s="19"/>
      <c r="H22" s="19"/>
      <c r="I22" s="19"/>
    </row>
    <row r="23" spans="1:9" ht="15.75" x14ac:dyDescent="0.15">
      <c r="A23" s="19"/>
      <c r="B23" s="19"/>
      <c r="C23" s="19"/>
      <c r="D23" s="19"/>
      <c r="E23" s="19"/>
      <c r="F23" s="19"/>
      <c r="G23" s="19"/>
      <c r="H23" s="19"/>
      <c r="I23" s="19"/>
    </row>
    <row r="24" spans="1:9" ht="15.75" x14ac:dyDescent="0.15">
      <c r="A24" s="19"/>
      <c r="B24" s="19"/>
      <c r="C24" s="19"/>
      <c r="D24" s="19"/>
      <c r="E24" s="19"/>
      <c r="F24" s="19"/>
      <c r="G24" s="19"/>
      <c r="H24" s="19"/>
      <c r="I24" s="19"/>
    </row>
    <row r="25" spans="1:9" ht="15.75" x14ac:dyDescent="0.15">
      <c r="A25" s="19"/>
      <c r="B25" s="19"/>
      <c r="C25" s="19"/>
      <c r="D25" s="19"/>
      <c r="E25" s="19"/>
      <c r="F25" s="19"/>
      <c r="G25" s="19"/>
      <c r="H25" s="19"/>
      <c r="I25" s="19"/>
    </row>
    <row r="26" spans="1:9" ht="15.75" x14ac:dyDescent="0.15">
      <c r="A26" s="19"/>
      <c r="B26" s="19"/>
      <c r="C26" s="19"/>
      <c r="D26" s="19"/>
      <c r="E26" s="19"/>
      <c r="F26" s="19"/>
      <c r="G26" s="19"/>
      <c r="H26" s="19"/>
      <c r="I26" s="19"/>
    </row>
    <row r="27" spans="1:9" ht="15.75" x14ac:dyDescent="0.15">
      <c r="A27" s="19"/>
      <c r="B27" s="19"/>
      <c r="C27" s="19"/>
      <c r="D27" s="19"/>
      <c r="E27" s="19"/>
      <c r="F27" s="19"/>
      <c r="G27" s="19"/>
      <c r="H27" s="19"/>
      <c r="I27" s="19"/>
    </row>
    <row r="28" spans="1:9" ht="15.75" x14ac:dyDescent="0.15">
      <c r="A28" s="19"/>
      <c r="B28" s="19"/>
      <c r="C28" s="19"/>
      <c r="D28" s="19"/>
      <c r="E28" s="19"/>
      <c r="F28" s="19"/>
      <c r="G28" s="19"/>
      <c r="H28" s="19"/>
      <c r="I28" s="19"/>
    </row>
    <row r="29" spans="1:9" ht="15.75" x14ac:dyDescent="0.15">
      <c r="A29" s="19"/>
      <c r="B29" s="19"/>
      <c r="C29" s="19"/>
      <c r="D29" s="19"/>
      <c r="E29" s="19"/>
      <c r="F29" s="19"/>
      <c r="G29" s="19"/>
      <c r="H29" s="19"/>
      <c r="I29" s="19"/>
    </row>
    <row r="30" spans="1:9" ht="15.75" x14ac:dyDescent="0.15">
      <c r="A30" s="19"/>
      <c r="B30" s="19"/>
      <c r="C30" s="19"/>
      <c r="D30" s="19"/>
      <c r="E30" s="19"/>
      <c r="F30" s="19"/>
      <c r="G30" s="19"/>
      <c r="H30" s="19"/>
      <c r="I30" s="19"/>
    </row>
    <row r="31" spans="1:9" ht="15.75" x14ac:dyDescent="0.15">
      <c r="A31" s="19"/>
      <c r="B31" s="19"/>
      <c r="C31" s="19"/>
      <c r="D31" s="19"/>
      <c r="E31" s="19"/>
      <c r="F31" s="19"/>
      <c r="G31" s="19"/>
      <c r="H31" s="19"/>
      <c r="I31" s="19"/>
    </row>
    <row r="32" spans="1:9" ht="15.75" x14ac:dyDescent="0.15">
      <c r="A32" s="19"/>
      <c r="B32" s="19"/>
      <c r="C32" s="19"/>
      <c r="D32" s="19"/>
      <c r="E32" s="19"/>
      <c r="F32" s="19"/>
      <c r="G32" s="19"/>
      <c r="H32" s="19"/>
      <c r="I32" s="19"/>
    </row>
    <row r="33" spans="1:9" ht="15.75" x14ac:dyDescent="0.15">
      <c r="A33" s="19"/>
      <c r="B33" s="19"/>
      <c r="C33" s="19"/>
      <c r="D33" s="19"/>
      <c r="E33" s="19"/>
      <c r="F33" s="19"/>
      <c r="G33" s="19"/>
      <c r="H33" s="19"/>
      <c r="I33" s="19"/>
    </row>
    <row r="34" spans="1:9" ht="15.75" x14ac:dyDescent="0.15">
      <c r="A34" s="19"/>
      <c r="B34" s="19"/>
      <c r="C34" s="19"/>
      <c r="D34" s="19"/>
      <c r="E34" s="19"/>
      <c r="F34" s="19"/>
      <c r="G34" s="19"/>
      <c r="H34" s="19"/>
      <c r="I34" s="19"/>
    </row>
    <row r="35" spans="1:9" ht="15.75" x14ac:dyDescent="0.15">
      <c r="A35" s="19"/>
      <c r="B35" s="19"/>
      <c r="C35" s="19"/>
      <c r="D35" s="19"/>
      <c r="E35" s="19"/>
      <c r="F35" s="19"/>
      <c r="G35" s="19"/>
      <c r="H35" s="19"/>
      <c r="I35" s="19"/>
    </row>
    <row r="36" spans="1:9" ht="15.75" x14ac:dyDescent="0.15">
      <c r="A36" s="19"/>
      <c r="B36" s="19"/>
      <c r="C36" s="19"/>
      <c r="D36" s="19"/>
      <c r="E36" s="19"/>
      <c r="F36" s="19"/>
      <c r="G36" s="19"/>
      <c r="H36" s="19"/>
      <c r="I36" s="19"/>
    </row>
    <row r="37" spans="1:9" ht="15.75" x14ac:dyDescent="0.15">
      <c r="A37" s="19"/>
      <c r="B37" s="19"/>
      <c r="C37" s="19"/>
      <c r="D37" s="19"/>
      <c r="E37" s="19"/>
      <c r="F37" s="19"/>
      <c r="G37" s="19"/>
      <c r="H37" s="19"/>
      <c r="I37" s="19"/>
    </row>
    <row r="38" spans="1:9" ht="15.75" x14ac:dyDescent="0.15">
      <c r="A38" s="19"/>
      <c r="B38" s="19"/>
      <c r="C38" s="19"/>
      <c r="D38" s="19"/>
      <c r="E38" s="19"/>
      <c r="F38" s="19"/>
      <c r="G38" s="19"/>
      <c r="H38" s="19"/>
      <c r="I38" s="19"/>
    </row>
    <row r="39" spans="1:9" ht="15.75" x14ac:dyDescent="0.15">
      <c r="A39" s="19"/>
      <c r="B39" s="19"/>
      <c r="C39" s="19"/>
      <c r="D39" s="19"/>
      <c r="E39" s="19"/>
      <c r="F39" s="19"/>
      <c r="G39" s="19"/>
      <c r="H39" s="19"/>
      <c r="I39" s="19"/>
    </row>
    <row r="40" spans="1:9" ht="15.75" x14ac:dyDescent="0.15">
      <c r="A40" s="19"/>
      <c r="B40" s="19"/>
      <c r="C40" s="19"/>
      <c r="D40" s="19"/>
      <c r="E40" s="19"/>
      <c r="F40" s="19"/>
      <c r="G40" s="19"/>
      <c r="H40" s="19"/>
      <c r="I40" s="19"/>
    </row>
    <row r="41" spans="1:9" ht="15.75" x14ac:dyDescent="0.15">
      <c r="A41" s="19"/>
      <c r="B41" s="19"/>
      <c r="C41" s="19"/>
      <c r="D41" s="19"/>
      <c r="E41" s="19"/>
      <c r="F41" s="19"/>
      <c r="G41" s="19"/>
      <c r="H41" s="19"/>
      <c r="I41" s="19"/>
    </row>
    <row r="42" spans="1:9" ht="15.75" x14ac:dyDescent="0.15">
      <c r="A42" s="19"/>
      <c r="B42" s="19"/>
      <c r="C42" s="19"/>
      <c r="D42" s="19"/>
      <c r="E42" s="19"/>
      <c r="F42" s="19"/>
      <c r="G42" s="19"/>
      <c r="H42" s="19"/>
      <c r="I42" s="19"/>
    </row>
    <row r="43" spans="1:9" ht="15.75" x14ac:dyDescent="0.15">
      <c r="A43" s="19"/>
      <c r="B43" s="19"/>
      <c r="C43" s="19"/>
      <c r="D43" s="19"/>
      <c r="E43" s="19"/>
      <c r="F43" s="19"/>
      <c r="G43" s="19"/>
      <c r="H43" s="19"/>
      <c r="I43" s="19"/>
    </row>
    <row r="44" spans="1:9" ht="15.75" x14ac:dyDescent="0.15">
      <c r="A44" s="19"/>
      <c r="B44" s="19"/>
      <c r="C44" s="19"/>
      <c r="D44" s="19"/>
      <c r="E44" s="19"/>
      <c r="F44" s="19"/>
      <c r="G44" s="19"/>
      <c r="H44" s="19"/>
      <c r="I44" s="19"/>
    </row>
    <row r="45" spans="1:9" ht="15.75" x14ac:dyDescent="0.15">
      <c r="A45" s="19"/>
      <c r="B45" s="19"/>
      <c r="C45" s="19"/>
      <c r="D45" s="19"/>
      <c r="E45" s="19"/>
      <c r="F45" s="19"/>
      <c r="G45" s="19"/>
      <c r="H45" s="19"/>
      <c r="I45" s="19"/>
    </row>
    <row r="46" spans="1:9" ht="15.75" x14ac:dyDescent="0.15">
      <c r="A46" s="19"/>
      <c r="B46" s="19"/>
      <c r="C46" s="19"/>
      <c r="D46" s="19"/>
      <c r="E46" s="19"/>
      <c r="F46" s="19"/>
      <c r="G46" s="19"/>
      <c r="H46" s="19"/>
      <c r="I46" s="19"/>
    </row>
    <row r="47" spans="1:9" ht="15.75" x14ac:dyDescent="0.15">
      <c r="A47" s="19"/>
      <c r="B47" s="19"/>
      <c r="C47" s="19"/>
      <c r="D47" s="19"/>
      <c r="E47" s="19"/>
      <c r="F47" s="19"/>
      <c r="G47" s="19"/>
      <c r="H47" s="19"/>
      <c r="I47" s="19"/>
    </row>
    <row r="48" spans="1:9" ht="15.75" x14ac:dyDescent="0.15">
      <c r="A48" s="19"/>
      <c r="B48" s="19"/>
      <c r="C48" s="19"/>
      <c r="D48" s="19"/>
      <c r="E48" s="19"/>
      <c r="F48" s="19"/>
      <c r="G48" s="19"/>
      <c r="H48" s="19"/>
      <c r="I48" s="19"/>
    </row>
    <row r="49" spans="1:9" ht="15.75" x14ac:dyDescent="0.15">
      <c r="A49" s="19"/>
      <c r="B49" s="19"/>
      <c r="C49" s="19"/>
      <c r="D49" s="19"/>
      <c r="E49" s="19"/>
      <c r="F49" s="19"/>
      <c r="G49" s="19"/>
      <c r="H49" s="19"/>
      <c r="I49" s="19"/>
    </row>
    <row r="50" spans="1:9" ht="15.75" x14ac:dyDescent="0.15">
      <c r="A50" s="19"/>
      <c r="B50" s="19"/>
      <c r="C50" s="19"/>
      <c r="D50" s="19"/>
      <c r="E50" s="19"/>
      <c r="F50" s="19"/>
      <c r="G50" s="19"/>
      <c r="H50" s="19"/>
      <c r="I50" s="19"/>
    </row>
    <row r="51" spans="1:9" ht="15.75" x14ac:dyDescent="0.15">
      <c r="A51" s="19"/>
      <c r="B51" s="19"/>
      <c r="C51" s="19"/>
      <c r="D51" s="19"/>
      <c r="E51" s="19"/>
      <c r="F51" s="19"/>
      <c r="G51" s="19"/>
      <c r="H51" s="19"/>
      <c r="I51" s="19"/>
    </row>
    <row r="52" spans="1:9" ht="15.75" x14ac:dyDescent="0.15">
      <c r="A52" s="19"/>
      <c r="B52" s="19"/>
      <c r="C52" s="19"/>
      <c r="D52" s="19"/>
      <c r="E52" s="19"/>
      <c r="F52" s="19"/>
      <c r="G52" s="19"/>
      <c r="H52" s="19"/>
      <c r="I52" s="19"/>
    </row>
    <row r="53" spans="1:9" ht="15.75" x14ac:dyDescent="0.15">
      <c r="A53" s="19"/>
      <c r="B53" s="19"/>
      <c r="C53" s="19"/>
      <c r="D53" s="19"/>
      <c r="E53" s="19"/>
      <c r="F53" s="19"/>
      <c r="G53" s="19"/>
      <c r="H53" s="19"/>
      <c r="I53" s="19"/>
    </row>
    <row r="54" spans="1:9" ht="15.75" x14ac:dyDescent="0.15">
      <c r="A54" s="19"/>
      <c r="B54" s="19"/>
      <c r="C54" s="19"/>
      <c r="D54" s="19"/>
      <c r="E54" s="19"/>
      <c r="F54" s="19"/>
      <c r="G54" s="19"/>
      <c r="H54" s="19"/>
      <c r="I54" s="19"/>
    </row>
    <row r="55" spans="1:9" ht="15.75" x14ac:dyDescent="0.15">
      <c r="A55" s="19"/>
      <c r="B55" s="19"/>
      <c r="C55" s="19"/>
      <c r="D55" s="19"/>
      <c r="E55" s="19"/>
      <c r="F55" s="19"/>
      <c r="G55" s="19"/>
      <c r="H55" s="19"/>
      <c r="I55" s="19"/>
    </row>
    <row r="56" spans="1:9" ht="15.75" x14ac:dyDescent="0.15">
      <c r="A56" s="19"/>
      <c r="B56" s="19"/>
      <c r="C56" s="19"/>
      <c r="D56" s="19"/>
      <c r="E56" s="19"/>
      <c r="F56" s="19"/>
      <c r="G56" s="19"/>
      <c r="H56" s="19"/>
      <c r="I56" s="19"/>
    </row>
    <row r="57" spans="1:9" ht="15.75" x14ac:dyDescent="0.15">
      <c r="A57" s="19"/>
      <c r="B57" s="19"/>
      <c r="C57" s="19"/>
      <c r="D57" s="19"/>
      <c r="E57" s="19"/>
      <c r="F57" s="19"/>
      <c r="G57" s="19"/>
      <c r="H57" s="19"/>
      <c r="I57" s="19"/>
    </row>
    <row r="58" spans="1:9" ht="15.75" x14ac:dyDescent="0.15">
      <c r="A58" s="19"/>
      <c r="B58" s="19"/>
      <c r="C58" s="19"/>
      <c r="D58" s="19"/>
      <c r="E58" s="19"/>
      <c r="F58" s="19"/>
      <c r="G58" s="19"/>
      <c r="H58" s="19"/>
      <c r="I58" s="19"/>
    </row>
    <row r="59" spans="1:9" ht="15.75" x14ac:dyDescent="0.15">
      <c r="A59" s="19"/>
      <c r="B59" s="19"/>
      <c r="C59" s="19"/>
      <c r="D59" s="19"/>
      <c r="E59" s="19"/>
      <c r="F59" s="19"/>
      <c r="G59" s="19"/>
      <c r="H59" s="19"/>
      <c r="I59" s="19"/>
    </row>
    <row r="60" spans="1:9" ht="15.75" x14ac:dyDescent="0.15">
      <c r="A60" s="19"/>
      <c r="B60" s="19"/>
      <c r="C60" s="19"/>
      <c r="D60" s="19"/>
      <c r="E60" s="19"/>
      <c r="F60" s="19"/>
      <c r="G60" s="19"/>
      <c r="H60" s="19"/>
      <c r="I60" s="19"/>
    </row>
    <row r="61" spans="1:9" ht="15.75" x14ac:dyDescent="0.15">
      <c r="A61" s="19"/>
      <c r="B61" s="19"/>
      <c r="C61" s="19"/>
      <c r="D61" s="19"/>
      <c r="E61" s="19"/>
      <c r="F61" s="19"/>
      <c r="G61" s="19"/>
      <c r="H61" s="19"/>
      <c r="I61" s="19"/>
    </row>
    <row r="62" spans="1:9" ht="15.75" x14ac:dyDescent="0.15">
      <c r="A62" s="19"/>
      <c r="B62" s="19"/>
      <c r="C62" s="19"/>
      <c r="D62" s="19"/>
      <c r="E62" s="19"/>
      <c r="F62" s="19"/>
      <c r="G62" s="19"/>
      <c r="H62" s="19"/>
      <c r="I62" s="19"/>
    </row>
    <row r="63" spans="1:9" ht="15.75" x14ac:dyDescent="0.15">
      <c r="A63" s="19"/>
      <c r="B63" s="19"/>
      <c r="C63" s="19"/>
      <c r="D63" s="19"/>
      <c r="E63" s="19"/>
      <c r="F63" s="19"/>
      <c r="G63" s="19"/>
      <c r="H63" s="19"/>
      <c r="I63" s="19"/>
    </row>
    <row r="64" spans="1:9" ht="15.75" x14ac:dyDescent="0.15">
      <c r="A64" s="19"/>
      <c r="B64" s="19"/>
      <c r="C64" s="19"/>
      <c r="D64" s="19"/>
      <c r="E64" s="19"/>
      <c r="F64" s="19"/>
      <c r="G64" s="19"/>
      <c r="H64" s="19"/>
      <c r="I64" s="19"/>
    </row>
    <row r="65" spans="1:9" ht="15.75" x14ac:dyDescent="0.15">
      <c r="A65" s="19"/>
      <c r="B65" s="19"/>
      <c r="C65" s="19"/>
      <c r="D65" s="19"/>
      <c r="E65" s="19"/>
      <c r="F65" s="19"/>
      <c r="G65" s="19"/>
      <c r="H65" s="19"/>
      <c r="I65" s="19"/>
    </row>
    <row r="66" spans="1:9" ht="15.75" x14ac:dyDescent="0.15">
      <c r="A66" s="19"/>
      <c r="B66" s="19"/>
      <c r="C66" s="19"/>
      <c r="D66" s="19"/>
      <c r="E66" s="19"/>
      <c r="F66" s="19"/>
      <c r="G66" s="19"/>
      <c r="H66" s="19"/>
      <c r="I66" s="19"/>
    </row>
    <row r="67" spans="1:9" ht="15.75" x14ac:dyDescent="0.15">
      <c r="A67" s="19"/>
      <c r="B67" s="19"/>
      <c r="C67" s="19"/>
      <c r="D67" s="19"/>
      <c r="E67" s="19"/>
      <c r="F67" s="19"/>
      <c r="G67" s="19"/>
      <c r="H67" s="19"/>
      <c r="I67" s="19"/>
    </row>
    <row r="68" spans="1:9" ht="15.75" x14ac:dyDescent="0.15">
      <c r="A68" s="19"/>
      <c r="B68" s="19"/>
      <c r="C68" s="19"/>
      <c r="D68" s="19"/>
      <c r="E68" s="19"/>
      <c r="F68" s="19"/>
      <c r="G68" s="19"/>
      <c r="H68" s="19"/>
      <c r="I68" s="19"/>
    </row>
    <row r="69" spans="1:9" ht="15.75" x14ac:dyDescent="0.15">
      <c r="A69" s="19"/>
      <c r="B69" s="19"/>
      <c r="C69" s="19"/>
      <c r="D69" s="19"/>
      <c r="E69" s="19"/>
      <c r="F69" s="19"/>
      <c r="G69" s="19"/>
      <c r="H69" s="19"/>
      <c r="I69" s="19"/>
    </row>
    <row r="70" spans="1:9" ht="15.75" x14ac:dyDescent="0.15">
      <c r="A70" s="19"/>
      <c r="B70" s="19"/>
      <c r="C70" s="19"/>
      <c r="D70" s="19"/>
      <c r="E70" s="19"/>
      <c r="F70" s="19"/>
      <c r="G70" s="19"/>
      <c r="H70" s="19"/>
      <c r="I70" s="19"/>
    </row>
    <row r="71" spans="1:9" ht="15.75" x14ac:dyDescent="0.15">
      <c r="A71" s="19"/>
      <c r="B71" s="19"/>
      <c r="C71" s="19"/>
      <c r="D71" s="19"/>
      <c r="E71" s="19"/>
      <c r="F71" s="19"/>
      <c r="G71" s="19"/>
      <c r="H71" s="19"/>
      <c r="I71" s="19"/>
    </row>
    <row r="72" spans="1:9" ht="15.75" x14ac:dyDescent="0.15">
      <c r="A72" s="19"/>
      <c r="B72" s="19"/>
      <c r="C72" s="19"/>
      <c r="D72" s="19"/>
      <c r="E72" s="19"/>
      <c r="F72" s="19"/>
      <c r="G72" s="19"/>
      <c r="H72" s="19"/>
      <c r="I72" s="19"/>
    </row>
    <row r="73" spans="1:9" ht="15.75" x14ac:dyDescent="0.15">
      <c r="A73" s="19"/>
      <c r="B73" s="19"/>
      <c r="C73" s="19"/>
      <c r="D73" s="19"/>
      <c r="E73" s="19"/>
      <c r="F73" s="19"/>
      <c r="G73" s="19"/>
      <c r="H73" s="19"/>
      <c r="I73" s="19"/>
    </row>
    <row r="74" spans="1:9" ht="15.75" x14ac:dyDescent="0.15">
      <c r="A74" s="19"/>
      <c r="B74" s="19"/>
      <c r="C74" s="19"/>
      <c r="D74" s="19"/>
      <c r="E74" s="19"/>
      <c r="F74" s="19"/>
      <c r="G74" s="19"/>
      <c r="H74" s="19"/>
      <c r="I74" s="19"/>
    </row>
    <row r="75" spans="1:9" ht="15.75" x14ac:dyDescent="0.15">
      <c r="A75" s="19"/>
      <c r="B75" s="19"/>
      <c r="C75" s="19"/>
      <c r="D75" s="19"/>
      <c r="E75" s="19"/>
      <c r="F75" s="19"/>
      <c r="G75" s="19"/>
      <c r="H75" s="19"/>
      <c r="I75" s="19"/>
    </row>
    <row r="76" spans="1:9" ht="15.75" x14ac:dyDescent="0.15">
      <c r="A76" s="19"/>
      <c r="B76" s="19"/>
      <c r="C76" s="19"/>
      <c r="D76" s="19"/>
      <c r="E76" s="19"/>
      <c r="F76" s="19"/>
      <c r="G76" s="19"/>
      <c r="H76" s="19"/>
      <c r="I76" s="19"/>
    </row>
    <row r="77" spans="1:9" ht="15.75" x14ac:dyDescent="0.15">
      <c r="A77" s="19"/>
      <c r="B77" s="19"/>
      <c r="C77" s="19"/>
      <c r="D77" s="19"/>
      <c r="E77" s="19"/>
      <c r="F77" s="19"/>
      <c r="G77" s="19"/>
      <c r="H77" s="19"/>
      <c r="I77" s="19"/>
    </row>
  </sheetData>
  <sheetProtection formatCells="0" formatColumns="0" formatRows="0"/>
  <mergeCells count="15">
    <mergeCell ref="A10:D10"/>
    <mergeCell ref="E10:I10"/>
    <mergeCell ref="A7:D7"/>
    <mergeCell ref="E7:I7"/>
    <mergeCell ref="A8:D8"/>
    <mergeCell ref="E8:I8"/>
    <mergeCell ref="A9:D9"/>
    <mergeCell ref="E9:I9"/>
    <mergeCell ref="A6:D6"/>
    <mergeCell ref="E6:I6"/>
    <mergeCell ref="A1:I1"/>
    <mergeCell ref="A2:C2"/>
    <mergeCell ref="A3:G3"/>
    <mergeCell ref="H3:I3"/>
    <mergeCell ref="A5:I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6" zoomScaleNormal="100" workbookViewId="0">
      <selection activeCell="J8" sqref="J8"/>
    </sheetView>
  </sheetViews>
  <sheetFormatPr defaultRowHeight="13.5" x14ac:dyDescent="0.15"/>
  <cols>
    <col min="1" max="16384" width="9" style="18"/>
  </cols>
  <sheetData>
    <row r="1" spans="1:9" ht="18.75" customHeight="1" x14ac:dyDescent="0.15">
      <c r="A1" s="788" t="s">
        <v>1027</v>
      </c>
      <c r="B1" s="788"/>
      <c r="C1" s="788"/>
      <c r="D1" s="788"/>
      <c r="E1" s="788"/>
      <c r="F1" s="788"/>
      <c r="G1" s="788"/>
      <c r="H1" s="788"/>
      <c r="I1" s="788"/>
    </row>
    <row r="2" spans="1:9" ht="18.75" customHeight="1" x14ac:dyDescent="0.15">
      <c r="A2" s="315" t="s">
        <v>142</v>
      </c>
      <c r="B2" s="315"/>
      <c r="C2" s="788" t="s">
        <v>1176</v>
      </c>
      <c r="D2" s="788"/>
      <c r="E2" s="788"/>
      <c r="F2" s="788"/>
      <c r="G2" s="788"/>
      <c r="H2" s="788"/>
      <c r="I2" s="788"/>
    </row>
    <row r="3" spans="1:9" ht="5.0999999999999996" customHeight="1" x14ac:dyDescent="0.15"/>
    <row r="4" spans="1:9" ht="72" customHeight="1" x14ac:dyDescent="0.15">
      <c r="A4" s="792" t="s">
        <v>1288</v>
      </c>
      <c r="B4" s="793"/>
      <c r="C4" s="793"/>
      <c r="D4" s="793"/>
      <c r="E4" s="793"/>
      <c r="F4" s="793"/>
      <c r="G4" s="793"/>
      <c r="H4" s="793"/>
      <c r="I4" s="793"/>
    </row>
    <row r="5" spans="1:9" ht="27" customHeight="1" x14ac:dyDescent="0.15">
      <c r="A5" s="794" t="s">
        <v>143</v>
      </c>
      <c r="B5" s="794"/>
      <c r="C5" s="794"/>
      <c r="D5" s="789" t="s">
        <v>808</v>
      </c>
      <c r="E5" s="790"/>
      <c r="F5" s="790"/>
      <c r="G5" s="790"/>
      <c r="H5" s="790"/>
      <c r="I5" s="791"/>
    </row>
    <row r="6" spans="1:9" ht="27" customHeight="1" x14ac:dyDescent="0.15">
      <c r="A6" s="794" t="s">
        <v>377</v>
      </c>
      <c r="B6" s="794"/>
      <c r="C6" s="794"/>
      <c r="D6" s="762"/>
      <c r="E6" s="762"/>
      <c r="F6" s="762"/>
      <c r="G6" s="762"/>
      <c r="H6" s="762"/>
      <c r="I6" s="762"/>
    </row>
    <row r="7" spans="1:9" ht="27" customHeight="1" x14ac:dyDescent="0.15">
      <c r="A7" s="794" t="s">
        <v>145</v>
      </c>
      <c r="B7" s="794"/>
      <c r="C7" s="794"/>
      <c r="D7" s="762" t="s">
        <v>144</v>
      </c>
      <c r="E7" s="762"/>
      <c r="F7" s="762"/>
      <c r="G7" s="762"/>
      <c r="H7" s="762"/>
      <c r="I7" s="762"/>
    </row>
    <row r="8" spans="1:9" ht="27" customHeight="1" x14ac:dyDescent="0.15">
      <c r="A8" s="796" t="s">
        <v>146</v>
      </c>
      <c r="B8" s="794" t="s">
        <v>147</v>
      </c>
      <c r="C8" s="794"/>
      <c r="D8" s="762"/>
      <c r="E8" s="762"/>
      <c r="F8" s="762"/>
      <c r="G8" s="762"/>
      <c r="H8" s="762"/>
      <c r="I8" s="762"/>
    </row>
    <row r="9" spans="1:9" ht="27" customHeight="1" x14ac:dyDescent="0.15">
      <c r="A9" s="794"/>
      <c r="B9" s="794" t="s">
        <v>148</v>
      </c>
      <c r="C9" s="794"/>
      <c r="D9" s="762"/>
      <c r="E9" s="762"/>
      <c r="F9" s="762"/>
      <c r="G9" s="762"/>
      <c r="H9" s="762"/>
      <c r="I9" s="762"/>
    </row>
    <row r="10" spans="1:9" ht="27" customHeight="1" thickBot="1" x14ac:dyDescent="0.2">
      <c r="A10" s="797"/>
      <c r="B10" s="797" t="s">
        <v>149</v>
      </c>
      <c r="C10" s="797"/>
      <c r="D10" s="795"/>
      <c r="E10" s="795"/>
      <c r="F10" s="795"/>
      <c r="G10" s="795"/>
      <c r="H10" s="795"/>
      <c r="I10" s="795"/>
    </row>
    <row r="11" spans="1:9" ht="27.75" customHeight="1" thickTop="1" x14ac:dyDescent="0.15">
      <c r="A11" s="798" t="s">
        <v>150</v>
      </c>
      <c r="B11" s="798"/>
      <c r="C11" s="798"/>
      <c r="D11" s="798"/>
      <c r="E11" s="798"/>
      <c r="F11" s="798"/>
      <c r="G11" s="798"/>
      <c r="H11" s="798"/>
      <c r="I11" s="798"/>
    </row>
    <row r="12" spans="1:9" x14ac:dyDescent="0.15">
      <c r="A12" s="799"/>
      <c r="B12" s="800"/>
      <c r="C12" s="800"/>
      <c r="D12" s="800"/>
      <c r="E12" s="800"/>
      <c r="F12" s="800"/>
      <c r="G12" s="800"/>
      <c r="H12" s="800"/>
      <c r="I12" s="801"/>
    </row>
    <row r="13" spans="1:9" x14ac:dyDescent="0.15">
      <c r="A13" s="802"/>
      <c r="B13" s="803"/>
      <c r="C13" s="803"/>
      <c r="D13" s="803"/>
      <c r="E13" s="803"/>
      <c r="F13" s="803"/>
      <c r="G13" s="803"/>
      <c r="H13" s="803"/>
      <c r="I13" s="804"/>
    </row>
    <row r="14" spans="1:9" x14ac:dyDescent="0.15">
      <c r="A14" s="802"/>
      <c r="B14" s="803"/>
      <c r="C14" s="803"/>
      <c r="D14" s="803"/>
      <c r="E14" s="803"/>
      <c r="F14" s="803"/>
      <c r="G14" s="803"/>
      <c r="H14" s="803"/>
      <c r="I14" s="804"/>
    </row>
    <row r="15" spans="1:9" x14ac:dyDescent="0.15">
      <c r="A15" s="802"/>
      <c r="B15" s="803"/>
      <c r="C15" s="803"/>
      <c r="D15" s="803"/>
      <c r="E15" s="803"/>
      <c r="F15" s="803"/>
      <c r="G15" s="803"/>
      <c r="H15" s="803"/>
      <c r="I15" s="804"/>
    </row>
    <row r="16" spans="1:9" x14ac:dyDescent="0.15">
      <c r="A16" s="802"/>
      <c r="B16" s="803"/>
      <c r="C16" s="803"/>
      <c r="D16" s="803"/>
      <c r="E16" s="803"/>
      <c r="F16" s="803"/>
      <c r="G16" s="803"/>
      <c r="H16" s="803"/>
      <c r="I16" s="804"/>
    </row>
    <row r="17" spans="1:9" x14ac:dyDescent="0.15">
      <c r="A17" s="802"/>
      <c r="B17" s="803"/>
      <c r="C17" s="803"/>
      <c r="D17" s="803"/>
      <c r="E17" s="803"/>
      <c r="F17" s="803"/>
      <c r="G17" s="803"/>
      <c r="H17" s="803"/>
      <c r="I17" s="804"/>
    </row>
    <row r="18" spans="1:9" x14ac:dyDescent="0.15">
      <c r="A18" s="802"/>
      <c r="B18" s="803"/>
      <c r="C18" s="803"/>
      <c r="D18" s="803"/>
      <c r="E18" s="803"/>
      <c r="F18" s="803"/>
      <c r="G18" s="803"/>
      <c r="H18" s="803"/>
      <c r="I18" s="804"/>
    </row>
    <row r="19" spans="1:9" x14ac:dyDescent="0.15">
      <c r="A19" s="802"/>
      <c r="B19" s="803"/>
      <c r="C19" s="803"/>
      <c r="D19" s="803"/>
      <c r="E19" s="803"/>
      <c r="F19" s="803"/>
      <c r="G19" s="803"/>
      <c r="H19" s="803"/>
      <c r="I19" s="804"/>
    </row>
    <row r="20" spans="1:9" x14ac:dyDescent="0.15">
      <c r="A20" s="802"/>
      <c r="B20" s="803"/>
      <c r="C20" s="803"/>
      <c r="D20" s="803"/>
      <c r="E20" s="803"/>
      <c r="F20" s="803"/>
      <c r="G20" s="803"/>
      <c r="H20" s="803"/>
      <c r="I20" s="804"/>
    </row>
    <row r="21" spans="1:9" x14ac:dyDescent="0.15">
      <c r="A21" s="802"/>
      <c r="B21" s="803"/>
      <c r="C21" s="803"/>
      <c r="D21" s="803"/>
      <c r="E21" s="803"/>
      <c r="F21" s="803"/>
      <c r="G21" s="803"/>
      <c r="H21" s="803"/>
      <c r="I21" s="804"/>
    </row>
    <row r="22" spans="1:9" x14ac:dyDescent="0.15">
      <c r="A22" s="802"/>
      <c r="B22" s="803"/>
      <c r="C22" s="803"/>
      <c r="D22" s="803"/>
      <c r="E22" s="803"/>
      <c r="F22" s="803"/>
      <c r="G22" s="803"/>
      <c r="H22" s="803"/>
      <c r="I22" s="804"/>
    </row>
    <row r="23" spans="1:9" x14ac:dyDescent="0.15">
      <c r="A23" s="802"/>
      <c r="B23" s="803"/>
      <c r="C23" s="803"/>
      <c r="D23" s="803"/>
      <c r="E23" s="803"/>
      <c r="F23" s="803"/>
      <c r="G23" s="803"/>
      <c r="H23" s="803"/>
      <c r="I23" s="804"/>
    </row>
    <row r="24" spans="1:9" x14ac:dyDescent="0.15">
      <c r="A24" s="802"/>
      <c r="B24" s="803"/>
      <c r="C24" s="803"/>
      <c r="D24" s="803"/>
      <c r="E24" s="803"/>
      <c r="F24" s="803"/>
      <c r="G24" s="803"/>
      <c r="H24" s="803"/>
      <c r="I24" s="804"/>
    </row>
    <row r="25" spans="1:9" x14ac:dyDescent="0.15">
      <c r="A25" s="802"/>
      <c r="B25" s="803"/>
      <c r="C25" s="803"/>
      <c r="D25" s="803"/>
      <c r="E25" s="803"/>
      <c r="F25" s="803"/>
      <c r="G25" s="803"/>
      <c r="H25" s="803"/>
      <c r="I25" s="804"/>
    </row>
    <row r="26" spans="1:9" x14ac:dyDescent="0.15">
      <c r="A26" s="802"/>
      <c r="B26" s="803"/>
      <c r="C26" s="803"/>
      <c r="D26" s="803"/>
      <c r="E26" s="803"/>
      <c r="F26" s="803"/>
      <c r="G26" s="803"/>
      <c r="H26" s="803"/>
      <c r="I26" s="804"/>
    </row>
    <row r="27" spans="1:9" x14ac:dyDescent="0.15">
      <c r="A27" s="802"/>
      <c r="B27" s="803"/>
      <c r="C27" s="803"/>
      <c r="D27" s="803"/>
      <c r="E27" s="803"/>
      <c r="F27" s="803"/>
      <c r="G27" s="803"/>
      <c r="H27" s="803"/>
      <c r="I27" s="804"/>
    </row>
    <row r="28" spans="1:9" x14ac:dyDescent="0.15">
      <c r="A28" s="802"/>
      <c r="B28" s="803"/>
      <c r="C28" s="803"/>
      <c r="D28" s="803"/>
      <c r="E28" s="803"/>
      <c r="F28" s="803"/>
      <c r="G28" s="803"/>
      <c r="H28" s="803"/>
      <c r="I28" s="804"/>
    </row>
    <row r="29" spans="1:9" x14ac:dyDescent="0.15">
      <c r="A29" s="802"/>
      <c r="B29" s="803"/>
      <c r="C29" s="803"/>
      <c r="D29" s="803"/>
      <c r="E29" s="803"/>
      <c r="F29" s="803"/>
      <c r="G29" s="803"/>
      <c r="H29" s="803"/>
      <c r="I29" s="804"/>
    </row>
    <row r="30" spans="1:9" x14ac:dyDescent="0.15">
      <c r="A30" s="802"/>
      <c r="B30" s="803"/>
      <c r="C30" s="803"/>
      <c r="D30" s="803"/>
      <c r="E30" s="803"/>
      <c r="F30" s="803"/>
      <c r="G30" s="803"/>
      <c r="H30" s="803"/>
      <c r="I30" s="804"/>
    </row>
    <row r="31" spans="1:9" x14ac:dyDescent="0.15">
      <c r="A31" s="802"/>
      <c r="B31" s="803"/>
      <c r="C31" s="803"/>
      <c r="D31" s="803"/>
      <c r="E31" s="803"/>
      <c r="F31" s="803"/>
      <c r="G31" s="803"/>
      <c r="H31" s="803"/>
      <c r="I31" s="804"/>
    </row>
    <row r="32" spans="1:9" x14ac:dyDescent="0.15">
      <c r="A32" s="802"/>
      <c r="B32" s="803"/>
      <c r="C32" s="803"/>
      <c r="D32" s="803"/>
      <c r="E32" s="803"/>
      <c r="F32" s="803"/>
      <c r="G32" s="803"/>
      <c r="H32" s="803"/>
      <c r="I32" s="804"/>
    </row>
    <row r="33" spans="1:10" x14ac:dyDescent="0.15">
      <c r="A33" s="802"/>
      <c r="B33" s="803"/>
      <c r="C33" s="803"/>
      <c r="D33" s="803"/>
      <c r="E33" s="803"/>
      <c r="F33" s="803"/>
      <c r="G33" s="803"/>
      <c r="H33" s="803"/>
      <c r="I33" s="804"/>
    </row>
    <row r="34" spans="1:10" x14ac:dyDescent="0.15">
      <c r="A34" s="802"/>
      <c r="B34" s="803"/>
      <c r="C34" s="803"/>
      <c r="D34" s="803"/>
      <c r="E34" s="803"/>
      <c r="F34" s="803"/>
      <c r="G34" s="803"/>
      <c r="H34" s="803"/>
      <c r="I34" s="804"/>
    </row>
    <row r="35" spans="1:10" x14ac:dyDescent="0.15">
      <c r="A35" s="802"/>
      <c r="B35" s="803"/>
      <c r="C35" s="803"/>
      <c r="D35" s="803"/>
      <c r="E35" s="803"/>
      <c r="F35" s="803"/>
      <c r="G35" s="803"/>
      <c r="H35" s="803"/>
      <c r="I35" s="804"/>
    </row>
    <row r="36" spans="1:10" x14ac:dyDescent="0.15">
      <c r="A36" s="802"/>
      <c r="B36" s="803"/>
      <c r="C36" s="803"/>
      <c r="D36" s="803"/>
      <c r="E36" s="803"/>
      <c r="F36" s="803"/>
      <c r="G36" s="803"/>
      <c r="H36" s="803"/>
      <c r="I36" s="804"/>
    </row>
    <row r="37" spans="1:10" x14ac:dyDescent="0.15">
      <c r="A37" s="802"/>
      <c r="B37" s="803"/>
      <c r="C37" s="803"/>
      <c r="D37" s="803"/>
      <c r="E37" s="803"/>
      <c r="F37" s="803"/>
      <c r="G37" s="803"/>
      <c r="H37" s="803"/>
      <c r="I37" s="804"/>
    </row>
    <row r="38" spans="1:10" x14ac:dyDescent="0.15">
      <c r="A38" s="802"/>
      <c r="B38" s="803"/>
      <c r="C38" s="803"/>
      <c r="D38" s="803"/>
      <c r="E38" s="803"/>
      <c r="F38" s="803"/>
      <c r="G38" s="803"/>
      <c r="H38" s="803"/>
      <c r="I38" s="804"/>
    </row>
    <row r="39" spans="1:10" x14ac:dyDescent="0.15">
      <c r="A39" s="802"/>
      <c r="B39" s="803"/>
      <c r="C39" s="803"/>
      <c r="D39" s="803"/>
      <c r="E39" s="803"/>
      <c r="F39" s="803"/>
      <c r="G39" s="803"/>
      <c r="H39" s="803"/>
      <c r="I39" s="804"/>
    </row>
    <row r="40" spans="1:10" x14ac:dyDescent="0.15">
      <c r="A40" s="802"/>
      <c r="B40" s="803"/>
      <c r="C40" s="803"/>
      <c r="D40" s="803"/>
      <c r="E40" s="803"/>
      <c r="F40" s="803"/>
      <c r="G40" s="803"/>
      <c r="H40" s="803"/>
      <c r="I40" s="804"/>
    </row>
    <row r="41" spans="1:10" x14ac:dyDescent="0.15">
      <c r="A41" s="805"/>
      <c r="B41" s="806"/>
      <c r="C41" s="806"/>
      <c r="D41" s="806"/>
      <c r="E41" s="806"/>
      <c r="F41" s="806"/>
      <c r="G41" s="806"/>
      <c r="H41" s="806"/>
      <c r="I41" s="807"/>
    </row>
    <row r="42" spans="1:10" ht="18.75" customHeight="1" x14ac:dyDescent="0.15">
      <c r="A42" s="808" t="s">
        <v>151</v>
      </c>
      <c r="B42" s="808"/>
      <c r="C42" s="808"/>
      <c r="D42" s="808"/>
      <c r="E42" s="808"/>
      <c r="F42" s="808"/>
      <c r="G42" s="808"/>
      <c r="H42" s="808"/>
      <c r="I42" s="808"/>
      <c r="J42" s="42"/>
    </row>
    <row r="43" spans="1:10" ht="36.75" customHeight="1" x14ac:dyDescent="0.15">
      <c r="A43" s="787" t="s">
        <v>1028</v>
      </c>
      <c r="B43" s="787"/>
      <c r="C43" s="787"/>
      <c r="D43" s="787"/>
      <c r="E43" s="787"/>
      <c r="F43" s="787"/>
      <c r="G43" s="787"/>
      <c r="H43" s="787"/>
      <c r="I43" s="787"/>
    </row>
    <row r="44" spans="1:10" ht="60" customHeight="1" x14ac:dyDescent="0.15">
      <c r="A44" s="787" t="s">
        <v>1009</v>
      </c>
      <c r="B44" s="787"/>
      <c r="C44" s="787"/>
      <c r="D44" s="787"/>
      <c r="E44" s="787"/>
      <c r="F44" s="787"/>
      <c r="G44" s="787"/>
      <c r="H44" s="787"/>
      <c r="I44" s="787"/>
    </row>
  </sheetData>
  <mergeCells count="21">
    <mergeCell ref="D9:I9"/>
    <mergeCell ref="B10:C10"/>
    <mergeCell ref="A11:I11"/>
    <mergeCell ref="A12:I41"/>
    <mergeCell ref="A42:I42"/>
    <mergeCell ref="A44:I44"/>
    <mergeCell ref="A1:I1"/>
    <mergeCell ref="D5:I5"/>
    <mergeCell ref="D6:I6"/>
    <mergeCell ref="D7:I7"/>
    <mergeCell ref="D8:I8"/>
    <mergeCell ref="A4:I4"/>
    <mergeCell ref="A5:C5"/>
    <mergeCell ref="A6:C6"/>
    <mergeCell ref="A7:C7"/>
    <mergeCell ref="C2:I2"/>
    <mergeCell ref="A43:I43"/>
    <mergeCell ref="D10:I10"/>
    <mergeCell ref="A8:A10"/>
    <mergeCell ref="B8:C8"/>
    <mergeCell ref="B9:C9"/>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85" zoomScaleNormal="85" zoomScaleSheetLayoutView="100" workbookViewId="0">
      <selection activeCell="H17" sqref="H17"/>
    </sheetView>
  </sheetViews>
  <sheetFormatPr defaultRowHeight="13.5" x14ac:dyDescent="0.15"/>
  <cols>
    <col min="1" max="16384" width="9" style="2"/>
  </cols>
  <sheetData>
    <row r="1" spans="1:21" ht="15.75" x14ac:dyDescent="0.15">
      <c r="A1" s="1540" t="s">
        <v>389</v>
      </c>
      <c r="B1" s="1540"/>
      <c r="C1" s="1540"/>
      <c r="D1" s="1540"/>
      <c r="E1" s="1540"/>
      <c r="F1" s="1540"/>
      <c r="G1" s="1540"/>
      <c r="H1" s="1540"/>
      <c r="I1" s="1540"/>
    </row>
    <row r="2" spans="1:21" ht="27" customHeight="1" x14ac:dyDescent="0.15">
      <c r="A2" s="5"/>
      <c r="B2" s="5"/>
      <c r="C2" s="5"/>
      <c r="D2" s="5"/>
      <c r="E2" s="5"/>
      <c r="F2" s="5"/>
      <c r="G2" s="5"/>
      <c r="H2" s="5"/>
      <c r="I2" s="5"/>
    </row>
    <row r="3" spans="1:21" ht="27" customHeight="1" x14ac:dyDescent="0.15">
      <c r="A3" s="1541" t="s">
        <v>390</v>
      </c>
      <c r="B3" s="1541"/>
      <c r="C3" s="1541"/>
      <c r="D3" s="1541"/>
      <c r="E3" s="1541"/>
      <c r="F3" s="1541"/>
      <c r="G3" s="1541"/>
      <c r="H3" s="1542" t="s">
        <v>129</v>
      </c>
      <c r="I3" s="1542"/>
    </row>
    <row r="4" spans="1:21" ht="15.75" x14ac:dyDescent="0.15">
      <c r="A4" s="5"/>
      <c r="B4" s="5"/>
      <c r="C4" s="5"/>
      <c r="D4" s="5"/>
      <c r="E4" s="5"/>
      <c r="F4" s="5"/>
      <c r="G4" s="5"/>
      <c r="H4" s="5"/>
      <c r="I4" s="5"/>
    </row>
    <row r="5" spans="1:21" ht="45" customHeight="1" x14ac:dyDescent="0.15">
      <c r="A5" s="5" t="s">
        <v>196</v>
      </c>
      <c r="B5" s="5"/>
      <c r="C5" s="5"/>
      <c r="D5" s="45"/>
      <c r="E5" s="46"/>
      <c r="F5" s="46"/>
      <c r="G5" s="46"/>
      <c r="H5" s="46"/>
      <c r="I5" s="46"/>
      <c r="J5" s="46"/>
      <c r="K5" s="46"/>
      <c r="L5" s="46"/>
      <c r="M5" s="46"/>
      <c r="N5" s="46"/>
      <c r="O5" s="46"/>
      <c r="P5" s="46"/>
      <c r="Q5" s="46"/>
      <c r="R5" s="46"/>
      <c r="S5" s="46"/>
      <c r="T5" s="46"/>
      <c r="U5" s="46"/>
    </row>
    <row r="6" spans="1:21" ht="33" customHeight="1" x14ac:dyDescent="0.15">
      <c r="A6" s="1543" t="s">
        <v>950</v>
      </c>
      <c r="B6" s="1543"/>
      <c r="C6" s="1543"/>
      <c r="D6" s="1543"/>
      <c r="E6" s="1543"/>
      <c r="F6" s="1543"/>
      <c r="G6" s="1543"/>
      <c r="H6" s="1543"/>
      <c r="I6" s="1543"/>
    </row>
    <row r="7" spans="1:21" ht="27" customHeight="1" x14ac:dyDescent="0.15">
      <c r="A7" s="5" t="s">
        <v>38</v>
      </c>
      <c r="B7" s="5"/>
      <c r="C7" s="5"/>
      <c r="D7" s="5"/>
      <c r="E7" s="5"/>
      <c r="F7" s="5"/>
      <c r="G7" s="5"/>
      <c r="H7" s="5"/>
      <c r="I7" s="5"/>
    </row>
    <row r="8" spans="1:21" ht="22.5" customHeight="1" x14ac:dyDescent="0.15">
      <c r="A8" s="1538" t="s">
        <v>358</v>
      </c>
      <c r="B8" s="1538"/>
      <c r="C8" s="1538"/>
      <c r="D8" s="1538"/>
      <c r="E8" s="1538"/>
      <c r="F8" s="1538"/>
      <c r="G8" s="1538"/>
      <c r="H8" s="1538"/>
      <c r="I8" s="1538"/>
    </row>
    <row r="9" spans="1:21" ht="22.5" customHeight="1" x14ac:dyDescent="0.15">
      <c r="A9" s="54" t="s">
        <v>359</v>
      </c>
      <c r="B9" s="10"/>
      <c r="C9" s="10"/>
      <c r="D9" s="10"/>
      <c r="E9" s="10"/>
      <c r="F9" s="10"/>
      <c r="G9" s="10"/>
      <c r="H9" s="10"/>
      <c r="I9" s="10"/>
    </row>
    <row r="10" spans="1:21" ht="22.5" customHeight="1" x14ac:dyDescent="0.15">
      <c r="A10" s="1537" t="s">
        <v>951</v>
      </c>
      <c r="B10" s="1537"/>
      <c r="C10" s="1537"/>
      <c r="D10" s="1537"/>
      <c r="E10" s="1537"/>
      <c r="F10" s="1537"/>
      <c r="G10" s="1537"/>
      <c r="H10" s="1537"/>
      <c r="I10" s="1537"/>
    </row>
    <row r="11" spans="1:21" ht="22.5" customHeight="1" x14ac:dyDescent="0.15">
      <c r="A11" s="54" t="s">
        <v>360</v>
      </c>
      <c r="B11" s="10"/>
      <c r="C11" s="10"/>
      <c r="D11" s="10"/>
      <c r="E11" s="10"/>
      <c r="F11" s="10"/>
      <c r="G11" s="10"/>
      <c r="H11" s="10"/>
      <c r="I11" s="10"/>
    </row>
    <row r="12" spans="1:21" ht="54" customHeight="1" x14ac:dyDescent="0.15">
      <c r="A12" s="1539" t="s">
        <v>363</v>
      </c>
      <c r="B12" s="1539"/>
      <c r="C12" s="1539"/>
      <c r="D12" s="1539"/>
      <c r="E12" s="1539"/>
      <c r="F12" s="1539"/>
      <c r="G12" s="1539"/>
      <c r="H12" s="1539"/>
      <c r="I12" s="1539"/>
    </row>
    <row r="13" spans="1:21" ht="22.5" customHeight="1" x14ac:dyDescent="0.15">
      <c r="A13" s="1537" t="s">
        <v>949</v>
      </c>
      <c r="B13" s="1537"/>
      <c r="C13" s="1537"/>
      <c r="D13" s="1537"/>
      <c r="E13" s="1537"/>
      <c r="F13" s="1537"/>
      <c r="G13" s="1537"/>
      <c r="H13" s="1537"/>
      <c r="I13" s="1537"/>
    </row>
    <row r="14" spans="1:21" ht="22.5" customHeight="1" x14ac:dyDescent="0.15">
      <c r="A14" s="54" t="s">
        <v>361</v>
      </c>
      <c r="B14" s="5"/>
      <c r="C14" s="5"/>
      <c r="D14" s="5"/>
      <c r="E14" s="5"/>
      <c r="F14" s="5"/>
      <c r="G14" s="5"/>
      <c r="H14" s="5"/>
      <c r="I14" s="5"/>
    </row>
    <row r="15" spans="1:21" ht="22.5" customHeight="1" x14ac:dyDescent="0.15">
      <c r="A15" s="1537" t="s">
        <v>952</v>
      </c>
      <c r="B15" s="1537"/>
      <c r="C15" s="1537"/>
      <c r="D15" s="1537"/>
      <c r="E15" s="1537"/>
      <c r="F15" s="1537"/>
      <c r="G15" s="1537"/>
      <c r="H15" s="1537"/>
      <c r="I15" s="1537"/>
    </row>
    <row r="16" spans="1:21" ht="22.5" customHeight="1" x14ac:dyDescent="0.15">
      <c r="A16" s="8"/>
      <c r="B16" s="5"/>
      <c r="C16" s="5"/>
      <c r="D16" s="5"/>
      <c r="E16" s="5"/>
      <c r="F16" s="5"/>
      <c r="G16" s="5"/>
      <c r="H16" s="5"/>
      <c r="I16" s="5"/>
    </row>
    <row r="17" spans="1:21" ht="45" customHeight="1" x14ac:dyDescent="0.15">
      <c r="A17" s="5" t="s">
        <v>57</v>
      </c>
      <c r="B17" s="5"/>
      <c r="C17" s="5"/>
      <c r="D17" s="45"/>
      <c r="E17" s="46"/>
      <c r="F17" s="46"/>
      <c r="G17" s="46"/>
      <c r="H17" s="46"/>
      <c r="I17" s="46"/>
      <c r="J17" s="46"/>
      <c r="K17" s="46"/>
      <c r="L17" s="46"/>
      <c r="M17" s="46"/>
      <c r="N17" s="46"/>
      <c r="O17" s="46"/>
      <c r="P17" s="46"/>
      <c r="Q17" s="46"/>
      <c r="R17" s="46"/>
      <c r="S17" s="46"/>
      <c r="T17" s="46"/>
      <c r="U17" s="46"/>
    </row>
    <row r="18" spans="1:21" ht="22.5" customHeight="1" x14ac:dyDescent="0.15">
      <c r="A18" s="31" t="s">
        <v>270</v>
      </c>
      <c r="B18" s="5"/>
      <c r="C18" s="5"/>
      <c r="D18" s="5"/>
      <c r="E18" s="5"/>
      <c r="F18" s="5"/>
      <c r="G18" s="5"/>
      <c r="H18" s="5"/>
      <c r="I18" s="5"/>
    </row>
    <row r="19" spans="1:21" ht="18.75" customHeight="1" x14ac:dyDescent="0.15">
      <c r="A19" s="1538" t="s">
        <v>357</v>
      </c>
      <c r="B19" s="1538"/>
      <c r="C19" s="1538"/>
      <c r="D19" s="1538"/>
      <c r="E19" s="1538"/>
      <c r="F19" s="1538"/>
      <c r="G19" s="1538"/>
      <c r="H19" s="1538"/>
      <c r="I19" s="1538"/>
      <c r="J19" s="9"/>
      <c r="K19" s="9"/>
      <c r="L19" s="9"/>
      <c r="M19" s="9"/>
      <c r="N19" s="9"/>
      <c r="O19" s="9"/>
      <c r="P19" s="9"/>
      <c r="Q19" s="9"/>
      <c r="R19" s="9"/>
      <c r="S19" s="9"/>
      <c r="T19" s="9"/>
      <c r="U19" s="9"/>
    </row>
    <row r="20" spans="1:21" ht="5.0999999999999996" customHeight="1" x14ac:dyDescent="0.15">
      <c r="A20" s="30"/>
      <c r="B20" s="30"/>
      <c r="C20" s="30"/>
      <c r="D20" s="30"/>
      <c r="E20" s="30"/>
      <c r="F20" s="30"/>
      <c r="G20" s="30"/>
      <c r="H20" s="30"/>
      <c r="I20" s="30"/>
      <c r="J20" s="9"/>
      <c r="K20" s="9"/>
      <c r="L20" s="9"/>
      <c r="M20" s="9"/>
      <c r="N20" s="9"/>
      <c r="O20" s="9"/>
      <c r="P20" s="9"/>
      <c r="Q20" s="9"/>
      <c r="R20" s="9"/>
      <c r="S20" s="9"/>
      <c r="T20" s="9"/>
      <c r="U20" s="9"/>
    </row>
    <row r="21" spans="1:21" ht="18.75" customHeight="1" x14ac:dyDescent="0.15">
      <c r="A21" s="30"/>
      <c r="B21" s="1544" t="s">
        <v>391</v>
      </c>
      <c r="C21" s="1544"/>
      <c r="D21" s="1544" t="s">
        <v>281</v>
      </c>
      <c r="E21" s="1544"/>
      <c r="F21" s="1544"/>
      <c r="G21" s="1544"/>
      <c r="H21" s="1544"/>
      <c r="I21" s="1544"/>
      <c r="J21" s="9"/>
      <c r="K21" s="9"/>
      <c r="L21" s="9"/>
      <c r="M21" s="9"/>
      <c r="N21" s="9"/>
      <c r="O21" s="9"/>
      <c r="P21" s="9"/>
      <c r="Q21" s="9"/>
      <c r="R21" s="9"/>
      <c r="S21" s="9"/>
      <c r="T21" s="9"/>
      <c r="U21" s="9"/>
    </row>
    <row r="22" spans="1:21" ht="18.75" customHeight="1" x14ac:dyDescent="0.15">
      <c r="A22" s="30"/>
      <c r="B22" s="1544"/>
      <c r="C22" s="1544"/>
      <c r="D22" s="1545" t="s">
        <v>1051</v>
      </c>
      <c r="E22" s="1545"/>
      <c r="F22" s="1545" t="s">
        <v>1051</v>
      </c>
      <c r="G22" s="1545"/>
      <c r="H22" s="1545" t="s">
        <v>1051</v>
      </c>
      <c r="I22" s="1545"/>
      <c r="J22" s="9"/>
      <c r="K22" s="9"/>
      <c r="L22" s="9"/>
      <c r="M22" s="9"/>
      <c r="N22" s="9"/>
      <c r="O22" s="9"/>
      <c r="P22" s="9"/>
      <c r="Q22" s="9"/>
      <c r="R22" s="9"/>
      <c r="S22" s="9"/>
      <c r="T22" s="9"/>
      <c r="U22" s="9"/>
    </row>
    <row r="23" spans="1:21" ht="18.75" customHeight="1" x14ac:dyDescent="0.15">
      <c r="A23" s="30"/>
      <c r="B23" s="1549" t="s">
        <v>271</v>
      </c>
      <c r="C23" s="1549"/>
      <c r="D23" s="1548"/>
      <c r="E23" s="1548"/>
      <c r="F23" s="1548"/>
      <c r="G23" s="1548"/>
      <c r="H23" s="1548"/>
      <c r="I23" s="1548"/>
      <c r="J23" s="9"/>
      <c r="K23" s="9"/>
      <c r="L23" s="9"/>
      <c r="M23" s="9"/>
      <c r="N23" s="9"/>
      <c r="O23" s="9"/>
      <c r="P23" s="9"/>
      <c r="Q23" s="9"/>
      <c r="R23" s="9"/>
      <c r="S23" s="9"/>
      <c r="T23" s="9"/>
      <c r="U23" s="9"/>
    </row>
    <row r="24" spans="1:21" ht="18.75" customHeight="1" x14ac:dyDescent="0.15">
      <c r="A24" s="30"/>
      <c r="B24" s="1549" t="s">
        <v>272</v>
      </c>
      <c r="C24" s="1549"/>
      <c r="D24" s="1548"/>
      <c r="E24" s="1548"/>
      <c r="F24" s="1548"/>
      <c r="G24" s="1548"/>
      <c r="H24" s="1548"/>
      <c r="I24" s="1548"/>
      <c r="J24" s="9"/>
      <c r="K24" s="9"/>
      <c r="L24" s="9"/>
      <c r="M24" s="9"/>
      <c r="N24" s="9"/>
      <c r="O24" s="9"/>
      <c r="P24" s="9"/>
      <c r="Q24" s="9"/>
      <c r="R24" s="9"/>
      <c r="S24" s="9"/>
      <c r="T24" s="9"/>
      <c r="U24" s="9"/>
    </row>
    <row r="25" spans="1:21" ht="18.75" customHeight="1" x14ac:dyDescent="0.15">
      <c r="A25" s="30"/>
      <c r="B25" s="1549" t="s">
        <v>273</v>
      </c>
      <c r="C25" s="1549"/>
      <c r="D25" s="1548"/>
      <c r="E25" s="1548"/>
      <c r="F25" s="1548"/>
      <c r="G25" s="1548"/>
      <c r="H25" s="1548"/>
      <c r="I25" s="1548"/>
      <c r="J25" s="9"/>
      <c r="K25" s="9"/>
      <c r="L25" s="9"/>
      <c r="M25" s="9"/>
      <c r="N25" s="9"/>
      <c r="O25" s="9"/>
      <c r="P25" s="9"/>
      <c r="Q25" s="9"/>
      <c r="R25" s="9"/>
      <c r="S25" s="9"/>
      <c r="T25" s="9"/>
      <c r="U25" s="9"/>
    </row>
    <row r="26" spans="1:21" ht="5.0999999999999996" customHeight="1" x14ac:dyDescent="0.15">
      <c r="A26" s="30"/>
      <c r="B26" s="30"/>
      <c r="C26" s="30"/>
      <c r="D26" s="30"/>
      <c r="E26" s="30"/>
      <c r="F26" s="30"/>
      <c r="G26" s="30"/>
      <c r="H26" s="30"/>
      <c r="I26" s="30"/>
      <c r="J26" s="9"/>
      <c r="K26" s="9"/>
      <c r="L26" s="9"/>
      <c r="M26" s="9"/>
      <c r="N26" s="9"/>
      <c r="O26" s="9"/>
      <c r="P26" s="9"/>
      <c r="Q26" s="9"/>
      <c r="R26" s="9"/>
      <c r="S26" s="9"/>
      <c r="T26" s="9"/>
      <c r="U26" s="9"/>
    </row>
    <row r="27" spans="1:21" ht="18.75" customHeight="1" x14ac:dyDescent="0.15">
      <c r="A27" s="30"/>
      <c r="B27" s="1544" t="s">
        <v>391</v>
      </c>
      <c r="C27" s="1544"/>
      <c r="D27" s="1544" t="s">
        <v>281</v>
      </c>
      <c r="E27" s="1544"/>
      <c r="F27" s="1544"/>
      <c r="G27" s="1544"/>
      <c r="H27" s="1544"/>
      <c r="I27" s="1544"/>
      <c r="J27" s="9"/>
      <c r="K27" s="9"/>
      <c r="L27" s="9"/>
      <c r="M27" s="9"/>
      <c r="N27" s="9"/>
      <c r="O27" s="9"/>
      <c r="P27" s="9"/>
      <c r="Q27" s="9"/>
      <c r="R27" s="9"/>
      <c r="S27" s="9"/>
      <c r="T27" s="9"/>
      <c r="U27" s="9"/>
    </row>
    <row r="28" spans="1:21" ht="18.75" customHeight="1" x14ac:dyDescent="0.15">
      <c r="A28" s="30"/>
      <c r="B28" s="1544"/>
      <c r="C28" s="1544"/>
      <c r="D28" s="1546" t="str">
        <f>D22</f>
        <v>令和　年　月</v>
      </c>
      <c r="E28" s="1547"/>
      <c r="F28" s="1546" t="str">
        <f>F22</f>
        <v>令和　年　月</v>
      </c>
      <c r="G28" s="1547"/>
      <c r="H28" s="1546" t="str">
        <f>H22</f>
        <v>令和　年　月</v>
      </c>
      <c r="I28" s="1547"/>
      <c r="J28" s="9"/>
      <c r="K28" s="9"/>
      <c r="L28" s="9"/>
      <c r="M28" s="9"/>
      <c r="N28" s="9"/>
      <c r="O28" s="9"/>
      <c r="P28" s="9"/>
      <c r="Q28" s="9"/>
      <c r="R28" s="9"/>
      <c r="S28" s="9"/>
      <c r="T28" s="9"/>
      <c r="U28" s="9"/>
    </row>
    <row r="29" spans="1:21" ht="18.75" customHeight="1" x14ac:dyDescent="0.15">
      <c r="A29" s="30"/>
      <c r="B29" s="1552" t="s">
        <v>274</v>
      </c>
      <c r="C29" s="1552"/>
      <c r="D29" s="1548"/>
      <c r="E29" s="1548"/>
      <c r="F29" s="1548"/>
      <c r="G29" s="1548"/>
      <c r="H29" s="1548"/>
      <c r="I29" s="1548"/>
      <c r="J29" s="9"/>
      <c r="K29" s="9"/>
      <c r="L29" s="9"/>
      <c r="M29" s="9"/>
      <c r="N29" s="9"/>
      <c r="O29" s="9"/>
      <c r="P29" s="9"/>
      <c r="Q29" s="9"/>
      <c r="R29" s="9"/>
      <c r="S29" s="9"/>
      <c r="T29" s="9"/>
      <c r="U29" s="9"/>
    </row>
    <row r="30" spans="1:21" ht="18.75" customHeight="1" x14ac:dyDescent="0.15">
      <c r="A30" s="30"/>
      <c r="B30" s="1552" t="s">
        <v>275</v>
      </c>
      <c r="C30" s="1552"/>
      <c r="D30" s="1548"/>
      <c r="E30" s="1548"/>
      <c r="F30" s="1548"/>
      <c r="G30" s="1548"/>
      <c r="H30" s="1548"/>
      <c r="I30" s="1548"/>
      <c r="J30" s="9"/>
      <c r="K30" s="9"/>
      <c r="L30" s="9"/>
      <c r="M30" s="9"/>
      <c r="N30" s="9"/>
      <c r="O30" s="9"/>
      <c r="P30" s="9"/>
      <c r="Q30" s="9"/>
      <c r="R30" s="9"/>
      <c r="S30" s="9"/>
      <c r="T30" s="9"/>
      <c r="U30" s="9"/>
    </row>
    <row r="31" spans="1:21" ht="18.75" customHeight="1" x14ac:dyDescent="0.15">
      <c r="A31" s="30"/>
      <c r="B31" s="1552" t="s">
        <v>276</v>
      </c>
      <c r="C31" s="1552"/>
      <c r="D31" s="1548"/>
      <c r="E31" s="1548"/>
      <c r="F31" s="1548"/>
      <c r="G31" s="1548"/>
      <c r="H31" s="1548"/>
      <c r="I31" s="1548"/>
      <c r="J31" s="9"/>
      <c r="K31" s="9"/>
      <c r="L31" s="9"/>
      <c r="M31" s="9"/>
      <c r="N31" s="9"/>
      <c r="O31" s="9"/>
      <c r="P31" s="9"/>
      <c r="Q31" s="9"/>
      <c r="R31" s="9"/>
      <c r="S31" s="9"/>
      <c r="T31" s="9"/>
      <c r="U31" s="9"/>
    </row>
    <row r="32" spans="1:21" ht="18.75" customHeight="1" x14ac:dyDescent="0.15">
      <c r="A32" s="30"/>
      <c r="B32" s="1552" t="s">
        <v>277</v>
      </c>
      <c r="C32" s="1552"/>
      <c r="D32" s="1548"/>
      <c r="E32" s="1548"/>
      <c r="F32" s="1548"/>
      <c r="G32" s="1548"/>
      <c r="H32" s="1548"/>
      <c r="I32" s="1548"/>
      <c r="J32" s="9"/>
      <c r="K32" s="9"/>
      <c r="L32" s="9"/>
      <c r="M32" s="9"/>
      <c r="N32" s="9"/>
      <c r="O32" s="9"/>
      <c r="P32" s="9"/>
      <c r="Q32" s="9"/>
      <c r="R32" s="9"/>
      <c r="S32" s="9"/>
      <c r="T32" s="9"/>
      <c r="U32" s="9"/>
    </row>
    <row r="33" spans="1:21" ht="18.75" customHeight="1" x14ac:dyDescent="0.15">
      <c r="A33" s="30"/>
      <c r="B33" s="186" t="s">
        <v>953</v>
      </c>
      <c r="C33" s="30"/>
      <c r="D33" s="30"/>
      <c r="E33" s="30"/>
      <c r="F33" s="30"/>
      <c r="G33" s="30"/>
      <c r="H33" s="30"/>
      <c r="I33" s="30"/>
      <c r="J33" s="9"/>
      <c r="K33" s="9"/>
      <c r="L33" s="9"/>
      <c r="M33" s="9"/>
      <c r="N33" s="9"/>
      <c r="O33" s="9"/>
      <c r="P33" s="9"/>
      <c r="Q33" s="9"/>
      <c r="R33" s="9"/>
      <c r="S33" s="9"/>
      <c r="T33" s="9"/>
      <c r="U33" s="9"/>
    </row>
    <row r="34" spans="1:21" ht="18.75" customHeight="1" x14ac:dyDescent="0.15">
      <c r="A34" s="183"/>
      <c r="B34" s="186"/>
      <c r="C34" s="183"/>
      <c r="D34" s="183"/>
      <c r="E34" s="183"/>
      <c r="F34" s="183"/>
      <c r="G34" s="183"/>
      <c r="H34" s="183"/>
      <c r="I34" s="183"/>
      <c r="J34" s="9"/>
      <c r="K34" s="9"/>
      <c r="L34" s="9"/>
      <c r="M34" s="9"/>
      <c r="N34" s="9"/>
      <c r="O34" s="9"/>
      <c r="P34" s="9"/>
      <c r="Q34" s="9"/>
      <c r="R34" s="9"/>
      <c r="S34" s="9"/>
      <c r="T34" s="9"/>
      <c r="U34" s="9"/>
    </row>
    <row r="35" spans="1:21" ht="18.75" customHeight="1" x14ac:dyDescent="0.15">
      <c r="A35" s="183"/>
      <c r="B35" s="186"/>
      <c r="C35" s="183"/>
      <c r="D35" s="183"/>
      <c r="E35" s="183"/>
      <c r="F35" s="183"/>
      <c r="G35" s="183"/>
      <c r="H35" s="183"/>
      <c r="I35" s="183"/>
      <c r="J35" s="9"/>
      <c r="K35" s="9"/>
      <c r="L35" s="9"/>
      <c r="M35" s="9"/>
      <c r="N35" s="9"/>
      <c r="O35" s="9"/>
      <c r="P35" s="9"/>
      <c r="Q35" s="9"/>
      <c r="R35" s="9"/>
      <c r="S35" s="9"/>
      <c r="T35" s="9"/>
      <c r="U35" s="9"/>
    </row>
    <row r="36" spans="1:21" ht="22.5" customHeight="1" x14ac:dyDescent="0.15">
      <c r="A36" s="29"/>
      <c r="B36" s="29"/>
      <c r="C36" s="29"/>
      <c r="D36" s="29"/>
      <c r="E36" s="29"/>
      <c r="F36" s="29"/>
      <c r="G36" s="1553" t="s">
        <v>278</v>
      </c>
      <c r="H36" s="1553"/>
      <c r="I36" s="1553"/>
    </row>
    <row r="37" spans="1:21" ht="15.75" x14ac:dyDescent="0.15">
      <c r="A37" s="1540" t="s">
        <v>389</v>
      </c>
      <c r="B37" s="1540"/>
      <c r="C37" s="1540"/>
      <c r="D37" s="1540"/>
      <c r="E37" s="1540"/>
      <c r="F37" s="1540"/>
      <c r="G37" s="1540"/>
      <c r="H37" s="1540"/>
      <c r="I37" s="1540"/>
    </row>
    <row r="38" spans="1:21" ht="15.75" x14ac:dyDescent="0.15">
      <c r="A38" s="51"/>
      <c r="B38" s="51"/>
      <c r="C38" s="51"/>
      <c r="D38" s="51"/>
      <c r="E38" s="51"/>
      <c r="F38" s="51"/>
      <c r="G38" s="51"/>
      <c r="H38" s="51"/>
      <c r="I38" s="51"/>
    </row>
    <row r="39" spans="1:21" ht="27" customHeight="1" x14ac:dyDescent="0.15">
      <c r="A39" s="1451" t="s">
        <v>297</v>
      </c>
      <c r="B39" s="1451"/>
      <c r="C39" s="5"/>
      <c r="D39" s="5"/>
      <c r="E39" s="5"/>
      <c r="F39" s="5"/>
      <c r="G39" s="5"/>
      <c r="H39" s="5"/>
      <c r="I39" s="5"/>
    </row>
    <row r="40" spans="1:21" ht="22.5" customHeight="1" x14ac:dyDescent="0.15">
      <c r="A40" s="31" t="s">
        <v>575</v>
      </c>
      <c r="B40" s="5"/>
      <c r="C40" s="5"/>
      <c r="D40" s="5"/>
      <c r="E40" s="5"/>
      <c r="F40" s="5"/>
      <c r="G40" s="5"/>
      <c r="H40" s="5"/>
      <c r="I40" s="5"/>
    </row>
    <row r="41" spans="1:21" ht="18.75" customHeight="1" x14ac:dyDescent="0.15">
      <c r="A41" s="1538" t="s">
        <v>356</v>
      </c>
      <c r="B41" s="1538"/>
      <c r="C41" s="1538"/>
      <c r="D41" s="1538"/>
      <c r="E41" s="1538"/>
      <c r="F41" s="1538"/>
      <c r="G41" s="1538"/>
      <c r="H41" s="1538"/>
      <c r="I41" s="1538"/>
      <c r="J41" s="9"/>
      <c r="K41" s="9"/>
      <c r="L41" s="9"/>
      <c r="M41" s="9"/>
      <c r="N41" s="9"/>
      <c r="O41" s="9"/>
      <c r="P41" s="9"/>
      <c r="Q41" s="9"/>
      <c r="R41" s="9"/>
      <c r="S41" s="9"/>
      <c r="T41" s="9"/>
      <c r="U41" s="9"/>
    </row>
    <row r="42" spans="1:21" ht="5.0999999999999996" customHeight="1" x14ac:dyDescent="0.15">
      <c r="A42" s="30"/>
      <c r="B42" s="30"/>
      <c r="C42" s="30"/>
      <c r="D42" s="30"/>
      <c r="E42" s="30"/>
      <c r="F42" s="30"/>
      <c r="G42" s="30"/>
      <c r="H42" s="30"/>
      <c r="I42" s="30"/>
      <c r="J42" s="9"/>
      <c r="K42" s="9"/>
      <c r="L42" s="9"/>
      <c r="M42" s="9"/>
      <c r="N42" s="9"/>
      <c r="O42" s="9"/>
      <c r="P42" s="9"/>
      <c r="Q42" s="9"/>
      <c r="R42" s="9"/>
      <c r="S42" s="9"/>
      <c r="T42" s="9"/>
      <c r="U42" s="9"/>
    </row>
    <row r="43" spans="1:21" ht="18.75" customHeight="1" x14ac:dyDescent="0.15">
      <c r="A43" s="30"/>
      <c r="B43" s="1544" t="s">
        <v>391</v>
      </c>
      <c r="C43" s="1544"/>
      <c r="D43" s="1544" t="s">
        <v>281</v>
      </c>
      <c r="E43" s="1544"/>
      <c r="F43" s="1544"/>
      <c r="G43" s="1544"/>
      <c r="H43" s="1544"/>
      <c r="I43" s="1544"/>
      <c r="J43" s="9"/>
      <c r="K43" s="9"/>
      <c r="L43" s="9"/>
      <c r="M43" s="9"/>
      <c r="N43" s="9"/>
      <c r="O43" s="9"/>
      <c r="P43" s="9"/>
      <c r="Q43" s="9"/>
      <c r="R43" s="9"/>
      <c r="S43" s="9"/>
      <c r="T43" s="9"/>
      <c r="U43" s="9"/>
    </row>
    <row r="44" spans="1:21" ht="18.75" customHeight="1" x14ac:dyDescent="0.15">
      <c r="A44" s="30"/>
      <c r="B44" s="1544"/>
      <c r="C44" s="1544"/>
      <c r="D44" s="1554" t="str">
        <f>D22</f>
        <v>令和　年　月</v>
      </c>
      <c r="E44" s="1554"/>
      <c r="F44" s="1554" t="str">
        <f>F22</f>
        <v>令和　年　月</v>
      </c>
      <c r="G44" s="1554"/>
      <c r="H44" s="1554" t="str">
        <f>H22</f>
        <v>令和　年　月</v>
      </c>
      <c r="I44" s="1554"/>
      <c r="J44" s="9"/>
      <c r="K44" s="9"/>
      <c r="L44" s="9"/>
      <c r="M44" s="9"/>
      <c r="N44" s="9"/>
      <c r="O44" s="9"/>
      <c r="P44" s="9"/>
      <c r="Q44" s="9"/>
      <c r="R44" s="9"/>
      <c r="S44" s="9"/>
      <c r="T44" s="9"/>
      <c r="U44" s="9"/>
    </row>
    <row r="45" spans="1:21" ht="18.75" customHeight="1" x14ac:dyDescent="0.15">
      <c r="A45" s="30"/>
      <c r="B45" s="1549" t="s">
        <v>279</v>
      </c>
      <c r="C45" s="1549"/>
      <c r="D45" s="1551">
        <f>SUM(D46:E47)</f>
        <v>0</v>
      </c>
      <c r="E45" s="1551"/>
      <c r="F45" s="1551">
        <f>SUM(F46:G47)</f>
        <v>0</v>
      </c>
      <c r="G45" s="1551"/>
      <c r="H45" s="1551">
        <f>SUM(H46:I47)</f>
        <v>0</v>
      </c>
      <c r="I45" s="1551"/>
      <c r="J45" s="9"/>
      <c r="K45" s="9"/>
      <c r="L45" s="9"/>
      <c r="M45" s="9"/>
      <c r="N45" s="9"/>
      <c r="O45" s="9"/>
      <c r="P45" s="9"/>
      <c r="Q45" s="9"/>
      <c r="R45" s="9"/>
      <c r="S45" s="9"/>
      <c r="T45" s="9"/>
      <c r="U45" s="9"/>
    </row>
    <row r="46" spans="1:21" ht="36" customHeight="1" x14ac:dyDescent="0.15">
      <c r="A46" s="30"/>
      <c r="B46" s="1550" t="s">
        <v>368</v>
      </c>
      <c r="C46" s="1550"/>
      <c r="D46" s="1548"/>
      <c r="E46" s="1548"/>
      <c r="F46" s="1548"/>
      <c r="G46" s="1548"/>
      <c r="H46" s="1548"/>
      <c r="I46" s="1548"/>
      <c r="J46" s="9"/>
      <c r="K46" s="9"/>
      <c r="L46" s="9"/>
      <c r="M46" s="9"/>
      <c r="N46" s="9"/>
      <c r="O46" s="9"/>
      <c r="P46" s="9"/>
      <c r="Q46" s="9"/>
      <c r="R46" s="9"/>
      <c r="S46" s="9"/>
      <c r="T46" s="9"/>
      <c r="U46" s="9"/>
    </row>
    <row r="47" spans="1:21" ht="36" customHeight="1" x14ac:dyDescent="0.15">
      <c r="A47" s="30"/>
      <c r="B47" s="1550" t="s">
        <v>369</v>
      </c>
      <c r="C47" s="1550"/>
      <c r="D47" s="1548"/>
      <c r="E47" s="1548"/>
      <c r="F47" s="1548"/>
      <c r="G47" s="1548"/>
      <c r="H47" s="1548"/>
      <c r="I47" s="1548"/>
      <c r="J47" s="9"/>
      <c r="K47" s="9"/>
      <c r="L47" s="9"/>
      <c r="M47" s="9"/>
      <c r="N47" s="9"/>
      <c r="O47" s="9"/>
      <c r="P47" s="9"/>
      <c r="Q47" s="9"/>
      <c r="R47" s="9"/>
      <c r="S47" s="9"/>
      <c r="T47" s="9"/>
      <c r="U47" s="9"/>
    </row>
    <row r="48" spans="1:21" ht="36" customHeight="1" x14ac:dyDescent="0.15">
      <c r="A48" s="30"/>
      <c r="B48" s="1549" t="s">
        <v>370</v>
      </c>
      <c r="C48" s="1549"/>
      <c r="D48" s="1548"/>
      <c r="E48" s="1548"/>
      <c r="F48" s="1548"/>
      <c r="G48" s="1548"/>
      <c r="H48" s="1548"/>
      <c r="I48" s="1548"/>
      <c r="J48" s="9"/>
      <c r="K48" s="9"/>
      <c r="L48" s="9"/>
      <c r="M48" s="9"/>
      <c r="N48" s="9"/>
      <c r="O48" s="9"/>
      <c r="P48" s="9"/>
      <c r="Q48" s="9"/>
      <c r="R48" s="9"/>
      <c r="S48" s="9"/>
      <c r="T48" s="9"/>
      <c r="U48" s="9"/>
    </row>
    <row r="49" spans="1:21" ht="36" customHeight="1" x14ac:dyDescent="0.15">
      <c r="A49" s="30"/>
      <c r="B49" s="1549" t="s">
        <v>371</v>
      </c>
      <c r="C49" s="1549"/>
      <c r="D49" s="1548"/>
      <c r="E49" s="1548"/>
      <c r="F49" s="1548"/>
      <c r="G49" s="1548"/>
      <c r="H49" s="1548"/>
      <c r="I49" s="1548"/>
      <c r="J49" s="9"/>
      <c r="K49" s="9"/>
      <c r="L49" s="9"/>
      <c r="M49" s="9"/>
      <c r="N49" s="9"/>
      <c r="O49" s="9"/>
      <c r="P49" s="9"/>
      <c r="Q49" s="9"/>
      <c r="R49" s="9"/>
      <c r="S49" s="9"/>
      <c r="T49" s="9"/>
      <c r="U49" s="9"/>
    </row>
    <row r="50" spans="1:21" ht="5.0999999999999996" customHeight="1" x14ac:dyDescent="0.15">
      <c r="A50" s="30"/>
      <c r="B50" s="30"/>
      <c r="C50" s="30"/>
      <c r="D50" s="30"/>
      <c r="E50" s="30"/>
      <c r="F50" s="30"/>
      <c r="G50" s="30"/>
      <c r="H50" s="183"/>
      <c r="I50" s="30"/>
      <c r="J50" s="9"/>
      <c r="K50" s="9"/>
      <c r="L50" s="9"/>
      <c r="M50" s="9"/>
      <c r="N50" s="9"/>
      <c r="O50" s="9"/>
      <c r="P50" s="9"/>
      <c r="Q50" s="9"/>
      <c r="R50" s="9"/>
      <c r="S50" s="9"/>
      <c r="T50" s="9"/>
      <c r="U50" s="9"/>
    </row>
    <row r="51" spans="1:21" ht="18.75" customHeight="1" x14ac:dyDescent="0.15">
      <c r="A51" s="30"/>
      <c r="B51" s="1544" t="s">
        <v>391</v>
      </c>
      <c r="C51" s="1544"/>
      <c r="D51" s="1544" t="s">
        <v>281</v>
      </c>
      <c r="E51" s="1544"/>
      <c r="F51" s="1544"/>
      <c r="G51" s="1544"/>
      <c r="H51" s="1544"/>
      <c r="I51" s="1544"/>
      <c r="J51" s="9"/>
      <c r="K51" s="9"/>
      <c r="L51" s="9"/>
      <c r="M51" s="9"/>
      <c r="N51" s="9"/>
      <c r="O51" s="9"/>
      <c r="P51" s="9"/>
      <c r="Q51" s="9"/>
      <c r="R51" s="9"/>
      <c r="S51" s="9"/>
      <c r="T51" s="9"/>
      <c r="U51" s="9"/>
    </row>
    <row r="52" spans="1:21" ht="18.75" customHeight="1" x14ac:dyDescent="0.15">
      <c r="A52" s="30"/>
      <c r="B52" s="1544"/>
      <c r="C52" s="1544"/>
      <c r="D52" s="1546" t="str">
        <f>D22</f>
        <v>令和　年　月</v>
      </c>
      <c r="E52" s="1547"/>
      <c r="F52" s="1546" t="str">
        <f>F22</f>
        <v>令和　年　月</v>
      </c>
      <c r="G52" s="1547"/>
      <c r="H52" s="1546" t="str">
        <f>H22</f>
        <v>令和　年　月</v>
      </c>
      <c r="I52" s="1547"/>
      <c r="J52" s="9"/>
      <c r="K52" s="9"/>
      <c r="L52" s="9"/>
      <c r="M52" s="9"/>
      <c r="N52" s="9"/>
      <c r="O52" s="9"/>
      <c r="P52" s="9"/>
      <c r="Q52" s="9"/>
      <c r="R52" s="9"/>
      <c r="S52" s="9"/>
      <c r="T52" s="9"/>
      <c r="U52" s="9"/>
    </row>
    <row r="53" spans="1:21" ht="18.75" customHeight="1" x14ac:dyDescent="0.15">
      <c r="A53" s="30"/>
      <c r="B53" s="1555" t="s">
        <v>280</v>
      </c>
      <c r="C53" s="1555"/>
      <c r="D53" s="1548"/>
      <c r="E53" s="1548"/>
      <c r="F53" s="1548"/>
      <c r="G53" s="1548"/>
      <c r="H53" s="1548"/>
      <c r="I53" s="1548"/>
      <c r="J53" s="9"/>
      <c r="K53" s="9"/>
      <c r="L53" s="9"/>
      <c r="M53" s="9"/>
      <c r="N53" s="9"/>
      <c r="O53" s="9"/>
      <c r="P53" s="9"/>
      <c r="Q53" s="9"/>
      <c r="R53" s="9"/>
      <c r="S53" s="9"/>
      <c r="T53" s="9"/>
      <c r="U53" s="9"/>
    </row>
    <row r="54" spans="1:21" ht="15.75" x14ac:dyDescent="0.15">
      <c r="B54" s="186" t="s">
        <v>953</v>
      </c>
    </row>
  </sheetData>
  <sheetProtection formatCells="0" formatColumns="0" formatRows="0"/>
  <mergeCells count="86">
    <mergeCell ref="B48:C48"/>
    <mergeCell ref="D48:E48"/>
    <mergeCell ref="F48:G48"/>
    <mergeCell ref="H48:I48"/>
    <mergeCell ref="B47:C47"/>
    <mergeCell ref="D47:E47"/>
    <mergeCell ref="F47:G47"/>
    <mergeCell ref="H47:I47"/>
    <mergeCell ref="B53:C53"/>
    <mergeCell ref="D53:E53"/>
    <mergeCell ref="F53:G53"/>
    <mergeCell ref="H53:I53"/>
    <mergeCell ref="B49:C49"/>
    <mergeCell ref="D49:E49"/>
    <mergeCell ref="F49:G49"/>
    <mergeCell ref="H49:I49"/>
    <mergeCell ref="B51:C52"/>
    <mergeCell ref="D51:I51"/>
    <mergeCell ref="D52:E52"/>
    <mergeCell ref="F52:G52"/>
    <mergeCell ref="H52:I52"/>
    <mergeCell ref="G36:I36"/>
    <mergeCell ref="A37:I37"/>
    <mergeCell ref="A41:I41"/>
    <mergeCell ref="B43:C44"/>
    <mergeCell ref="D43:I43"/>
    <mergeCell ref="D44:E44"/>
    <mergeCell ref="A39:B39"/>
    <mergeCell ref="F44:G44"/>
    <mergeCell ref="H44:I44"/>
    <mergeCell ref="B29:C29"/>
    <mergeCell ref="D29:E29"/>
    <mergeCell ref="F29:G29"/>
    <mergeCell ref="H29:I29"/>
    <mergeCell ref="B31:C31"/>
    <mergeCell ref="D31:E31"/>
    <mergeCell ref="F30:G30"/>
    <mergeCell ref="H30:I30"/>
    <mergeCell ref="H31:I31"/>
    <mergeCell ref="D27:I27"/>
    <mergeCell ref="B27:C28"/>
    <mergeCell ref="B46:C46"/>
    <mergeCell ref="D46:E46"/>
    <mergeCell ref="F46:G46"/>
    <mergeCell ref="H46:I46"/>
    <mergeCell ref="B45:C45"/>
    <mergeCell ref="D45:E45"/>
    <mergeCell ref="F45:G45"/>
    <mergeCell ref="H45:I45"/>
    <mergeCell ref="B32:C32"/>
    <mergeCell ref="D32:E32"/>
    <mergeCell ref="F32:G32"/>
    <mergeCell ref="H32:I32"/>
    <mergeCell ref="B30:C30"/>
    <mergeCell ref="D30:E30"/>
    <mergeCell ref="H28:I28"/>
    <mergeCell ref="F28:G28"/>
    <mergeCell ref="D28:E28"/>
    <mergeCell ref="F31:G31"/>
    <mergeCell ref="B23:C23"/>
    <mergeCell ref="B24:C24"/>
    <mergeCell ref="B25:C25"/>
    <mergeCell ref="D23:E23"/>
    <mergeCell ref="F23:G23"/>
    <mergeCell ref="H23:I23"/>
    <mergeCell ref="D24:E24"/>
    <mergeCell ref="F24:G24"/>
    <mergeCell ref="H24:I24"/>
    <mergeCell ref="D25:E25"/>
    <mergeCell ref="F25:G25"/>
    <mergeCell ref="H25:I25"/>
    <mergeCell ref="B21:C22"/>
    <mergeCell ref="D21:I21"/>
    <mergeCell ref="D22:E22"/>
    <mergeCell ref="F22:G22"/>
    <mergeCell ref="H22:I22"/>
    <mergeCell ref="A1:I1"/>
    <mergeCell ref="A3:G3"/>
    <mergeCell ref="H3:I3"/>
    <mergeCell ref="A6:I6"/>
    <mergeCell ref="A8:I8"/>
    <mergeCell ref="A15:I15"/>
    <mergeCell ref="A19:I19"/>
    <mergeCell ref="A12:I12"/>
    <mergeCell ref="A10:I10"/>
    <mergeCell ref="A13:I13"/>
  </mergeCells>
  <phoneticPr fontId="1"/>
  <printOptions horizontalCentered="1"/>
  <pageMargins left="0.70866141732283472" right="0.70866141732283472" top="0.74803149606299213" bottom="0.74803149606299213" header="0.31496062992125984" footer="0.31496062992125984"/>
  <pageSetup paperSize="9" fitToHeight="0" pageOrder="overThenDown" orientation="portrait" r:id="rId1"/>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zoomScaleSheetLayoutView="85" workbookViewId="0">
      <selection activeCell="A13" sqref="A13:I19"/>
    </sheetView>
  </sheetViews>
  <sheetFormatPr defaultRowHeight="13.5" x14ac:dyDescent="0.15"/>
  <cols>
    <col min="1" max="16384" width="9" style="18"/>
  </cols>
  <sheetData>
    <row r="1" spans="1:9" ht="15.75" x14ac:dyDescent="0.15">
      <c r="A1" s="836" t="s">
        <v>404</v>
      </c>
      <c r="B1" s="836"/>
      <c r="C1" s="836"/>
      <c r="D1" s="836"/>
      <c r="E1" s="836"/>
      <c r="F1" s="836"/>
      <c r="G1" s="836"/>
      <c r="H1" s="836"/>
      <c r="I1" s="836"/>
    </row>
    <row r="2" spans="1:9" ht="27" customHeight="1" x14ac:dyDescent="0.15">
      <c r="A2" s="19"/>
      <c r="B2" s="19"/>
      <c r="C2" s="19"/>
      <c r="D2" s="19"/>
      <c r="E2" s="19"/>
      <c r="F2" s="19"/>
      <c r="G2" s="19"/>
      <c r="H2" s="19"/>
      <c r="I2" s="19"/>
    </row>
    <row r="3" spans="1:9" ht="27" customHeight="1" x14ac:dyDescent="0.15">
      <c r="A3" s="1364" t="s">
        <v>1220</v>
      </c>
      <c r="B3" s="1364"/>
      <c r="C3" s="1364"/>
      <c r="D3" s="1364"/>
      <c r="E3" s="1364"/>
      <c r="F3" s="1364"/>
      <c r="G3" s="1364"/>
      <c r="H3" s="1365" t="s">
        <v>130</v>
      </c>
      <c r="I3" s="1365"/>
    </row>
    <row r="4" spans="1:9" ht="27" customHeight="1" x14ac:dyDescent="0.15">
      <c r="A4" s="19"/>
      <c r="B4" s="19"/>
      <c r="C4" s="19"/>
      <c r="D4" s="19"/>
      <c r="E4" s="19"/>
      <c r="F4" s="19"/>
      <c r="G4" s="19"/>
      <c r="H4" s="19"/>
      <c r="I4" s="19"/>
    </row>
    <row r="5" spans="1:9" ht="27" customHeight="1" x14ac:dyDescent="0.15">
      <c r="A5" s="1411" t="s">
        <v>1221</v>
      </c>
      <c r="B5" s="1415"/>
      <c r="C5" s="1415"/>
      <c r="D5" s="1415"/>
      <c r="E5" s="1415"/>
      <c r="F5" s="1415"/>
      <c r="G5" s="1415"/>
      <c r="H5" s="617" t="s">
        <v>794</v>
      </c>
      <c r="I5" s="617">
        <f>IF(LEN(SUBSTITUTE(A6,CHAR(10),""))&gt;400,"文字数オーバーです",LEN(SUBSTITUTE(A6,CHAR(10),"")))</f>
        <v>0</v>
      </c>
    </row>
    <row r="6" spans="1:9" ht="29.1" customHeight="1" x14ac:dyDescent="0.15">
      <c r="A6" s="1396"/>
      <c r="B6" s="1397"/>
      <c r="C6" s="1397"/>
      <c r="D6" s="1397"/>
      <c r="E6" s="1397"/>
      <c r="F6" s="1397"/>
      <c r="G6" s="1397"/>
      <c r="H6" s="1397"/>
      <c r="I6" s="1398"/>
    </row>
    <row r="7" spans="1:9" ht="29.1" customHeight="1" x14ac:dyDescent="0.15">
      <c r="A7" s="1399"/>
      <c r="B7" s="1400"/>
      <c r="C7" s="1400"/>
      <c r="D7" s="1400"/>
      <c r="E7" s="1400"/>
      <c r="F7" s="1400"/>
      <c r="G7" s="1400"/>
      <c r="H7" s="1400"/>
      <c r="I7" s="1401"/>
    </row>
    <row r="8" spans="1:9" ht="29.1" customHeight="1" x14ac:dyDescent="0.15">
      <c r="A8" s="1399"/>
      <c r="B8" s="1400"/>
      <c r="C8" s="1400"/>
      <c r="D8" s="1400"/>
      <c r="E8" s="1400"/>
      <c r="F8" s="1400"/>
      <c r="G8" s="1400"/>
      <c r="H8" s="1400"/>
      <c r="I8" s="1401"/>
    </row>
    <row r="9" spans="1:9" ht="29.1" customHeight="1" x14ac:dyDescent="0.15">
      <c r="A9" s="1399"/>
      <c r="B9" s="1400"/>
      <c r="C9" s="1400"/>
      <c r="D9" s="1400"/>
      <c r="E9" s="1400"/>
      <c r="F9" s="1400"/>
      <c r="G9" s="1400"/>
      <c r="H9" s="1400"/>
      <c r="I9" s="1401"/>
    </row>
    <row r="10" spans="1:9" ht="29.1" customHeight="1" x14ac:dyDescent="0.15">
      <c r="A10" s="1399"/>
      <c r="B10" s="1400"/>
      <c r="C10" s="1400"/>
      <c r="D10" s="1400"/>
      <c r="E10" s="1400"/>
      <c r="F10" s="1400"/>
      <c r="G10" s="1400"/>
      <c r="H10" s="1400"/>
      <c r="I10" s="1401"/>
    </row>
    <row r="11" spans="1:9" ht="29.1" customHeight="1" x14ac:dyDescent="0.15">
      <c r="A11" s="1402"/>
      <c r="B11" s="1403"/>
      <c r="C11" s="1403"/>
      <c r="D11" s="1403"/>
      <c r="E11" s="1403"/>
      <c r="F11" s="1403"/>
      <c r="G11" s="1403"/>
      <c r="H11" s="1403"/>
      <c r="I11" s="1404"/>
    </row>
    <row r="12" spans="1:9" ht="27" customHeight="1" x14ac:dyDescent="0.15">
      <c r="A12" s="1411" t="s">
        <v>1222</v>
      </c>
      <c r="B12" s="1415"/>
      <c r="C12" s="1415"/>
      <c r="D12" s="1415"/>
      <c r="E12" s="1415"/>
      <c r="F12" s="1415"/>
      <c r="G12" s="1415"/>
      <c r="H12" s="617" t="s">
        <v>794</v>
      </c>
      <c r="I12" s="617">
        <f>IF(LEN(SUBSTITUTE(A13,CHAR(10),""))&gt;400,"文字数オーバーです",LEN(SUBSTITUTE(A13,CHAR(10),"")))</f>
        <v>0</v>
      </c>
    </row>
    <row r="13" spans="1:9" ht="29.1" customHeight="1" x14ac:dyDescent="0.15">
      <c r="A13" s="1396"/>
      <c r="B13" s="1397"/>
      <c r="C13" s="1397"/>
      <c r="D13" s="1397"/>
      <c r="E13" s="1397"/>
      <c r="F13" s="1397"/>
      <c r="G13" s="1397"/>
      <c r="H13" s="1397"/>
      <c r="I13" s="1398"/>
    </row>
    <row r="14" spans="1:9" ht="29.1" customHeight="1" x14ac:dyDescent="0.15">
      <c r="A14" s="1399"/>
      <c r="B14" s="1400"/>
      <c r="C14" s="1400"/>
      <c r="D14" s="1400"/>
      <c r="E14" s="1400"/>
      <c r="F14" s="1400"/>
      <c r="G14" s="1400"/>
      <c r="H14" s="1400"/>
      <c r="I14" s="1401"/>
    </row>
    <row r="15" spans="1:9" ht="29.1" customHeight="1" x14ac:dyDescent="0.15">
      <c r="A15" s="1399"/>
      <c r="B15" s="1400"/>
      <c r="C15" s="1400"/>
      <c r="D15" s="1400"/>
      <c r="E15" s="1400"/>
      <c r="F15" s="1400"/>
      <c r="G15" s="1400"/>
      <c r="H15" s="1400"/>
      <c r="I15" s="1401"/>
    </row>
    <row r="16" spans="1:9" ht="29.1" customHeight="1" x14ac:dyDescent="0.15">
      <c r="A16" s="1399"/>
      <c r="B16" s="1400"/>
      <c r="C16" s="1400"/>
      <c r="D16" s="1400"/>
      <c r="E16" s="1400"/>
      <c r="F16" s="1400"/>
      <c r="G16" s="1400"/>
      <c r="H16" s="1400"/>
      <c r="I16" s="1401"/>
    </row>
    <row r="17" spans="1:9" ht="29.1" customHeight="1" x14ac:dyDescent="0.15">
      <c r="A17" s="1399"/>
      <c r="B17" s="1400"/>
      <c r="C17" s="1400"/>
      <c r="D17" s="1400"/>
      <c r="E17" s="1400"/>
      <c r="F17" s="1400"/>
      <c r="G17" s="1400"/>
      <c r="H17" s="1400"/>
      <c r="I17" s="1401"/>
    </row>
    <row r="18" spans="1:9" ht="29.1" customHeight="1" x14ac:dyDescent="0.15">
      <c r="A18" s="1399"/>
      <c r="B18" s="1400"/>
      <c r="C18" s="1400"/>
      <c r="D18" s="1400"/>
      <c r="E18" s="1400"/>
      <c r="F18" s="1400"/>
      <c r="G18" s="1400"/>
      <c r="H18" s="1400"/>
      <c r="I18" s="1401"/>
    </row>
    <row r="19" spans="1:9" ht="29.1" customHeight="1" x14ac:dyDescent="0.15">
      <c r="A19" s="1402"/>
      <c r="B19" s="1403"/>
      <c r="C19" s="1403"/>
      <c r="D19" s="1403"/>
      <c r="E19" s="1403"/>
      <c r="F19" s="1403"/>
      <c r="G19" s="1403"/>
      <c r="H19" s="1403"/>
      <c r="I19" s="1404"/>
    </row>
    <row r="20" spans="1:9" ht="27" customHeight="1" x14ac:dyDescent="0.15">
      <c r="A20" s="1411" t="s">
        <v>1223</v>
      </c>
      <c r="B20" s="1415"/>
      <c r="C20" s="1415"/>
      <c r="D20" s="1415"/>
      <c r="E20" s="1415"/>
      <c r="F20" s="1415"/>
      <c r="G20" s="1415"/>
      <c r="H20" s="617" t="s">
        <v>794</v>
      </c>
      <c r="I20" s="617">
        <f>IF(LEN(SUBSTITUTE(A21,CHAR(10),""))&gt;400,"文字数オーバーです",LEN(SUBSTITUTE(A21,CHAR(10),"")))</f>
        <v>0</v>
      </c>
    </row>
    <row r="21" spans="1:9" ht="29.1" customHeight="1" x14ac:dyDescent="0.15">
      <c r="A21" s="1396"/>
      <c r="B21" s="1397"/>
      <c r="C21" s="1397"/>
      <c r="D21" s="1397"/>
      <c r="E21" s="1397"/>
      <c r="F21" s="1397"/>
      <c r="G21" s="1397"/>
      <c r="H21" s="1397"/>
      <c r="I21" s="1398"/>
    </row>
    <row r="22" spans="1:9" ht="29.1" customHeight="1" x14ac:dyDescent="0.15">
      <c r="A22" s="1399"/>
      <c r="B22" s="1400"/>
      <c r="C22" s="1400"/>
      <c r="D22" s="1400"/>
      <c r="E22" s="1400"/>
      <c r="F22" s="1400"/>
      <c r="G22" s="1400"/>
      <c r="H22" s="1400"/>
      <c r="I22" s="1401"/>
    </row>
    <row r="23" spans="1:9" ht="29.1" customHeight="1" x14ac:dyDescent="0.15">
      <c r="A23" s="1399"/>
      <c r="B23" s="1400"/>
      <c r="C23" s="1400"/>
      <c r="D23" s="1400"/>
      <c r="E23" s="1400"/>
      <c r="F23" s="1400"/>
      <c r="G23" s="1400"/>
      <c r="H23" s="1400"/>
      <c r="I23" s="1401"/>
    </row>
    <row r="24" spans="1:9" ht="29.1" customHeight="1" x14ac:dyDescent="0.15">
      <c r="A24" s="1399"/>
      <c r="B24" s="1400"/>
      <c r="C24" s="1400"/>
      <c r="D24" s="1400"/>
      <c r="E24" s="1400"/>
      <c r="F24" s="1400"/>
      <c r="G24" s="1400"/>
      <c r="H24" s="1400"/>
      <c r="I24" s="1401"/>
    </row>
    <row r="25" spans="1:9" ht="29.1" customHeight="1" x14ac:dyDescent="0.15">
      <c r="A25" s="1399"/>
      <c r="B25" s="1400"/>
      <c r="C25" s="1400"/>
      <c r="D25" s="1400"/>
      <c r="E25" s="1400"/>
      <c r="F25" s="1400"/>
      <c r="G25" s="1400"/>
      <c r="H25" s="1400"/>
      <c r="I25" s="1401"/>
    </row>
    <row r="26" spans="1:9" ht="29.1" customHeight="1" x14ac:dyDescent="0.15">
      <c r="A26" s="1399"/>
      <c r="B26" s="1400"/>
      <c r="C26" s="1400"/>
      <c r="D26" s="1400"/>
      <c r="E26" s="1400"/>
      <c r="F26" s="1400"/>
      <c r="G26" s="1400"/>
      <c r="H26" s="1400"/>
      <c r="I26" s="1401"/>
    </row>
    <row r="27" spans="1:9" ht="29.1" customHeight="1" x14ac:dyDescent="0.15">
      <c r="A27" s="1402"/>
      <c r="B27" s="1403"/>
      <c r="C27" s="1403"/>
      <c r="D27" s="1403"/>
      <c r="E27" s="1403"/>
      <c r="F27" s="1403"/>
      <c r="G27" s="1403"/>
      <c r="H27" s="1403"/>
      <c r="I27" s="1404"/>
    </row>
  </sheetData>
  <sheetProtection formatCells="0" formatColumns="0" formatRows="0"/>
  <mergeCells count="9">
    <mergeCell ref="A21:I27"/>
    <mergeCell ref="A1:I1"/>
    <mergeCell ref="A6:I11"/>
    <mergeCell ref="A13:I19"/>
    <mergeCell ref="A3:G3"/>
    <mergeCell ref="H3:I3"/>
    <mergeCell ref="A5:G5"/>
    <mergeCell ref="A12:G12"/>
    <mergeCell ref="A20:G20"/>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85" zoomScaleNormal="85" zoomScaleSheetLayoutView="100" workbookViewId="0">
      <selection activeCell="P35" sqref="P35"/>
    </sheetView>
  </sheetViews>
  <sheetFormatPr defaultRowHeight="13.5" x14ac:dyDescent="0.15"/>
  <cols>
    <col min="1" max="16384" width="9" style="18"/>
  </cols>
  <sheetData>
    <row r="1" spans="1:9" ht="15.75" x14ac:dyDescent="0.15">
      <c r="A1" s="836" t="s">
        <v>404</v>
      </c>
      <c r="B1" s="836"/>
      <c r="C1" s="836"/>
      <c r="D1" s="836"/>
      <c r="E1" s="836"/>
      <c r="F1" s="836"/>
      <c r="G1" s="836"/>
      <c r="H1" s="836"/>
      <c r="I1" s="836"/>
    </row>
    <row r="2" spans="1:9" ht="27" customHeight="1" x14ac:dyDescent="0.15">
      <c r="A2" s="19"/>
      <c r="B2" s="19"/>
      <c r="C2" s="19"/>
      <c r="D2" s="19"/>
      <c r="E2" s="19"/>
      <c r="F2" s="19"/>
      <c r="G2" s="19"/>
      <c r="H2" s="19"/>
      <c r="I2" s="19"/>
    </row>
    <row r="3" spans="1:9" ht="27" customHeight="1" x14ac:dyDescent="0.15">
      <c r="A3" s="1364" t="s">
        <v>570</v>
      </c>
      <c r="B3" s="1364"/>
      <c r="C3" s="1364"/>
      <c r="D3" s="1364"/>
      <c r="E3" s="1364"/>
      <c r="F3" s="1364"/>
      <c r="G3" s="1364"/>
      <c r="H3" s="1365" t="s">
        <v>131</v>
      </c>
      <c r="I3" s="1365"/>
    </row>
    <row r="4" spans="1:9" ht="27" customHeight="1" x14ac:dyDescent="0.15">
      <c r="A4" s="19"/>
      <c r="B4" s="19"/>
      <c r="C4" s="19"/>
      <c r="D4" s="19"/>
      <c r="E4" s="19"/>
      <c r="F4" s="19"/>
      <c r="G4" s="19"/>
      <c r="H4" s="19"/>
      <c r="I4" s="19"/>
    </row>
    <row r="5" spans="1:9" ht="27" customHeight="1" x14ac:dyDescent="0.15">
      <c r="A5" s="1024" t="s">
        <v>405</v>
      </c>
      <c r="B5" s="1024"/>
      <c r="C5" s="1024"/>
      <c r="D5" s="1024"/>
      <c r="E5" s="1024"/>
      <c r="F5" s="1024"/>
      <c r="G5" s="1024"/>
      <c r="H5" s="1024"/>
      <c r="I5" s="1024"/>
    </row>
    <row r="6" spans="1:9" ht="27" customHeight="1" x14ac:dyDescent="0.15">
      <c r="A6" s="1570" t="s">
        <v>939</v>
      </c>
      <c r="B6" s="1571"/>
      <c r="C6" s="1574"/>
      <c r="D6" s="1575"/>
      <c r="E6" s="1575"/>
      <c r="F6" s="1575"/>
      <c r="G6" s="1575"/>
      <c r="H6" s="1575"/>
      <c r="I6" s="1576"/>
    </row>
    <row r="7" spans="1:9" ht="27" customHeight="1" x14ac:dyDescent="0.15">
      <c r="A7" s="1572"/>
      <c r="B7" s="1573"/>
      <c r="C7" s="1577"/>
      <c r="D7" s="1578"/>
      <c r="E7" s="1578"/>
      <c r="F7" s="1578"/>
      <c r="G7" s="1578"/>
      <c r="H7" s="1578"/>
      <c r="I7" s="1579"/>
    </row>
    <row r="8" spans="1:9" ht="27.95" customHeight="1" x14ac:dyDescent="0.15">
      <c r="A8" s="1565" t="s">
        <v>1060</v>
      </c>
      <c r="B8" s="1566" t="s">
        <v>43</v>
      </c>
      <c r="C8" s="1461" t="s">
        <v>812</v>
      </c>
      <c r="D8" s="1462"/>
      <c r="E8" s="1446"/>
      <c r="F8" s="1446"/>
      <c r="G8" s="1446"/>
      <c r="H8" s="1446"/>
      <c r="I8" s="1447"/>
    </row>
    <row r="9" spans="1:9" ht="27.95" customHeight="1" x14ac:dyDescent="0.15">
      <c r="A9" s="1565"/>
      <c r="B9" s="1567"/>
      <c r="C9" s="1461" t="s">
        <v>1057</v>
      </c>
      <c r="D9" s="1462"/>
      <c r="E9" s="1446"/>
      <c r="F9" s="1446"/>
      <c r="G9" s="1446"/>
      <c r="H9" s="1446"/>
      <c r="I9" s="1447"/>
    </row>
    <row r="10" spans="1:9" ht="27.95" customHeight="1" x14ac:dyDescent="0.15">
      <c r="A10" s="841"/>
      <c r="B10" s="1566" t="s">
        <v>44</v>
      </c>
      <c r="C10" s="1461" t="s">
        <v>812</v>
      </c>
      <c r="D10" s="1462"/>
      <c r="E10" s="1446"/>
      <c r="F10" s="1446"/>
      <c r="G10" s="1446"/>
      <c r="H10" s="1446"/>
      <c r="I10" s="1447"/>
    </row>
    <row r="11" spans="1:9" ht="27.95" customHeight="1" x14ac:dyDescent="0.15">
      <c r="A11" s="841"/>
      <c r="B11" s="1567"/>
      <c r="C11" s="1461" t="s">
        <v>1057</v>
      </c>
      <c r="D11" s="1462"/>
      <c r="E11" s="1446"/>
      <c r="F11" s="1446"/>
      <c r="G11" s="1446"/>
      <c r="H11" s="1446"/>
      <c r="I11" s="1447"/>
    </row>
    <row r="12" spans="1:9" ht="27.95" customHeight="1" x14ac:dyDescent="0.15">
      <c r="A12" s="841"/>
      <c r="B12" s="1568" t="s">
        <v>45</v>
      </c>
      <c r="C12" s="1461" t="s">
        <v>812</v>
      </c>
      <c r="D12" s="1462"/>
      <c r="E12" s="1446"/>
      <c r="F12" s="1446"/>
      <c r="G12" s="1446"/>
      <c r="H12" s="1446"/>
      <c r="I12" s="1447"/>
    </row>
    <row r="13" spans="1:9" ht="27.95" customHeight="1" x14ac:dyDescent="0.15">
      <c r="A13" s="841"/>
      <c r="B13" s="1569"/>
      <c r="C13" s="1461" t="s">
        <v>1057</v>
      </c>
      <c r="D13" s="1462"/>
      <c r="E13" s="1446"/>
      <c r="F13" s="1446"/>
      <c r="G13" s="1446"/>
      <c r="H13" s="1446"/>
      <c r="I13" s="1447"/>
    </row>
    <row r="14" spans="1:9" ht="27" customHeight="1" x14ac:dyDescent="0.15">
      <c r="A14" s="19"/>
      <c r="B14" s="19"/>
      <c r="C14" s="19"/>
      <c r="D14" s="19"/>
      <c r="E14" s="19"/>
      <c r="F14" s="19"/>
      <c r="G14" s="19"/>
      <c r="H14" s="19"/>
      <c r="I14" s="19"/>
    </row>
    <row r="15" spans="1:9" ht="27" customHeight="1" x14ac:dyDescent="0.15">
      <c r="A15" s="1024" t="s">
        <v>46</v>
      </c>
      <c r="B15" s="1024"/>
      <c r="C15" s="1024"/>
      <c r="D15" s="1024"/>
      <c r="E15" s="1024"/>
      <c r="F15" s="1024"/>
      <c r="G15" s="1024"/>
      <c r="H15" s="1024"/>
      <c r="I15" s="1024"/>
    </row>
    <row r="16" spans="1:9" ht="27" customHeight="1" x14ac:dyDescent="0.15">
      <c r="A16" s="1563"/>
      <c r="B16" s="1564"/>
      <c r="C16" s="1564"/>
      <c r="D16" s="1564"/>
      <c r="E16" s="1564"/>
      <c r="F16" s="1564"/>
      <c r="G16" s="1564"/>
      <c r="H16" s="1564"/>
      <c r="I16" s="1564"/>
    </row>
    <row r="17" spans="1:11" ht="27" customHeight="1" x14ac:dyDescent="0.15">
      <c r="A17" s="136"/>
      <c r="B17" s="636" t="s">
        <v>25</v>
      </c>
      <c r="C17" s="636" t="s">
        <v>47</v>
      </c>
      <c r="D17" s="636" t="s">
        <v>48</v>
      </c>
      <c r="E17" s="636" t="s">
        <v>49</v>
      </c>
      <c r="F17" s="636" t="s">
        <v>50</v>
      </c>
      <c r="G17" s="636" t="s">
        <v>51</v>
      </c>
      <c r="H17" s="636" t="s">
        <v>52</v>
      </c>
      <c r="I17" s="636" t="s">
        <v>53</v>
      </c>
    </row>
    <row r="18" spans="1:11" ht="27" customHeight="1" x14ac:dyDescent="0.15">
      <c r="A18" s="136"/>
      <c r="B18" s="637" t="s">
        <v>35</v>
      </c>
      <c r="C18" s="328"/>
      <c r="D18" s="328"/>
      <c r="E18" s="328"/>
      <c r="F18" s="328"/>
      <c r="G18" s="328"/>
      <c r="H18" s="328"/>
      <c r="I18" s="137">
        <f>SUM(C18:H18)</f>
        <v>0</v>
      </c>
    </row>
    <row r="19" spans="1:11" ht="27" customHeight="1" x14ac:dyDescent="0.15">
      <c r="A19" s="136"/>
      <c r="B19" s="637" t="s">
        <v>1235</v>
      </c>
      <c r="C19" s="95"/>
      <c r="D19" s="95"/>
      <c r="E19" s="95"/>
      <c r="F19" s="751"/>
      <c r="G19" s="751"/>
      <c r="H19" s="751"/>
      <c r="I19" s="752">
        <f>SUM(C19:H19)</f>
        <v>0</v>
      </c>
    </row>
    <row r="20" spans="1:11" ht="54" customHeight="1" x14ac:dyDescent="0.15">
      <c r="A20" s="496"/>
      <c r="B20" s="493" t="s">
        <v>1038</v>
      </c>
      <c r="C20" s="1561"/>
      <c r="D20" s="1561"/>
      <c r="E20" s="1561"/>
      <c r="F20" s="1561"/>
      <c r="G20" s="1561"/>
      <c r="H20" s="1561"/>
      <c r="I20" s="1561"/>
    </row>
    <row r="21" spans="1:11" ht="27" customHeight="1" x14ac:dyDescent="0.15">
      <c r="A21" s="42"/>
      <c r="B21" s="494"/>
      <c r="C21" s="495"/>
      <c r="D21" s="495"/>
      <c r="E21" s="495"/>
      <c r="F21" s="495"/>
      <c r="G21" s="495"/>
      <c r="H21" s="495"/>
      <c r="I21" s="495"/>
    </row>
    <row r="22" spans="1:11" ht="51.75" customHeight="1" x14ac:dyDescent="0.15">
      <c r="A22" s="1513" t="s">
        <v>1272</v>
      </c>
      <c r="B22" s="1513"/>
      <c r="C22" s="1513"/>
      <c r="D22" s="1513"/>
      <c r="E22" s="1513"/>
      <c r="F22" s="1513"/>
      <c r="G22" s="1513"/>
      <c r="H22" s="1513"/>
      <c r="I22" s="1513"/>
    </row>
    <row r="23" spans="1:11" ht="27" customHeight="1" x14ac:dyDescent="0.15">
      <c r="A23" s="300"/>
      <c r="B23" s="300"/>
      <c r="C23" s="300"/>
      <c r="D23" s="300"/>
      <c r="E23" s="300"/>
      <c r="F23" s="300"/>
      <c r="G23" s="1562" t="s">
        <v>115</v>
      </c>
      <c r="H23" s="1562"/>
      <c r="I23" s="1562"/>
    </row>
    <row r="24" spans="1:11" ht="15.75" x14ac:dyDescent="0.15">
      <c r="A24" s="836" t="s">
        <v>404</v>
      </c>
      <c r="B24" s="836"/>
      <c r="C24" s="836"/>
      <c r="D24" s="836"/>
      <c r="E24" s="836"/>
      <c r="F24" s="836"/>
      <c r="G24" s="836"/>
      <c r="H24" s="836"/>
      <c r="I24" s="836"/>
    </row>
    <row r="25" spans="1:11" s="2" customFormat="1" ht="15.75" x14ac:dyDescent="0.15">
      <c r="A25" s="51"/>
      <c r="B25" s="51"/>
      <c r="C25" s="51"/>
      <c r="D25" s="51"/>
      <c r="E25" s="51"/>
      <c r="F25" s="51"/>
      <c r="G25" s="51"/>
      <c r="H25" s="51"/>
      <c r="I25" s="51"/>
    </row>
    <row r="26" spans="1:11" s="2" customFormat="1" ht="27" customHeight="1" thickBot="1" x14ac:dyDescent="0.2">
      <c r="A26" s="1451" t="s">
        <v>296</v>
      </c>
      <c r="B26" s="1451"/>
      <c r="C26" s="5"/>
      <c r="D26" s="5"/>
      <c r="E26" s="5"/>
      <c r="F26" s="5"/>
      <c r="G26" s="5"/>
      <c r="H26" s="5"/>
      <c r="I26" s="5"/>
    </row>
    <row r="27" spans="1:11" ht="20.100000000000001" customHeight="1" x14ac:dyDescent="0.15">
      <c r="A27" s="1386" t="s">
        <v>954</v>
      </c>
      <c r="B27" s="1387"/>
      <c r="C27" s="1387"/>
      <c r="D27" s="1387"/>
      <c r="E27" s="1387"/>
      <c r="F27" s="1387"/>
      <c r="G27" s="1387"/>
      <c r="H27" s="1387"/>
      <c r="I27" s="1388"/>
      <c r="K27" s="42"/>
    </row>
    <row r="28" spans="1:11" ht="20.100000000000001" customHeight="1" x14ac:dyDescent="0.15">
      <c r="A28" s="1026" t="s">
        <v>579</v>
      </c>
      <c r="B28" s="1024"/>
      <c r="C28" s="1024"/>
      <c r="D28" s="1024"/>
      <c r="E28" s="1024"/>
      <c r="F28" s="1024"/>
      <c r="G28" s="1024"/>
      <c r="H28" s="1024"/>
      <c r="I28" s="620" t="s">
        <v>580</v>
      </c>
      <c r="K28" s="42"/>
    </row>
    <row r="29" spans="1:11" ht="39.950000000000003" customHeight="1" x14ac:dyDescent="0.15">
      <c r="A29" s="1526" t="s">
        <v>955</v>
      </c>
      <c r="B29" s="1527"/>
      <c r="C29" s="1527"/>
      <c r="D29" s="1527"/>
      <c r="E29" s="1527"/>
      <c r="F29" s="1527"/>
      <c r="G29" s="1527"/>
      <c r="H29" s="1528"/>
      <c r="I29" s="1559"/>
      <c r="K29" s="42"/>
    </row>
    <row r="30" spans="1:11" ht="20.100000000000001" customHeight="1" x14ac:dyDescent="0.15">
      <c r="A30" s="200"/>
      <c r="B30" s="633"/>
      <c r="C30" s="623" t="s">
        <v>47</v>
      </c>
      <c r="D30" s="623" t="s">
        <v>48</v>
      </c>
      <c r="E30" s="623" t="s">
        <v>49</v>
      </c>
      <c r="F30" s="623" t="s">
        <v>50</v>
      </c>
      <c r="G30" s="623" t="s">
        <v>51</v>
      </c>
      <c r="H30" s="623" t="s">
        <v>52</v>
      </c>
      <c r="I30" s="1560"/>
      <c r="K30" s="42"/>
    </row>
    <row r="31" spans="1:11" ht="27" customHeight="1" x14ac:dyDescent="0.15">
      <c r="A31" s="200"/>
      <c r="B31" s="634" t="s">
        <v>586</v>
      </c>
      <c r="C31" s="331">
        <f t="shared" ref="C31:H31" si="0">C18</f>
        <v>0</v>
      </c>
      <c r="D31" s="331">
        <f t="shared" si="0"/>
        <v>0</v>
      </c>
      <c r="E31" s="331">
        <f t="shared" si="0"/>
        <v>0</v>
      </c>
      <c r="F31" s="331">
        <f t="shared" si="0"/>
        <v>0</v>
      </c>
      <c r="G31" s="331">
        <f t="shared" si="0"/>
        <v>0</v>
      </c>
      <c r="H31" s="331">
        <f t="shared" si="0"/>
        <v>0</v>
      </c>
      <c r="I31" s="1560"/>
      <c r="K31" s="42"/>
    </row>
    <row r="32" spans="1:11" ht="27" customHeight="1" x14ac:dyDescent="0.15">
      <c r="A32" s="200"/>
      <c r="B32" s="635" t="s">
        <v>813</v>
      </c>
      <c r="C32" s="332"/>
      <c r="D32" s="333" t="str">
        <f>IF(D31&gt;=C31,"可","否")</f>
        <v>可</v>
      </c>
      <c r="E32" s="333" t="str">
        <f>IF(E31&gt;=D31,"可","否")</f>
        <v>可</v>
      </c>
      <c r="F32" s="333" t="str">
        <f>IF(F31&gt;=E31,"可","否")</f>
        <v>可</v>
      </c>
      <c r="G32" s="333" t="str">
        <f>IF(G31&gt;=F31,"可","否")</f>
        <v>可</v>
      </c>
      <c r="H32" s="333" t="str">
        <f>IF(H31&gt;=G31,"可","否")</f>
        <v>可</v>
      </c>
      <c r="I32" s="1560"/>
      <c r="K32" s="42"/>
    </row>
    <row r="33" spans="1:11" ht="27" customHeight="1" x14ac:dyDescent="0.15">
      <c r="A33" s="200"/>
      <c r="B33" s="635" t="s">
        <v>814</v>
      </c>
      <c r="C33" s="1556" t="str">
        <f>IF(F31-E31&gt;=3,"OK","３歳児の利用定員は、２歳児の利用定員よりも３人以上多く設定してください！")</f>
        <v>３歳児の利用定員は、２歳児の利用定員よりも３人以上多く設定してください！</v>
      </c>
      <c r="D33" s="1557"/>
      <c r="E33" s="1557"/>
      <c r="F33" s="1557"/>
      <c r="G33" s="1557"/>
      <c r="H33" s="1558"/>
      <c r="I33" s="1560"/>
      <c r="K33" s="42"/>
    </row>
    <row r="34" spans="1:11" ht="27" customHeight="1" x14ac:dyDescent="0.15">
      <c r="A34" s="1526" t="s">
        <v>1271</v>
      </c>
      <c r="B34" s="1527"/>
      <c r="C34" s="1527"/>
      <c r="D34" s="1527"/>
      <c r="E34" s="1527"/>
      <c r="F34" s="1527"/>
      <c r="G34" s="1527"/>
      <c r="H34" s="1528"/>
      <c r="I34" s="308"/>
      <c r="K34" s="42"/>
    </row>
    <row r="35" spans="1:11" ht="27" customHeight="1" x14ac:dyDescent="0.15">
      <c r="A35" s="1532" t="s">
        <v>648</v>
      </c>
      <c r="B35" s="1533"/>
      <c r="C35" s="1533"/>
      <c r="D35" s="1533"/>
      <c r="E35" s="1533"/>
      <c r="F35" s="1533"/>
      <c r="G35" s="1533"/>
      <c r="H35" s="1534"/>
      <c r="I35" s="497"/>
      <c r="K35" s="42"/>
    </row>
    <row r="36" spans="1:11" ht="27" customHeight="1" x14ac:dyDescent="0.15">
      <c r="A36" s="1532" t="s">
        <v>1037</v>
      </c>
      <c r="B36" s="1533"/>
      <c r="C36" s="1533"/>
      <c r="D36" s="1533"/>
      <c r="E36" s="1533"/>
      <c r="F36" s="1533"/>
      <c r="G36" s="1533"/>
      <c r="H36" s="1534"/>
      <c r="I36" s="645"/>
      <c r="K36" s="42"/>
    </row>
    <row r="37" spans="1:11" ht="27" customHeight="1" x14ac:dyDescent="0.15">
      <c r="A37" s="1532" t="s">
        <v>1055</v>
      </c>
      <c r="B37" s="1533"/>
      <c r="C37" s="1533"/>
      <c r="D37" s="1533"/>
      <c r="E37" s="1533"/>
      <c r="F37" s="1533"/>
      <c r="G37" s="1533"/>
      <c r="H37" s="1534"/>
      <c r="I37" s="645"/>
      <c r="K37" s="42"/>
    </row>
    <row r="38" spans="1:11" ht="27" customHeight="1" thickBot="1" x14ac:dyDescent="0.2">
      <c r="A38" s="1529" t="s">
        <v>1074</v>
      </c>
      <c r="B38" s="1530"/>
      <c r="C38" s="1530"/>
      <c r="D38" s="1530"/>
      <c r="E38" s="1530"/>
      <c r="F38" s="1530"/>
      <c r="G38" s="1530"/>
      <c r="H38" s="1531"/>
      <c r="I38" s="499"/>
      <c r="K38" s="42"/>
    </row>
    <row r="39" spans="1:11" ht="15.75" x14ac:dyDescent="0.15">
      <c r="A39" s="19"/>
      <c r="B39" s="19"/>
      <c r="C39" s="19"/>
      <c r="D39" s="19"/>
      <c r="E39" s="19"/>
      <c r="F39" s="19"/>
      <c r="G39" s="19"/>
      <c r="H39" s="19"/>
      <c r="I39" s="19"/>
    </row>
    <row r="40" spans="1:11" ht="15.75" x14ac:dyDescent="0.15">
      <c r="A40" s="19"/>
      <c r="B40" s="19"/>
      <c r="C40" s="19"/>
      <c r="D40" s="19"/>
      <c r="E40" s="19"/>
      <c r="F40" s="19"/>
      <c r="G40" s="19"/>
      <c r="H40" s="19"/>
      <c r="I40" s="19"/>
    </row>
  </sheetData>
  <sheetProtection formatCells="0" formatColumns="0" formatRows="0"/>
  <mergeCells count="39">
    <mergeCell ref="A1:I1"/>
    <mergeCell ref="A5:I5"/>
    <mergeCell ref="A3:G3"/>
    <mergeCell ref="H3:I3"/>
    <mergeCell ref="A8:A13"/>
    <mergeCell ref="C8:D8"/>
    <mergeCell ref="B8:B9"/>
    <mergeCell ref="B10:B11"/>
    <mergeCell ref="B12:B13"/>
    <mergeCell ref="C10:D10"/>
    <mergeCell ref="C12:D12"/>
    <mergeCell ref="E12:I12"/>
    <mergeCell ref="A6:B7"/>
    <mergeCell ref="C9:D9"/>
    <mergeCell ref="C6:I7"/>
    <mergeCell ref="C11:D11"/>
    <mergeCell ref="E11:I11"/>
    <mergeCell ref="E10:I10"/>
    <mergeCell ref="E8:I8"/>
    <mergeCell ref="E9:I9"/>
    <mergeCell ref="A16:I16"/>
    <mergeCell ref="A27:I27"/>
    <mergeCell ref="C20:I20"/>
    <mergeCell ref="C13:D13"/>
    <mergeCell ref="E13:I13"/>
    <mergeCell ref="G23:I23"/>
    <mergeCell ref="A24:I24"/>
    <mergeCell ref="A26:B26"/>
    <mergeCell ref="A22:I22"/>
    <mergeCell ref="A15:I15"/>
    <mergeCell ref="A38:H38"/>
    <mergeCell ref="A28:H28"/>
    <mergeCell ref="A29:H29"/>
    <mergeCell ref="C33:H33"/>
    <mergeCell ref="I29:I33"/>
    <mergeCell ref="A35:H35"/>
    <mergeCell ref="A36:H36"/>
    <mergeCell ref="A37:H37"/>
    <mergeCell ref="A34:H34"/>
  </mergeCells>
  <phoneticPr fontId="1"/>
  <conditionalFormatting sqref="I29:I38">
    <cfRule type="cellIs" dxfId="33" priority="2" operator="notEqual">
      <formula>"確認済"</formula>
    </cfRule>
  </conditionalFormatting>
  <dataValidations count="1">
    <dataValidation type="list" allowBlank="1" showInputMessage="1" showErrorMessage="1" sqref="I29:I38">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3" max="16383" man="1"/>
  </rowBreaks>
  <colBreaks count="1" manualBreakCount="1">
    <brk id="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4"/>
  <sheetViews>
    <sheetView topLeftCell="A46" zoomScale="118" zoomScaleNormal="118" zoomScaleSheetLayoutView="100" workbookViewId="0">
      <selection activeCell="W37" sqref="W37"/>
    </sheetView>
  </sheetViews>
  <sheetFormatPr defaultRowHeight="13.5" x14ac:dyDescent="0.1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x14ac:dyDescent="0.15">
      <c r="A1" s="1540" t="s">
        <v>407</v>
      </c>
      <c r="B1" s="1540"/>
      <c r="C1" s="1540"/>
      <c r="D1" s="1540"/>
      <c r="E1" s="1540"/>
      <c r="F1" s="1540"/>
      <c r="G1" s="1540"/>
      <c r="H1" s="1540"/>
      <c r="I1" s="1540"/>
      <c r="J1" s="1540"/>
      <c r="K1" s="1540"/>
      <c r="L1" s="1540"/>
      <c r="M1" s="1540"/>
      <c r="N1" s="1540"/>
      <c r="O1" s="1540"/>
      <c r="P1" s="1540"/>
      <c r="Q1" s="1540"/>
      <c r="R1" s="1540"/>
      <c r="S1" s="1540"/>
      <c r="T1" s="1540"/>
      <c r="U1" s="1540"/>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1541" t="s">
        <v>105</v>
      </c>
      <c r="B3" s="1541"/>
      <c r="C3" s="1541"/>
      <c r="D3" s="1541"/>
      <c r="E3" s="1541"/>
      <c r="F3" s="1541"/>
      <c r="G3" s="1541"/>
      <c r="H3" s="1541"/>
      <c r="I3" s="1541"/>
      <c r="J3" s="1541"/>
      <c r="K3" s="1541"/>
      <c r="L3" s="1541"/>
      <c r="M3" s="1541"/>
      <c r="N3" s="1541"/>
      <c r="O3" s="1541"/>
      <c r="P3" s="1541"/>
      <c r="Q3" s="1542" t="s">
        <v>193</v>
      </c>
      <c r="R3" s="1542"/>
      <c r="S3" s="1542"/>
      <c r="T3" s="1542"/>
      <c r="U3" s="1542"/>
    </row>
    <row r="4" spans="1:21" ht="45" customHeight="1" x14ac:dyDescent="0.15">
      <c r="A4" s="1652" t="s">
        <v>54</v>
      </c>
      <c r="B4" s="1652"/>
      <c r="C4" s="1652"/>
      <c r="D4" s="1652"/>
      <c r="E4" s="1652"/>
      <c r="F4" s="1652"/>
      <c r="G4" s="1652"/>
      <c r="H4" s="1652"/>
      <c r="I4" s="1652"/>
      <c r="J4" s="1652"/>
      <c r="K4" s="1652"/>
      <c r="L4" s="1652"/>
      <c r="M4" s="1652"/>
      <c r="N4" s="1652"/>
      <c r="O4" s="1652"/>
      <c r="P4" s="1652"/>
      <c r="Q4" s="1652"/>
      <c r="R4" s="1652"/>
      <c r="S4" s="1652"/>
      <c r="T4" s="1652"/>
      <c r="U4" s="1652"/>
    </row>
    <row r="5" spans="1:21" ht="18" customHeight="1" x14ac:dyDescent="0.15">
      <c r="A5" s="445" t="s">
        <v>934</v>
      </c>
      <c r="B5" s="3"/>
      <c r="C5" s="3"/>
      <c r="D5" s="184"/>
      <c r="E5" s="185"/>
      <c r="F5" s="185"/>
      <c r="G5" s="185"/>
      <c r="H5" s="185"/>
      <c r="I5" s="185"/>
      <c r="J5" s="185"/>
      <c r="K5" s="185"/>
      <c r="L5" s="185"/>
      <c r="M5" s="185"/>
      <c r="N5" s="185"/>
      <c r="O5" s="185"/>
      <c r="P5" s="185"/>
      <c r="Q5" s="185"/>
      <c r="R5" s="185"/>
      <c r="S5" s="185"/>
      <c r="T5" s="185"/>
      <c r="U5" s="185"/>
    </row>
    <row r="6" spans="1:21" ht="18" customHeight="1" x14ac:dyDescent="0.15">
      <c r="A6" s="1620" t="s">
        <v>959</v>
      </c>
      <c r="B6" s="1620"/>
      <c r="C6" s="1620"/>
      <c r="D6" s="1620"/>
      <c r="E6" s="1620"/>
      <c r="F6" s="1620"/>
      <c r="G6" s="1620"/>
      <c r="H6" s="1620"/>
      <c r="I6" s="1620"/>
      <c r="J6" s="1620"/>
      <c r="K6" s="1620"/>
      <c r="L6" s="1620"/>
      <c r="M6" s="1620"/>
      <c r="N6" s="1620"/>
      <c r="O6" s="1620"/>
      <c r="P6" s="1620"/>
      <c r="Q6" s="1620"/>
      <c r="R6" s="1620"/>
      <c r="S6" s="1620"/>
      <c r="T6" s="1620"/>
      <c r="U6" s="1620"/>
    </row>
    <row r="7" spans="1:21" ht="18" customHeight="1" x14ac:dyDescent="0.15">
      <c r="A7" s="1620"/>
      <c r="B7" s="1620"/>
      <c r="C7" s="1620"/>
      <c r="D7" s="1620"/>
      <c r="E7" s="1620"/>
      <c r="F7" s="1620"/>
      <c r="G7" s="1620"/>
      <c r="H7" s="1620"/>
      <c r="I7" s="1620"/>
      <c r="J7" s="1620"/>
      <c r="K7" s="1620"/>
      <c r="L7" s="1620"/>
      <c r="M7" s="1620"/>
      <c r="N7" s="1620"/>
      <c r="O7" s="1620"/>
      <c r="P7" s="1620"/>
      <c r="Q7" s="1620"/>
      <c r="R7" s="1620"/>
      <c r="S7" s="1620"/>
      <c r="T7" s="1620"/>
      <c r="U7" s="1620"/>
    </row>
    <row r="8" spans="1:21" ht="18" customHeight="1" thickBot="1" x14ac:dyDescent="0.2">
      <c r="A8" s="1621"/>
      <c r="B8" s="1621"/>
      <c r="C8" s="1621"/>
      <c r="D8" s="1621"/>
      <c r="E8" s="1621"/>
      <c r="F8" s="1621"/>
      <c r="G8" s="1621"/>
      <c r="H8" s="1621"/>
      <c r="I8" s="1621"/>
      <c r="J8" s="1621"/>
      <c r="K8" s="1621"/>
      <c r="L8" s="1621"/>
      <c r="M8" s="1621"/>
      <c r="N8" s="1621"/>
      <c r="O8" s="1621"/>
      <c r="P8" s="1621"/>
      <c r="Q8" s="1621"/>
      <c r="R8" s="1621"/>
      <c r="S8" s="1621"/>
      <c r="T8" s="1621"/>
      <c r="U8" s="1621"/>
    </row>
    <row r="9" spans="1:21" ht="36" customHeight="1" thickBot="1" x14ac:dyDescent="0.2">
      <c r="A9" s="1648" t="s">
        <v>815</v>
      </c>
      <c r="B9" s="1649"/>
      <c r="C9" s="1649"/>
      <c r="D9" s="1649"/>
      <c r="E9" s="1649"/>
      <c r="F9" s="1650" t="s">
        <v>192</v>
      </c>
      <c r="G9" s="1650"/>
      <c r="H9" s="1650"/>
      <c r="I9" s="1650"/>
      <c r="J9" s="1650"/>
      <c r="K9" s="1650" t="s">
        <v>191</v>
      </c>
      <c r="L9" s="1650"/>
      <c r="M9" s="1650"/>
      <c r="N9" s="1650"/>
      <c r="O9" s="1650"/>
      <c r="P9" s="1650"/>
      <c r="Q9" s="1650"/>
      <c r="R9" s="1650"/>
      <c r="S9" s="1650"/>
      <c r="T9" s="1650"/>
      <c r="U9" s="1651"/>
    </row>
    <row r="10" spans="1:21" ht="20.100000000000001" customHeight="1" x14ac:dyDescent="0.15">
      <c r="A10" s="1622" t="s">
        <v>190</v>
      </c>
      <c r="B10" s="1625" t="s">
        <v>195</v>
      </c>
      <c r="C10" s="1628" t="s">
        <v>189</v>
      </c>
      <c r="D10" s="1628"/>
      <c r="E10" s="1628"/>
      <c r="F10" s="1629"/>
      <c r="G10" s="1629"/>
      <c r="H10" s="1629"/>
      <c r="I10" s="1629"/>
      <c r="J10" s="1629"/>
      <c r="K10" s="1630" t="s">
        <v>595</v>
      </c>
      <c r="L10" s="1631"/>
      <c r="M10" s="1631"/>
      <c r="N10" s="1631"/>
      <c r="O10" s="1631"/>
      <c r="P10" s="1631"/>
      <c r="Q10" s="1631"/>
      <c r="R10" s="1631"/>
      <c r="S10" s="1631"/>
      <c r="T10" s="1631"/>
      <c r="U10" s="1632"/>
    </row>
    <row r="11" spans="1:21" ht="20.100000000000001" customHeight="1" x14ac:dyDescent="0.15">
      <c r="A11" s="1623"/>
      <c r="B11" s="1626"/>
      <c r="C11" s="1600" t="s">
        <v>188</v>
      </c>
      <c r="D11" s="1600"/>
      <c r="E11" s="1600"/>
      <c r="F11" s="1633"/>
      <c r="G11" s="1633"/>
      <c r="H11" s="1633"/>
      <c r="I11" s="1633"/>
      <c r="J11" s="1633"/>
      <c r="K11" s="1634" t="s">
        <v>596</v>
      </c>
      <c r="L11" s="1635"/>
      <c r="M11" s="1635"/>
      <c r="N11" s="1635"/>
      <c r="O11" s="1635"/>
      <c r="P11" s="1635"/>
      <c r="Q11" s="1635"/>
      <c r="R11" s="1635"/>
      <c r="S11" s="1635"/>
      <c r="T11" s="1635"/>
      <c r="U11" s="1636"/>
    </row>
    <row r="12" spans="1:21" ht="39.950000000000003" customHeight="1" thickBot="1" x14ac:dyDescent="0.2">
      <c r="A12" s="1623"/>
      <c r="B12" s="1626"/>
      <c r="C12" s="1601" t="s">
        <v>187</v>
      </c>
      <c r="D12" s="1601"/>
      <c r="E12" s="1601"/>
      <c r="F12" s="1637">
        <f>様式05‐1の入力表①!F10</f>
        <v>0</v>
      </c>
      <c r="G12" s="1637"/>
      <c r="H12" s="1637"/>
      <c r="I12" s="1637"/>
      <c r="J12" s="1637"/>
      <c r="K12" s="1638" t="s">
        <v>695</v>
      </c>
      <c r="L12" s="1639"/>
      <c r="M12" s="1639"/>
      <c r="N12" s="1639"/>
      <c r="O12" s="1639"/>
      <c r="P12" s="1639"/>
      <c r="Q12" s="1639"/>
      <c r="R12" s="1639"/>
      <c r="S12" s="1639"/>
      <c r="T12" s="1639"/>
      <c r="U12" s="1640"/>
    </row>
    <row r="13" spans="1:21" ht="20.100000000000001" customHeight="1" thickTop="1" thickBot="1" x14ac:dyDescent="0.2">
      <c r="A13" s="1624"/>
      <c r="B13" s="1627"/>
      <c r="C13" s="1641" t="s">
        <v>186</v>
      </c>
      <c r="D13" s="1641"/>
      <c r="E13" s="1641"/>
      <c r="F13" s="1642">
        <f>SUM(F10:J12)</f>
        <v>0</v>
      </c>
      <c r="G13" s="1643"/>
      <c r="H13" s="1643"/>
      <c r="I13" s="1643"/>
      <c r="J13" s="1644"/>
      <c r="K13" s="1645" t="s">
        <v>185</v>
      </c>
      <c r="L13" s="1646"/>
      <c r="M13" s="1646"/>
      <c r="N13" s="1646"/>
      <c r="O13" s="1646"/>
      <c r="P13" s="1646"/>
      <c r="Q13" s="1646"/>
      <c r="R13" s="1646"/>
      <c r="S13" s="1646"/>
      <c r="T13" s="1646"/>
      <c r="U13" s="1647"/>
    </row>
    <row r="14" spans="1:21" ht="20.100000000000001" customHeight="1" x14ac:dyDescent="0.15">
      <c r="A14" s="1671" t="s">
        <v>184</v>
      </c>
      <c r="B14" s="1607" t="s">
        <v>102</v>
      </c>
      <c r="C14" s="1582" t="s">
        <v>183</v>
      </c>
      <c r="D14" s="1582"/>
      <c r="E14" s="1582"/>
      <c r="F14" s="1660"/>
      <c r="G14" s="1660"/>
      <c r="H14" s="1660"/>
      <c r="I14" s="1660"/>
      <c r="J14" s="1660"/>
      <c r="K14" s="1661" t="s">
        <v>595</v>
      </c>
      <c r="L14" s="1661"/>
      <c r="M14" s="1661"/>
      <c r="N14" s="1661"/>
      <c r="O14" s="1661"/>
      <c r="P14" s="1661"/>
      <c r="Q14" s="1661"/>
      <c r="R14" s="1661"/>
      <c r="S14" s="1661"/>
      <c r="T14" s="1661"/>
      <c r="U14" s="1662"/>
    </row>
    <row r="15" spans="1:21" ht="20.100000000000001" customHeight="1" x14ac:dyDescent="0.15">
      <c r="A15" s="1623"/>
      <c r="B15" s="1608"/>
      <c r="C15" s="1600" t="s">
        <v>182</v>
      </c>
      <c r="D15" s="1600"/>
      <c r="E15" s="1600"/>
      <c r="F15" s="1633"/>
      <c r="G15" s="1633"/>
      <c r="H15" s="1633"/>
      <c r="I15" s="1633"/>
      <c r="J15" s="1633"/>
      <c r="K15" s="1712" t="s">
        <v>595</v>
      </c>
      <c r="L15" s="1712"/>
      <c r="M15" s="1712"/>
      <c r="N15" s="1712"/>
      <c r="O15" s="1712"/>
      <c r="P15" s="1712"/>
      <c r="Q15" s="1712"/>
      <c r="R15" s="1712"/>
      <c r="S15" s="1712"/>
      <c r="T15" s="1712"/>
      <c r="U15" s="1713"/>
    </row>
    <row r="16" spans="1:21" ht="60" customHeight="1" x14ac:dyDescent="0.15">
      <c r="A16" s="1623"/>
      <c r="B16" s="1608"/>
      <c r="C16" s="1673" t="s">
        <v>960</v>
      </c>
      <c r="D16" s="1600"/>
      <c r="E16" s="1600"/>
      <c r="F16" s="1610"/>
      <c r="G16" s="1610"/>
      <c r="H16" s="1610"/>
      <c r="I16" s="1610"/>
      <c r="J16" s="1610"/>
      <c r="K16" s="1711" t="s">
        <v>595</v>
      </c>
      <c r="L16" s="1712"/>
      <c r="M16" s="1712"/>
      <c r="N16" s="1712"/>
      <c r="O16" s="1712"/>
      <c r="P16" s="1712"/>
      <c r="Q16" s="1712"/>
      <c r="R16" s="1712"/>
      <c r="S16" s="1712"/>
      <c r="T16" s="1712"/>
      <c r="U16" s="1713"/>
    </row>
    <row r="17" spans="1:21" ht="20.100000000000001" customHeight="1" thickBot="1" x14ac:dyDescent="0.2">
      <c r="A17" s="1623"/>
      <c r="B17" s="1608"/>
      <c r="C17" s="1601" t="s">
        <v>181</v>
      </c>
      <c r="D17" s="1601"/>
      <c r="E17" s="1601"/>
      <c r="F17" s="1663"/>
      <c r="G17" s="1663"/>
      <c r="H17" s="1663"/>
      <c r="I17" s="1663"/>
      <c r="J17" s="1663"/>
      <c r="K17" s="1667" t="s">
        <v>595</v>
      </c>
      <c r="L17" s="1667"/>
      <c r="M17" s="1667"/>
      <c r="N17" s="1667"/>
      <c r="O17" s="1667"/>
      <c r="P17" s="1667"/>
      <c r="Q17" s="1667"/>
      <c r="R17" s="1667"/>
      <c r="S17" s="1667"/>
      <c r="T17" s="1667"/>
      <c r="U17" s="1668"/>
    </row>
    <row r="18" spans="1:21" ht="20.100000000000001" customHeight="1" thickTop="1" thickBot="1" x14ac:dyDescent="0.2">
      <c r="A18" s="1672"/>
      <c r="B18" s="1609"/>
      <c r="C18" s="1674" t="s">
        <v>180</v>
      </c>
      <c r="D18" s="1674"/>
      <c r="E18" s="1674"/>
      <c r="F18" s="1642">
        <f>SUM(F14:J17)</f>
        <v>0</v>
      </c>
      <c r="G18" s="1643"/>
      <c r="H18" s="1643"/>
      <c r="I18" s="1643"/>
      <c r="J18" s="1644"/>
      <c r="K18" s="1645" t="s">
        <v>179</v>
      </c>
      <c r="L18" s="1646"/>
      <c r="M18" s="1646"/>
      <c r="N18" s="1646"/>
      <c r="O18" s="1646"/>
      <c r="P18" s="1646"/>
      <c r="Q18" s="1646"/>
      <c r="R18" s="1646"/>
      <c r="S18" s="1646"/>
      <c r="T18" s="1646"/>
      <c r="U18" s="1647"/>
    </row>
    <row r="19" spans="1:21" ht="18.75" customHeight="1" x14ac:dyDescent="0.15">
      <c r="A19" s="450"/>
      <c r="B19" s="451"/>
      <c r="C19" s="452"/>
      <c r="D19" s="452"/>
      <c r="E19" s="452"/>
      <c r="F19" s="11"/>
      <c r="G19" s="11"/>
      <c r="H19" s="11"/>
      <c r="I19" s="11"/>
      <c r="J19" s="11"/>
      <c r="K19" s="185"/>
      <c r="L19" s="185"/>
      <c r="M19" s="185"/>
      <c r="N19" s="185"/>
      <c r="O19" s="185"/>
      <c r="P19" s="185"/>
      <c r="Q19" s="185"/>
      <c r="R19" s="185"/>
      <c r="S19" s="185"/>
      <c r="T19" s="185"/>
      <c r="U19" s="185"/>
    </row>
    <row r="20" spans="1:21" ht="21" customHeight="1" x14ac:dyDescent="0.15">
      <c r="A20" s="6"/>
      <c r="B20" s="6"/>
      <c r="C20" s="6"/>
      <c r="D20" s="6"/>
      <c r="E20" s="6"/>
      <c r="F20" s="12"/>
      <c r="G20" s="12"/>
      <c r="H20" s="12"/>
      <c r="I20" s="12"/>
      <c r="J20" s="12"/>
      <c r="K20" s="12"/>
      <c r="L20" s="12"/>
      <c r="M20" s="12"/>
      <c r="N20" s="12"/>
      <c r="O20" s="12"/>
      <c r="P20" s="12"/>
      <c r="Q20" s="1695" t="s">
        <v>115</v>
      </c>
      <c r="R20" s="1695"/>
      <c r="S20" s="1695"/>
      <c r="T20" s="1695"/>
      <c r="U20" s="1695"/>
    </row>
    <row r="21" spans="1:21" ht="15.75" x14ac:dyDescent="0.15">
      <c r="A21" s="1540" t="s">
        <v>407</v>
      </c>
      <c r="B21" s="1540"/>
      <c r="C21" s="1540"/>
      <c r="D21" s="1540"/>
      <c r="E21" s="1540"/>
      <c r="F21" s="1540"/>
      <c r="G21" s="1540"/>
      <c r="H21" s="1540"/>
      <c r="I21" s="1540"/>
      <c r="J21" s="1540"/>
      <c r="K21" s="1540"/>
      <c r="L21" s="1540"/>
      <c r="M21" s="1540"/>
      <c r="N21" s="1540"/>
      <c r="O21" s="1540"/>
      <c r="P21" s="1540"/>
      <c r="Q21" s="1540"/>
      <c r="R21" s="1540"/>
      <c r="S21" s="1540"/>
      <c r="T21" s="1540"/>
      <c r="U21" s="1540"/>
    </row>
    <row r="22" spans="1:21" ht="9.9499999999999993" customHeight="1" x14ac:dyDescent="0.15">
      <c r="A22" s="5"/>
      <c r="B22" s="5"/>
      <c r="C22" s="5"/>
      <c r="D22" s="5"/>
      <c r="E22" s="5"/>
      <c r="F22" s="5"/>
      <c r="G22" s="5"/>
      <c r="H22" s="5"/>
      <c r="I22" s="5"/>
      <c r="J22" s="5"/>
      <c r="K22" s="5"/>
      <c r="L22" s="5"/>
      <c r="M22" s="5"/>
      <c r="N22" s="5"/>
      <c r="O22" s="5"/>
      <c r="P22" s="5"/>
      <c r="Q22" s="5"/>
      <c r="R22" s="5"/>
      <c r="S22" s="5"/>
      <c r="T22" s="5"/>
      <c r="U22" s="5"/>
    </row>
    <row r="23" spans="1:21" ht="27" customHeight="1" x14ac:dyDescent="0.15">
      <c r="A23" s="1652" t="s">
        <v>296</v>
      </c>
      <c r="B23" s="1652"/>
      <c r="C23" s="1652"/>
      <c r="D23" s="5"/>
      <c r="E23" s="5"/>
      <c r="F23" s="5"/>
      <c r="G23" s="5"/>
      <c r="H23" s="5"/>
      <c r="I23" s="5"/>
      <c r="J23" s="5"/>
      <c r="K23" s="5"/>
      <c r="L23" s="5"/>
      <c r="M23" s="5"/>
      <c r="N23" s="5"/>
      <c r="O23" s="5"/>
      <c r="P23" s="5"/>
      <c r="Q23" s="5"/>
      <c r="R23" s="5"/>
      <c r="S23" s="5"/>
      <c r="T23" s="5"/>
      <c r="U23" s="5"/>
    </row>
    <row r="24" spans="1:21" ht="18" customHeight="1" x14ac:dyDescent="0.15">
      <c r="A24" s="445" t="s">
        <v>935</v>
      </c>
      <c r="B24" s="3"/>
      <c r="C24" s="3"/>
      <c r="D24" s="184"/>
      <c r="E24" s="185"/>
      <c r="F24" s="185"/>
      <c r="G24" s="185"/>
      <c r="H24" s="185"/>
      <c r="I24" s="185"/>
      <c r="J24" s="185"/>
      <c r="K24" s="185"/>
      <c r="L24" s="185"/>
      <c r="M24" s="185"/>
      <c r="N24" s="185"/>
      <c r="O24" s="185"/>
      <c r="P24" s="185"/>
      <c r="Q24" s="185"/>
      <c r="R24" s="185"/>
      <c r="S24" s="185"/>
      <c r="T24" s="185"/>
      <c r="U24" s="185"/>
    </row>
    <row r="25" spans="1:21" ht="20.100000000000001" customHeight="1" x14ac:dyDescent="0.15">
      <c r="A25" s="59" t="s">
        <v>576</v>
      </c>
      <c r="B25" s="15"/>
      <c r="C25" s="15"/>
      <c r="D25" s="16"/>
      <c r="E25" s="17"/>
      <c r="F25" s="17"/>
      <c r="G25" s="17"/>
      <c r="H25" s="17"/>
      <c r="I25" s="17"/>
      <c r="J25" s="17"/>
      <c r="K25" s="17"/>
      <c r="L25" s="17"/>
      <c r="M25" s="17"/>
      <c r="N25" s="17"/>
      <c r="O25" s="17"/>
      <c r="P25" s="17"/>
      <c r="Q25" s="17"/>
      <c r="R25" s="17"/>
      <c r="S25" s="17"/>
      <c r="T25" s="17"/>
      <c r="U25" s="17"/>
    </row>
    <row r="26" spans="1:21" ht="20.100000000000001" customHeight="1" x14ac:dyDescent="0.15">
      <c r="A26" s="57" t="s">
        <v>362</v>
      </c>
      <c r="B26" s="15"/>
      <c r="C26" s="15"/>
      <c r="D26" s="16"/>
      <c r="E26" s="17"/>
      <c r="F26" s="17"/>
      <c r="G26" s="17"/>
      <c r="H26" s="17"/>
      <c r="I26" s="17"/>
      <c r="J26" s="17"/>
      <c r="K26" s="17"/>
      <c r="L26" s="17"/>
      <c r="M26" s="17"/>
      <c r="N26" s="17"/>
      <c r="O26" s="17"/>
      <c r="P26" s="17"/>
      <c r="Q26" s="17"/>
      <c r="R26" s="17"/>
      <c r="S26" s="17"/>
      <c r="T26" s="17"/>
      <c r="U26" s="17"/>
    </row>
    <row r="27" spans="1:21" ht="20.100000000000001" customHeight="1" x14ac:dyDescent="0.15">
      <c r="A27" s="1620" t="s">
        <v>959</v>
      </c>
      <c r="B27" s="1620"/>
      <c r="C27" s="1620"/>
      <c r="D27" s="1620"/>
      <c r="E27" s="1620"/>
      <c r="F27" s="1620"/>
      <c r="G27" s="1620"/>
      <c r="H27" s="1620"/>
      <c r="I27" s="1620"/>
      <c r="J27" s="1620"/>
      <c r="K27" s="1620"/>
      <c r="L27" s="1620"/>
      <c r="M27" s="1620"/>
      <c r="N27" s="1620"/>
      <c r="O27" s="1620"/>
      <c r="P27" s="1620"/>
      <c r="Q27" s="1620"/>
      <c r="R27" s="1620"/>
      <c r="S27" s="1620"/>
      <c r="T27" s="1620"/>
      <c r="U27" s="1620"/>
    </row>
    <row r="28" spans="1:21" ht="20.100000000000001" customHeight="1" x14ac:dyDescent="0.15">
      <c r="A28" s="1620"/>
      <c r="B28" s="1620"/>
      <c r="C28" s="1620"/>
      <c r="D28" s="1620"/>
      <c r="E28" s="1620"/>
      <c r="F28" s="1620"/>
      <c r="G28" s="1620"/>
      <c r="H28" s="1620"/>
      <c r="I28" s="1620"/>
      <c r="J28" s="1620"/>
      <c r="K28" s="1620"/>
      <c r="L28" s="1620"/>
      <c r="M28" s="1620"/>
      <c r="N28" s="1620"/>
      <c r="O28" s="1620"/>
      <c r="P28" s="1620"/>
      <c r="Q28" s="1620"/>
      <c r="R28" s="1620"/>
      <c r="S28" s="1620"/>
      <c r="T28" s="1620"/>
      <c r="U28" s="1620"/>
    </row>
    <row r="29" spans="1:21" ht="20.100000000000001" customHeight="1" x14ac:dyDescent="0.15">
      <c r="A29" s="14" t="s">
        <v>210</v>
      </c>
      <c r="B29" s="15"/>
      <c r="C29" s="15"/>
      <c r="D29" s="16"/>
      <c r="E29" s="17"/>
      <c r="F29" s="17"/>
      <c r="G29" s="17"/>
      <c r="H29" s="17"/>
      <c r="I29" s="17"/>
      <c r="J29" s="17"/>
      <c r="K29" s="17"/>
      <c r="L29" s="17"/>
      <c r="M29" s="17"/>
      <c r="N29" s="17"/>
      <c r="O29" s="17"/>
      <c r="P29" s="17"/>
      <c r="Q29" s="17"/>
      <c r="R29" s="17"/>
      <c r="S29" s="17"/>
      <c r="T29" s="17"/>
      <c r="U29" s="17"/>
    </row>
    <row r="30" spans="1:21" ht="45" customHeight="1" thickBot="1" x14ac:dyDescent="0.2">
      <c r="A30" s="1621" t="s">
        <v>1173</v>
      </c>
      <c r="B30" s="1621"/>
      <c r="C30" s="1621"/>
      <c r="D30" s="1621"/>
      <c r="E30" s="1621"/>
      <c r="F30" s="1621"/>
      <c r="G30" s="1621"/>
      <c r="H30" s="1621"/>
      <c r="I30" s="1621"/>
      <c r="J30" s="1621"/>
      <c r="K30" s="1621"/>
      <c r="L30" s="1621"/>
      <c r="M30" s="1621"/>
      <c r="N30" s="1621"/>
      <c r="O30" s="1621"/>
      <c r="P30" s="1621"/>
      <c r="Q30" s="1621"/>
      <c r="R30" s="1621"/>
      <c r="S30" s="1621"/>
      <c r="T30" s="1621"/>
      <c r="U30" s="1621"/>
    </row>
    <row r="31" spans="1:21" ht="36" customHeight="1" thickBot="1" x14ac:dyDescent="0.2">
      <c r="A31" s="1664" t="s">
        <v>365</v>
      </c>
      <c r="B31" s="1665"/>
      <c r="C31" s="1665"/>
      <c r="D31" s="1665"/>
      <c r="E31" s="1666"/>
      <c r="F31" s="1603" t="s">
        <v>1052</v>
      </c>
      <c r="G31" s="1604"/>
      <c r="H31" s="1604"/>
      <c r="I31" s="1605"/>
      <c r="J31" s="1603" t="s">
        <v>1052</v>
      </c>
      <c r="K31" s="1604"/>
      <c r="L31" s="1604"/>
      <c r="M31" s="1605"/>
      <c r="N31" s="1603" t="s">
        <v>1052</v>
      </c>
      <c r="O31" s="1604"/>
      <c r="P31" s="1604"/>
      <c r="Q31" s="1605"/>
      <c r="R31" s="1669" t="s">
        <v>198</v>
      </c>
      <c r="S31" s="1665"/>
      <c r="T31" s="1665"/>
      <c r="U31" s="1670"/>
    </row>
    <row r="32" spans="1:21" ht="18.75" customHeight="1" x14ac:dyDescent="0.15">
      <c r="A32" s="1617" t="s">
        <v>55</v>
      </c>
      <c r="B32" s="1581" t="s">
        <v>199</v>
      </c>
      <c r="C32" s="1582"/>
      <c r="D32" s="1582"/>
      <c r="E32" s="1582"/>
      <c r="F32" s="1580">
        <f>様式05‐1の入力表②!F14</f>
        <v>0</v>
      </c>
      <c r="G32" s="1580"/>
      <c r="H32" s="1580"/>
      <c r="I32" s="1580"/>
      <c r="J32" s="1580">
        <f>様式05‐1の入力表②!J14</f>
        <v>0</v>
      </c>
      <c r="K32" s="1580"/>
      <c r="L32" s="1580"/>
      <c r="M32" s="1580"/>
      <c r="N32" s="1580">
        <f>様式05‐1の入力表②!N14</f>
        <v>0</v>
      </c>
      <c r="O32" s="1580"/>
      <c r="P32" s="1580"/>
      <c r="Q32" s="1580"/>
      <c r="R32" s="1583"/>
      <c r="S32" s="1584"/>
      <c r="T32" s="1584"/>
      <c r="U32" s="1585"/>
    </row>
    <row r="33" spans="1:21" ht="18.75" customHeight="1" x14ac:dyDescent="0.15">
      <c r="A33" s="1618"/>
      <c r="B33" s="1679"/>
      <c r="C33" s="1653" t="s">
        <v>208</v>
      </c>
      <c r="D33" s="1654"/>
      <c r="E33" s="1655"/>
      <c r="F33" s="1580">
        <f>様式05‐1の入力表②!F15</f>
        <v>0</v>
      </c>
      <c r="G33" s="1580"/>
      <c r="H33" s="1580"/>
      <c r="I33" s="1580"/>
      <c r="J33" s="1580">
        <f>様式05‐1の入力表②!J15</f>
        <v>0</v>
      </c>
      <c r="K33" s="1580"/>
      <c r="L33" s="1580"/>
      <c r="M33" s="1580"/>
      <c r="N33" s="1580">
        <f>様式05‐1の入力表②!N15</f>
        <v>0</v>
      </c>
      <c r="O33" s="1580"/>
      <c r="P33" s="1580"/>
      <c r="Q33" s="1580"/>
      <c r="R33" s="1611"/>
      <c r="S33" s="1612"/>
      <c r="T33" s="1612"/>
      <c r="U33" s="1613"/>
    </row>
    <row r="34" spans="1:21" ht="18.75" customHeight="1" x14ac:dyDescent="0.15">
      <c r="A34" s="1618"/>
      <c r="B34" s="1679"/>
      <c r="C34" s="1586" t="s">
        <v>699</v>
      </c>
      <c r="D34" s="1587"/>
      <c r="E34" s="1588"/>
      <c r="F34" s="1580">
        <f>様式05‐1の入力表②!F16</f>
        <v>0</v>
      </c>
      <c r="G34" s="1580"/>
      <c r="H34" s="1580"/>
      <c r="I34" s="1580"/>
      <c r="J34" s="1580">
        <f>様式05‐1の入力表②!J16</f>
        <v>0</v>
      </c>
      <c r="K34" s="1580"/>
      <c r="L34" s="1580"/>
      <c r="M34" s="1580"/>
      <c r="N34" s="1580">
        <f>様式05‐1の入力表②!N16</f>
        <v>0</v>
      </c>
      <c r="O34" s="1580"/>
      <c r="P34" s="1580"/>
      <c r="Q34" s="1580"/>
      <c r="R34" s="1611"/>
      <c r="S34" s="1612"/>
      <c r="T34" s="1612"/>
      <c r="U34" s="1613"/>
    </row>
    <row r="35" spans="1:21" ht="18.75" customHeight="1" x14ac:dyDescent="0.15">
      <c r="A35" s="1618"/>
      <c r="B35" s="1679"/>
      <c r="C35" s="1586" t="s">
        <v>565</v>
      </c>
      <c r="D35" s="1587"/>
      <c r="E35" s="1588"/>
      <c r="F35" s="1614">
        <f>様式05‐1の入力表②!F19</f>
        <v>0</v>
      </c>
      <c r="G35" s="1615"/>
      <c r="H35" s="1615"/>
      <c r="I35" s="1616"/>
      <c r="J35" s="1614">
        <f>様式05‐1の入力表②!J19</f>
        <v>0</v>
      </c>
      <c r="K35" s="1615"/>
      <c r="L35" s="1615"/>
      <c r="M35" s="1616"/>
      <c r="N35" s="1614">
        <f>様式05‐1の入力表②!N19</f>
        <v>0</v>
      </c>
      <c r="O35" s="1615"/>
      <c r="P35" s="1615"/>
      <c r="Q35" s="1616"/>
      <c r="R35" s="1611"/>
      <c r="S35" s="1612"/>
      <c r="T35" s="1612"/>
      <c r="U35" s="1613"/>
    </row>
    <row r="36" spans="1:21" ht="18.75" customHeight="1" x14ac:dyDescent="0.15">
      <c r="A36" s="1618"/>
      <c r="B36" s="1679"/>
      <c r="C36" s="1586" t="s">
        <v>205</v>
      </c>
      <c r="D36" s="1587"/>
      <c r="E36" s="1588"/>
      <c r="F36" s="1580">
        <f>様式05‐1の入力表②!F29</f>
        <v>0</v>
      </c>
      <c r="G36" s="1580"/>
      <c r="H36" s="1580"/>
      <c r="I36" s="1580"/>
      <c r="J36" s="1580">
        <f>様式05‐1の入力表②!J29</f>
        <v>0</v>
      </c>
      <c r="K36" s="1580"/>
      <c r="L36" s="1580"/>
      <c r="M36" s="1580"/>
      <c r="N36" s="1580">
        <f>様式05‐1の入力表②!N29</f>
        <v>0</v>
      </c>
      <c r="O36" s="1580"/>
      <c r="P36" s="1580"/>
      <c r="Q36" s="1580"/>
      <c r="R36" s="1611"/>
      <c r="S36" s="1612"/>
      <c r="T36" s="1612"/>
      <c r="U36" s="1613"/>
    </row>
    <row r="37" spans="1:21" ht="18.75" customHeight="1" x14ac:dyDescent="0.15">
      <c r="A37" s="1618"/>
      <c r="B37" s="1679"/>
      <c r="C37" s="1586" t="s">
        <v>206</v>
      </c>
      <c r="D37" s="1587"/>
      <c r="E37" s="1588"/>
      <c r="F37" s="1580">
        <f>様式05‐1の入力表②!F33</f>
        <v>0</v>
      </c>
      <c r="G37" s="1580"/>
      <c r="H37" s="1580"/>
      <c r="I37" s="1580"/>
      <c r="J37" s="1580">
        <f>様式05‐1の入力表②!J33</f>
        <v>0</v>
      </c>
      <c r="K37" s="1580"/>
      <c r="L37" s="1580"/>
      <c r="M37" s="1580"/>
      <c r="N37" s="1580">
        <f>様式05‐1の入力表②!N33</f>
        <v>0</v>
      </c>
      <c r="O37" s="1580"/>
      <c r="P37" s="1580"/>
      <c r="Q37" s="1580"/>
      <c r="R37" s="1611"/>
      <c r="S37" s="1612"/>
      <c r="T37" s="1612"/>
      <c r="U37" s="1613"/>
    </row>
    <row r="38" spans="1:21" ht="18.75" customHeight="1" x14ac:dyDescent="0.15">
      <c r="A38" s="1618"/>
      <c r="B38" s="1679"/>
      <c r="C38" s="1586" t="s">
        <v>207</v>
      </c>
      <c r="D38" s="1587"/>
      <c r="E38" s="1588"/>
      <c r="F38" s="1580">
        <f>様式05‐1の入力表②!F34</f>
        <v>0</v>
      </c>
      <c r="G38" s="1580"/>
      <c r="H38" s="1580"/>
      <c r="I38" s="1580"/>
      <c r="J38" s="1614">
        <f>様式05‐1の入力表②!J34</f>
        <v>0</v>
      </c>
      <c r="K38" s="1615"/>
      <c r="L38" s="1615"/>
      <c r="M38" s="1616"/>
      <c r="N38" s="1614">
        <f>様式05‐1の入力表②!N34</f>
        <v>0</v>
      </c>
      <c r="O38" s="1615"/>
      <c r="P38" s="1615"/>
      <c r="Q38" s="1656"/>
      <c r="R38" s="1611"/>
      <c r="S38" s="1612"/>
      <c r="T38" s="1612"/>
      <c r="U38" s="1613"/>
    </row>
    <row r="39" spans="1:21" ht="18.75" customHeight="1" x14ac:dyDescent="0.15">
      <c r="A39" s="1618"/>
      <c r="B39" s="1679"/>
      <c r="C39" s="1653" t="s">
        <v>211</v>
      </c>
      <c r="D39" s="1654"/>
      <c r="E39" s="1655"/>
      <c r="F39" s="1614">
        <f>様式05‐1の入力表②!F46</f>
        <v>0</v>
      </c>
      <c r="G39" s="1615"/>
      <c r="H39" s="1615"/>
      <c r="I39" s="1616"/>
      <c r="J39" s="1614">
        <f>様式05‐1の入力表②!J46</f>
        <v>0</v>
      </c>
      <c r="K39" s="1615"/>
      <c r="L39" s="1615"/>
      <c r="M39" s="1616"/>
      <c r="N39" s="1614">
        <f>様式05‐1の入力表②!N46</f>
        <v>0</v>
      </c>
      <c r="O39" s="1615"/>
      <c r="P39" s="1615"/>
      <c r="Q39" s="1616"/>
      <c r="R39" s="1611"/>
      <c r="S39" s="1612"/>
      <c r="T39" s="1612"/>
      <c r="U39" s="1613"/>
    </row>
    <row r="40" spans="1:21" ht="18.75" customHeight="1" x14ac:dyDescent="0.15">
      <c r="A40" s="1618"/>
      <c r="B40" s="1679"/>
      <c r="C40" s="1653" t="s">
        <v>212</v>
      </c>
      <c r="D40" s="1654"/>
      <c r="E40" s="1655"/>
      <c r="F40" s="1614">
        <f>様式05‐1の入力表②!F47</f>
        <v>0</v>
      </c>
      <c r="G40" s="1615"/>
      <c r="H40" s="1615"/>
      <c r="I40" s="1616"/>
      <c r="J40" s="1614">
        <f>様式05‐1の入力表②!J47</f>
        <v>0</v>
      </c>
      <c r="K40" s="1615"/>
      <c r="L40" s="1615"/>
      <c r="M40" s="1616"/>
      <c r="N40" s="1614">
        <f>様式05‐1の入力表②!N47</f>
        <v>0</v>
      </c>
      <c r="O40" s="1615"/>
      <c r="P40" s="1615"/>
      <c r="Q40" s="1616"/>
      <c r="R40" s="1611"/>
      <c r="S40" s="1612"/>
      <c r="T40" s="1612"/>
      <c r="U40" s="1613"/>
    </row>
    <row r="41" spans="1:21" ht="18.75" customHeight="1" x14ac:dyDescent="0.15">
      <c r="A41" s="1618"/>
      <c r="B41" s="1679"/>
      <c r="C41" s="1653" t="s">
        <v>213</v>
      </c>
      <c r="D41" s="1654"/>
      <c r="E41" s="1655"/>
      <c r="F41" s="1614">
        <f>様式05‐1の入力表②!F48</f>
        <v>0</v>
      </c>
      <c r="G41" s="1615"/>
      <c r="H41" s="1615"/>
      <c r="I41" s="1616"/>
      <c r="J41" s="1614">
        <f>様式05‐1の入力表②!J48</f>
        <v>0</v>
      </c>
      <c r="K41" s="1615"/>
      <c r="L41" s="1615"/>
      <c r="M41" s="1616"/>
      <c r="N41" s="1614">
        <f>様式05‐1の入力表②!N48</f>
        <v>0</v>
      </c>
      <c r="O41" s="1615"/>
      <c r="P41" s="1615"/>
      <c r="Q41" s="1616"/>
      <c r="R41" s="1611"/>
      <c r="S41" s="1612"/>
      <c r="T41" s="1612"/>
      <c r="U41" s="1613"/>
    </row>
    <row r="42" spans="1:21" ht="18.75" customHeight="1" x14ac:dyDescent="0.15">
      <c r="A42" s="1618"/>
      <c r="B42" s="1679"/>
      <c r="C42" s="1653" t="s">
        <v>201</v>
      </c>
      <c r="D42" s="1654"/>
      <c r="E42" s="1655"/>
      <c r="F42" s="1614">
        <f>様式05‐1の入力表②!F49</f>
        <v>0</v>
      </c>
      <c r="G42" s="1615"/>
      <c r="H42" s="1615"/>
      <c r="I42" s="1616"/>
      <c r="J42" s="1614">
        <f>様式05‐1の入力表②!J49</f>
        <v>0</v>
      </c>
      <c r="K42" s="1615"/>
      <c r="L42" s="1615"/>
      <c r="M42" s="1616"/>
      <c r="N42" s="1614">
        <f>様式05‐1の入力表②!N49</f>
        <v>0</v>
      </c>
      <c r="O42" s="1615"/>
      <c r="P42" s="1615"/>
      <c r="Q42" s="1616"/>
      <c r="R42" s="1611"/>
      <c r="S42" s="1612"/>
      <c r="T42" s="1612"/>
      <c r="U42" s="1613"/>
    </row>
    <row r="43" spans="1:21" ht="30" customHeight="1" x14ac:dyDescent="0.15">
      <c r="A43" s="1618"/>
      <c r="B43" s="1680"/>
      <c r="C43" s="1657" t="s">
        <v>214</v>
      </c>
      <c r="D43" s="1658"/>
      <c r="E43" s="1659"/>
      <c r="F43" s="1580">
        <f>様式05‐1の入力表②!F53</f>
        <v>0</v>
      </c>
      <c r="G43" s="1580"/>
      <c r="H43" s="1580"/>
      <c r="I43" s="1580"/>
      <c r="J43" s="1580">
        <f>様式05‐1の入力表②!J53</f>
        <v>0</v>
      </c>
      <c r="K43" s="1580"/>
      <c r="L43" s="1580"/>
      <c r="M43" s="1580"/>
      <c r="N43" s="1580">
        <f>様式05‐1の入力表②!N53</f>
        <v>0</v>
      </c>
      <c r="O43" s="1580"/>
      <c r="P43" s="1580"/>
      <c r="Q43" s="1580"/>
      <c r="R43" s="1611"/>
      <c r="S43" s="1612"/>
      <c r="T43" s="1612"/>
      <c r="U43" s="1613"/>
    </row>
    <row r="44" spans="1:21" ht="30" customHeight="1" x14ac:dyDescent="0.15">
      <c r="A44" s="1618"/>
      <c r="B44" s="1599" t="s">
        <v>728</v>
      </c>
      <c r="C44" s="1600"/>
      <c r="D44" s="1600"/>
      <c r="E44" s="1600"/>
      <c r="F44" s="1614">
        <f>様式05‐1の入力表②!F57</f>
        <v>0</v>
      </c>
      <c r="G44" s="1615"/>
      <c r="H44" s="1615"/>
      <c r="I44" s="1616"/>
      <c r="J44" s="1614">
        <f>様式05‐1の入力表②!J57</f>
        <v>0</v>
      </c>
      <c r="K44" s="1615"/>
      <c r="L44" s="1615"/>
      <c r="M44" s="1616"/>
      <c r="N44" s="1614">
        <f>様式05‐1の入力表②!N57</f>
        <v>0</v>
      </c>
      <c r="O44" s="1615"/>
      <c r="P44" s="1615"/>
      <c r="Q44" s="1616"/>
      <c r="R44" s="1611"/>
      <c r="S44" s="1612"/>
      <c r="T44" s="1612"/>
      <c r="U44" s="1613"/>
    </row>
    <row r="45" spans="1:21" ht="18.75" customHeight="1" thickBot="1" x14ac:dyDescent="0.2">
      <c r="A45" s="1618"/>
      <c r="B45" s="1601" t="s">
        <v>200</v>
      </c>
      <c r="C45" s="1601"/>
      <c r="D45" s="1601"/>
      <c r="E45" s="1601"/>
      <c r="F45" s="1602">
        <f>様式05‐1の入力表②!F76</f>
        <v>0</v>
      </c>
      <c r="G45" s="1602"/>
      <c r="H45" s="1602"/>
      <c r="I45" s="1602"/>
      <c r="J45" s="1602">
        <f>様式05‐1の入力表②!J76</f>
        <v>0</v>
      </c>
      <c r="K45" s="1602"/>
      <c r="L45" s="1602"/>
      <c r="M45" s="1602"/>
      <c r="N45" s="1602">
        <f>様式05‐1の入力表②!N76</f>
        <v>0</v>
      </c>
      <c r="O45" s="1602"/>
      <c r="P45" s="1602"/>
      <c r="Q45" s="1602"/>
      <c r="R45" s="1675"/>
      <c r="S45" s="1676"/>
      <c r="T45" s="1676"/>
      <c r="U45" s="1677"/>
    </row>
    <row r="46" spans="1:21" ht="21" customHeight="1" thickTop="1" thickBot="1" x14ac:dyDescent="0.2">
      <c r="A46" s="1678"/>
      <c r="B46" s="1688" t="s">
        <v>104</v>
      </c>
      <c r="C46" s="1688"/>
      <c r="D46" s="1688"/>
      <c r="E46" s="1688"/>
      <c r="F46" s="1681">
        <f>様式05‐1の入力表②!F93</f>
        <v>0</v>
      </c>
      <c r="G46" s="1681"/>
      <c r="H46" s="1681"/>
      <c r="I46" s="1681"/>
      <c r="J46" s="1681">
        <f>様式05‐1の入力表②!J93</f>
        <v>0</v>
      </c>
      <c r="K46" s="1681"/>
      <c r="L46" s="1681"/>
      <c r="M46" s="1681"/>
      <c r="N46" s="1681">
        <f>様式05‐1の入力表②!N93</f>
        <v>0</v>
      </c>
      <c r="O46" s="1681"/>
      <c r="P46" s="1681"/>
      <c r="Q46" s="1681"/>
      <c r="R46" s="1685"/>
      <c r="S46" s="1686"/>
      <c r="T46" s="1686"/>
      <c r="U46" s="1687"/>
    </row>
    <row r="47" spans="1:21" ht="18.75" customHeight="1" x14ac:dyDescent="0.15">
      <c r="A47" s="1617" t="s">
        <v>237</v>
      </c>
      <c r="B47" s="1581" t="s">
        <v>229</v>
      </c>
      <c r="C47" s="1582"/>
      <c r="D47" s="1582"/>
      <c r="E47" s="1582"/>
      <c r="F47" s="1598">
        <f>様式05‐1の入力表②!F94</f>
        <v>0</v>
      </c>
      <c r="G47" s="1598"/>
      <c r="H47" s="1598"/>
      <c r="I47" s="1598"/>
      <c r="J47" s="1598">
        <f>様式05‐1の入力表②!J94</f>
        <v>0</v>
      </c>
      <c r="K47" s="1598"/>
      <c r="L47" s="1598"/>
      <c r="M47" s="1598"/>
      <c r="N47" s="1598">
        <f>様式05‐1の入力表②!N94</f>
        <v>0</v>
      </c>
      <c r="O47" s="1598"/>
      <c r="P47" s="1598"/>
      <c r="Q47" s="1598"/>
      <c r="R47" s="1583"/>
      <c r="S47" s="1584"/>
      <c r="T47" s="1584"/>
      <c r="U47" s="1585"/>
    </row>
    <row r="48" spans="1:21" ht="18.75" customHeight="1" x14ac:dyDescent="0.15">
      <c r="A48" s="1618"/>
      <c r="B48" s="1705"/>
      <c r="C48" s="1600" t="s">
        <v>222</v>
      </c>
      <c r="D48" s="1600"/>
      <c r="E48" s="1600"/>
      <c r="F48" s="1580">
        <f>様式05‐1の入力表②!F95</f>
        <v>0</v>
      </c>
      <c r="G48" s="1580"/>
      <c r="H48" s="1580"/>
      <c r="I48" s="1580"/>
      <c r="J48" s="1580">
        <f>様式05‐1の入力表②!J95</f>
        <v>0</v>
      </c>
      <c r="K48" s="1580"/>
      <c r="L48" s="1580"/>
      <c r="M48" s="1580"/>
      <c r="N48" s="1580">
        <f>様式05‐1の入力表②!N95</f>
        <v>0</v>
      </c>
      <c r="O48" s="1580"/>
      <c r="P48" s="1580"/>
      <c r="Q48" s="1580"/>
      <c r="R48" s="1682"/>
      <c r="S48" s="1683"/>
      <c r="T48" s="1683"/>
      <c r="U48" s="1684"/>
    </row>
    <row r="49" spans="1:21" ht="18.75" customHeight="1" x14ac:dyDescent="0.15">
      <c r="A49" s="1618"/>
      <c r="B49" s="1705"/>
      <c r="C49" s="1586" t="s">
        <v>225</v>
      </c>
      <c r="D49" s="1587"/>
      <c r="E49" s="1588"/>
      <c r="F49" s="1580">
        <f>様式05‐1の入力表②!F96</f>
        <v>0</v>
      </c>
      <c r="G49" s="1580"/>
      <c r="H49" s="1580"/>
      <c r="I49" s="1580"/>
      <c r="J49" s="1580">
        <f>様式05‐1の入力表②!J96</f>
        <v>0</v>
      </c>
      <c r="K49" s="1580"/>
      <c r="L49" s="1580"/>
      <c r="M49" s="1580"/>
      <c r="N49" s="1580">
        <f>様式05‐1の入力表②!N96</f>
        <v>0</v>
      </c>
      <c r="O49" s="1580"/>
      <c r="P49" s="1580"/>
      <c r="Q49" s="1580"/>
      <c r="R49" s="1692" t="s">
        <v>597</v>
      </c>
      <c r="S49" s="1693"/>
      <c r="T49" s="1693"/>
      <c r="U49" s="1694"/>
    </row>
    <row r="50" spans="1:21" ht="18.75" customHeight="1" x14ac:dyDescent="0.15">
      <c r="A50" s="1618"/>
      <c r="B50" s="1705"/>
      <c r="C50" s="1586" t="s">
        <v>226</v>
      </c>
      <c r="D50" s="1587"/>
      <c r="E50" s="1588"/>
      <c r="F50" s="1580">
        <f>様式05‐1の入力表②!F97</f>
        <v>0</v>
      </c>
      <c r="G50" s="1580"/>
      <c r="H50" s="1580"/>
      <c r="I50" s="1580"/>
      <c r="J50" s="1580">
        <f>様式05‐1の入力表②!J97</f>
        <v>0</v>
      </c>
      <c r="K50" s="1580"/>
      <c r="L50" s="1580"/>
      <c r="M50" s="1580"/>
      <c r="N50" s="1580">
        <f>様式05‐1の入力表②!N97</f>
        <v>0</v>
      </c>
      <c r="O50" s="1580"/>
      <c r="P50" s="1580"/>
      <c r="Q50" s="1580"/>
      <c r="R50" s="1692" t="s">
        <v>597</v>
      </c>
      <c r="S50" s="1693"/>
      <c r="T50" s="1693"/>
      <c r="U50" s="1694"/>
    </row>
    <row r="51" spans="1:21" ht="18.75" customHeight="1" x14ac:dyDescent="0.15">
      <c r="A51" s="1618"/>
      <c r="B51" s="1705"/>
      <c r="C51" s="1586" t="s">
        <v>227</v>
      </c>
      <c r="D51" s="1587"/>
      <c r="E51" s="1588"/>
      <c r="F51" s="1580">
        <f>様式05‐1の入力表②!F98</f>
        <v>0</v>
      </c>
      <c r="G51" s="1580"/>
      <c r="H51" s="1580"/>
      <c r="I51" s="1580"/>
      <c r="J51" s="1580">
        <f>様式05‐1の入力表②!J98</f>
        <v>0</v>
      </c>
      <c r="K51" s="1580"/>
      <c r="L51" s="1580"/>
      <c r="M51" s="1580"/>
      <c r="N51" s="1580">
        <f>様式05‐1の入力表②!N98</f>
        <v>0</v>
      </c>
      <c r="O51" s="1580"/>
      <c r="P51" s="1580"/>
      <c r="Q51" s="1580"/>
      <c r="R51" s="1692" t="s">
        <v>597</v>
      </c>
      <c r="S51" s="1693"/>
      <c r="T51" s="1693"/>
      <c r="U51" s="1694"/>
    </row>
    <row r="52" spans="1:21" ht="18.75" customHeight="1" x14ac:dyDescent="0.15">
      <c r="A52" s="1618"/>
      <c r="B52" s="1705"/>
      <c r="C52" s="1586" t="s">
        <v>228</v>
      </c>
      <c r="D52" s="1587"/>
      <c r="E52" s="1588"/>
      <c r="F52" s="1580">
        <f>様式05‐1の入力表②!F99</f>
        <v>0</v>
      </c>
      <c r="G52" s="1580"/>
      <c r="H52" s="1580"/>
      <c r="I52" s="1580"/>
      <c r="J52" s="1580">
        <f>様式05‐1の入力表②!J99</f>
        <v>0</v>
      </c>
      <c r="K52" s="1580"/>
      <c r="L52" s="1580"/>
      <c r="M52" s="1580"/>
      <c r="N52" s="1580">
        <f>様式05‐1の入力表②!N99</f>
        <v>0</v>
      </c>
      <c r="O52" s="1580"/>
      <c r="P52" s="1580"/>
      <c r="Q52" s="1580"/>
      <c r="R52" s="1682"/>
      <c r="S52" s="1683"/>
      <c r="T52" s="1683"/>
      <c r="U52" s="1684"/>
    </row>
    <row r="53" spans="1:21" ht="18.75" customHeight="1" x14ac:dyDescent="0.15">
      <c r="A53" s="1618"/>
      <c r="B53" s="1705"/>
      <c r="C53" s="1586" t="s">
        <v>233</v>
      </c>
      <c r="D53" s="1587"/>
      <c r="E53" s="1588"/>
      <c r="F53" s="1580">
        <f>様式05‐1の入力表②!F100</f>
        <v>0</v>
      </c>
      <c r="G53" s="1580"/>
      <c r="H53" s="1580"/>
      <c r="I53" s="1580"/>
      <c r="J53" s="1580">
        <f>様式05‐1の入力表②!J100</f>
        <v>0</v>
      </c>
      <c r="K53" s="1580"/>
      <c r="L53" s="1580"/>
      <c r="M53" s="1580"/>
      <c r="N53" s="1580">
        <f>様式05‐1の入力表②!N100</f>
        <v>0</v>
      </c>
      <c r="O53" s="1580"/>
      <c r="P53" s="1580"/>
      <c r="Q53" s="1580"/>
      <c r="R53" s="1611"/>
      <c r="S53" s="1612"/>
      <c r="T53" s="1612"/>
      <c r="U53" s="1613"/>
    </row>
    <row r="54" spans="1:21" ht="18.75" customHeight="1" x14ac:dyDescent="0.15">
      <c r="A54" s="1618"/>
      <c r="B54" s="1705"/>
      <c r="C54" s="1653" t="s">
        <v>223</v>
      </c>
      <c r="D54" s="1654"/>
      <c r="E54" s="1655"/>
      <c r="F54" s="1580">
        <f>様式05‐1の入力表②!F110</f>
        <v>0</v>
      </c>
      <c r="G54" s="1580"/>
      <c r="H54" s="1580"/>
      <c r="I54" s="1580"/>
      <c r="J54" s="1580">
        <f>様式05‐1の入力表②!J110</f>
        <v>0</v>
      </c>
      <c r="K54" s="1580"/>
      <c r="L54" s="1580"/>
      <c r="M54" s="1580"/>
      <c r="N54" s="1580">
        <f>様式05‐1の入力表②!N110</f>
        <v>0</v>
      </c>
      <c r="O54" s="1580"/>
      <c r="P54" s="1580"/>
      <c r="Q54" s="1580"/>
      <c r="R54" s="1611"/>
      <c r="S54" s="1612"/>
      <c r="T54" s="1612"/>
      <c r="U54" s="1613"/>
    </row>
    <row r="55" spans="1:21" ht="18.75" customHeight="1" x14ac:dyDescent="0.15">
      <c r="A55" s="1618"/>
      <c r="B55" s="1705"/>
      <c r="C55" s="1586" t="s">
        <v>230</v>
      </c>
      <c r="D55" s="1587"/>
      <c r="E55" s="1588"/>
      <c r="F55" s="1580">
        <f>様式05‐1の入力表②!F111</f>
        <v>0</v>
      </c>
      <c r="G55" s="1580"/>
      <c r="H55" s="1580"/>
      <c r="I55" s="1580"/>
      <c r="J55" s="1580">
        <f>様式05‐1の入力表②!J111</f>
        <v>0</v>
      </c>
      <c r="K55" s="1580"/>
      <c r="L55" s="1580"/>
      <c r="M55" s="1580"/>
      <c r="N55" s="1580">
        <f>様式05‐1の入力表②!N111</f>
        <v>0</v>
      </c>
      <c r="O55" s="1580"/>
      <c r="P55" s="1580"/>
      <c r="Q55" s="1580"/>
      <c r="R55" s="1692" t="s">
        <v>597</v>
      </c>
      <c r="S55" s="1693"/>
      <c r="T55" s="1693"/>
      <c r="U55" s="1694"/>
    </row>
    <row r="56" spans="1:21" ht="18.75" customHeight="1" x14ac:dyDescent="0.15">
      <c r="A56" s="1619"/>
      <c r="B56" s="1706"/>
      <c r="C56" s="1586" t="s">
        <v>231</v>
      </c>
      <c r="D56" s="1587"/>
      <c r="E56" s="1588"/>
      <c r="F56" s="1580">
        <f>様式05‐1の入力表②!F112</f>
        <v>0</v>
      </c>
      <c r="G56" s="1580"/>
      <c r="H56" s="1580"/>
      <c r="I56" s="1580"/>
      <c r="J56" s="1580">
        <f>様式05‐1の入力表②!J112</f>
        <v>0</v>
      </c>
      <c r="K56" s="1580"/>
      <c r="L56" s="1580"/>
      <c r="M56" s="1580"/>
      <c r="N56" s="1580">
        <f>様式05‐1の入力表②!N112</f>
        <v>0</v>
      </c>
      <c r="O56" s="1580"/>
      <c r="P56" s="1580"/>
      <c r="Q56" s="1580"/>
      <c r="R56" s="1692" t="s">
        <v>597</v>
      </c>
      <c r="S56" s="1693"/>
      <c r="T56" s="1693"/>
      <c r="U56" s="1694"/>
    </row>
    <row r="57" spans="1:21" ht="21" customHeight="1" x14ac:dyDescent="0.15">
      <c r="A57" s="13"/>
      <c r="B57" s="6"/>
      <c r="C57" s="6"/>
      <c r="D57" s="6"/>
      <c r="E57" s="6"/>
      <c r="F57" s="12"/>
      <c r="G57" s="12"/>
      <c r="H57" s="12"/>
      <c r="I57" s="12"/>
      <c r="J57" s="12"/>
      <c r="K57" s="12"/>
      <c r="L57" s="12"/>
      <c r="M57" s="12"/>
      <c r="N57" s="12"/>
      <c r="O57" s="12"/>
      <c r="P57" s="12"/>
      <c r="Q57" s="1695" t="s">
        <v>115</v>
      </c>
      <c r="R57" s="1695"/>
      <c r="S57" s="1695"/>
      <c r="T57" s="1695"/>
      <c r="U57" s="1695"/>
    </row>
    <row r="58" spans="1:21" ht="3.75" customHeight="1" x14ac:dyDescent="0.15">
      <c r="A58" s="13"/>
      <c r="B58" s="6"/>
      <c r="C58" s="6"/>
      <c r="D58" s="6"/>
      <c r="E58" s="6"/>
      <c r="F58" s="12"/>
      <c r="G58" s="12"/>
      <c r="H58" s="12"/>
      <c r="I58" s="12"/>
      <c r="J58" s="12"/>
      <c r="K58" s="12"/>
      <c r="L58" s="12"/>
      <c r="M58" s="12"/>
      <c r="N58" s="12"/>
      <c r="O58" s="12"/>
      <c r="P58" s="12"/>
      <c r="Q58" s="498"/>
      <c r="R58" s="498"/>
      <c r="S58" s="498"/>
      <c r="T58" s="498"/>
      <c r="U58" s="498"/>
    </row>
    <row r="59" spans="1:21" ht="15.75" x14ac:dyDescent="0.15">
      <c r="A59" s="1540" t="s">
        <v>407</v>
      </c>
      <c r="B59" s="1540"/>
      <c r="C59" s="1540"/>
      <c r="D59" s="1540"/>
      <c r="E59" s="1540"/>
      <c r="F59" s="1540"/>
      <c r="G59" s="1540"/>
      <c r="H59" s="1540"/>
      <c r="I59" s="1540"/>
      <c r="J59" s="1540"/>
      <c r="K59" s="1540"/>
      <c r="L59" s="1540"/>
      <c r="M59" s="1540"/>
      <c r="N59" s="1540"/>
      <c r="O59" s="1540"/>
      <c r="P59" s="1540"/>
      <c r="Q59" s="1540"/>
      <c r="R59" s="1540"/>
      <c r="S59" s="1540"/>
      <c r="T59" s="1540"/>
      <c r="U59" s="1540"/>
    </row>
    <row r="60" spans="1:21" ht="9.9499999999999993" customHeight="1" x14ac:dyDescent="0.15">
      <c r="A60" s="5"/>
      <c r="B60" s="5"/>
      <c r="C60" s="5"/>
      <c r="D60" s="5"/>
      <c r="E60" s="5"/>
      <c r="F60" s="5"/>
      <c r="G60" s="5"/>
      <c r="H60" s="5"/>
      <c r="I60" s="5"/>
      <c r="J60" s="5"/>
      <c r="K60" s="5"/>
      <c r="L60" s="5"/>
      <c r="M60" s="5"/>
      <c r="N60" s="5"/>
      <c r="O60" s="5"/>
      <c r="P60" s="5"/>
      <c r="Q60" s="5"/>
      <c r="R60" s="5"/>
      <c r="S60" s="5"/>
      <c r="T60" s="5"/>
      <c r="U60" s="5"/>
    </row>
    <row r="61" spans="1:21" ht="27" customHeight="1" thickBot="1" x14ac:dyDescent="0.2">
      <c r="A61" s="1652" t="s">
        <v>296</v>
      </c>
      <c r="B61" s="1652"/>
      <c r="C61" s="1652"/>
      <c r="D61" s="5"/>
      <c r="E61" s="5"/>
      <c r="F61" s="5"/>
      <c r="G61" s="5"/>
      <c r="H61" s="5"/>
      <c r="I61" s="5"/>
      <c r="J61" s="5"/>
      <c r="K61" s="5"/>
      <c r="L61" s="5"/>
      <c r="M61" s="5"/>
      <c r="N61" s="5"/>
      <c r="O61" s="5"/>
      <c r="P61" s="5"/>
      <c r="Q61" s="5"/>
      <c r="R61" s="5"/>
      <c r="S61" s="5"/>
      <c r="T61" s="5"/>
      <c r="U61" s="5"/>
    </row>
    <row r="62" spans="1:21" ht="36" customHeight="1" thickBot="1" x14ac:dyDescent="0.2">
      <c r="A62" s="1664" t="s">
        <v>365</v>
      </c>
      <c r="B62" s="1665"/>
      <c r="C62" s="1665"/>
      <c r="D62" s="1665"/>
      <c r="E62" s="1666"/>
      <c r="F62" s="1603" t="str">
        <f>+F31</f>
        <v>令和　年度</v>
      </c>
      <c r="G62" s="1604"/>
      <c r="H62" s="1604"/>
      <c r="I62" s="1605"/>
      <c r="J62" s="1603" t="str">
        <f t="shared" ref="J62" si="0">+J31</f>
        <v>令和　年度</v>
      </c>
      <c r="K62" s="1604"/>
      <c r="L62" s="1604"/>
      <c r="M62" s="1605"/>
      <c r="N62" s="1603" t="str">
        <f t="shared" ref="N62" si="1">+N31</f>
        <v>令和　年度</v>
      </c>
      <c r="O62" s="1604"/>
      <c r="P62" s="1604"/>
      <c r="Q62" s="1605"/>
      <c r="R62" s="1669" t="s">
        <v>198</v>
      </c>
      <c r="S62" s="1665"/>
      <c r="T62" s="1665"/>
      <c r="U62" s="1670"/>
    </row>
    <row r="63" spans="1:21" ht="18.75" customHeight="1" x14ac:dyDescent="0.15">
      <c r="A63" s="1617" t="s">
        <v>184</v>
      </c>
      <c r="B63" s="1710"/>
      <c r="C63" s="1586" t="s">
        <v>232</v>
      </c>
      <c r="D63" s="1587"/>
      <c r="E63" s="1588"/>
      <c r="F63" s="1580">
        <f>様式05‐1の入力表②!F113</f>
        <v>0</v>
      </c>
      <c r="G63" s="1580"/>
      <c r="H63" s="1580"/>
      <c r="I63" s="1580"/>
      <c r="J63" s="1580">
        <f>様式05‐1の入力表②!J113</f>
        <v>0</v>
      </c>
      <c r="K63" s="1580"/>
      <c r="L63" s="1580"/>
      <c r="M63" s="1580"/>
      <c r="N63" s="1580">
        <f>様式05‐1の入力表②!N113</f>
        <v>0</v>
      </c>
      <c r="O63" s="1580"/>
      <c r="P63" s="1580"/>
      <c r="Q63" s="1580"/>
      <c r="R63" s="1692" t="s">
        <v>597</v>
      </c>
      <c r="S63" s="1693"/>
      <c r="T63" s="1693"/>
      <c r="U63" s="1694"/>
    </row>
    <row r="64" spans="1:21" ht="18.75" customHeight="1" x14ac:dyDescent="0.15">
      <c r="A64" s="1618"/>
      <c r="B64" s="1705"/>
      <c r="C64" s="1586" t="s">
        <v>233</v>
      </c>
      <c r="D64" s="1587"/>
      <c r="E64" s="1588"/>
      <c r="F64" s="1580">
        <f>様式05‐1の入力表②!F114</f>
        <v>0</v>
      </c>
      <c r="G64" s="1580"/>
      <c r="H64" s="1580"/>
      <c r="I64" s="1580"/>
      <c r="J64" s="1580">
        <f>様式05‐1の入力表②!J114</f>
        <v>0</v>
      </c>
      <c r="K64" s="1580"/>
      <c r="L64" s="1580"/>
      <c r="M64" s="1580"/>
      <c r="N64" s="1580">
        <f>様式05‐1の入力表②!N114</f>
        <v>0</v>
      </c>
      <c r="O64" s="1580"/>
      <c r="P64" s="1580"/>
      <c r="Q64" s="1580"/>
      <c r="R64" s="1611"/>
      <c r="S64" s="1612"/>
      <c r="T64" s="1612"/>
      <c r="U64" s="1613"/>
    </row>
    <row r="65" spans="1:21" ht="18.75" customHeight="1" x14ac:dyDescent="0.15">
      <c r="A65" s="1618"/>
      <c r="B65" s="1705"/>
      <c r="C65" s="1653" t="s">
        <v>224</v>
      </c>
      <c r="D65" s="1654"/>
      <c r="E65" s="1655"/>
      <c r="F65" s="1580">
        <f>様式05‐1の入力表②!F134</f>
        <v>0</v>
      </c>
      <c r="G65" s="1580"/>
      <c r="H65" s="1580"/>
      <c r="I65" s="1580"/>
      <c r="J65" s="1580">
        <f>様式05‐1の入力表②!J134</f>
        <v>0</v>
      </c>
      <c r="K65" s="1580"/>
      <c r="L65" s="1580"/>
      <c r="M65" s="1580"/>
      <c r="N65" s="1580">
        <f>様式05‐1の入力表②!N134</f>
        <v>0</v>
      </c>
      <c r="O65" s="1580"/>
      <c r="P65" s="1580"/>
      <c r="Q65" s="1580"/>
      <c r="R65" s="1611"/>
      <c r="S65" s="1612"/>
      <c r="T65" s="1612"/>
      <c r="U65" s="1613"/>
    </row>
    <row r="66" spans="1:21" ht="18.75" customHeight="1" x14ac:dyDescent="0.15">
      <c r="A66" s="1618"/>
      <c r="B66" s="1705"/>
      <c r="C66" s="1586" t="s">
        <v>234</v>
      </c>
      <c r="D66" s="1587"/>
      <c r="E66" s="1588"/>
      <c r="F66" s="1580">
        <f>様式05‐1の入力表②!F135</f>
        <v>0</v>
      </c>
      <c r="G66" s="1580"/>
      <c r="H66" s="1580"/>
      <c r="I66" s="1580"/>
      <c r="J66" s="1580">
        <f>様式05‐1の入力表②!J135</f>
        <v>0</v>
      </c>
      <c r="K66" s="1580"/>
      <c r="L66" s="1580"/>
      <c r="M66" s="1580"/>
      <c r="N66" s="1580">
        <f>様式05‐1の入力表②!N135</f>
        <v>0</v>
      </c>
      <c r="O66" s="1580"/>
      <c r="P66" s="1580"/>
      <c r="Q66" s="1580"/>
      <c r="R66" s="1611"/>
      <c r="S66" s="1612"/>
      <c r="T66" s="1612"/>
      <c r="U66" s="1613"/>
    </row>
    <row r="67" spans="1:21" ht="18.75" customHeight="1" x14ac:dyDescent="0.15">
      <c r="A67" s="1618"/>
      <c r="B67" s="1705"/>
      <c r="C67" s="1586" t="s">
        <v>236</v>
      </c>
      <c r="D67" s="1587"/>
      <c r="E67" s="1588"/>
      <c r="F67" s="1580">
        <f>様式05‐1の入力表②!F136</f>
        <v>0</v>
      </c>
      <c r="G67" s="1580"/>
      <c r="H67" s="1580"/>
      <c r="I67" s="1580"/>
      <c r="J67" s="1580">
        <f>様式05‐1の入力表②!J136</f>
        <v>0</v>
      </c>
      <c r="K67" s="1580"/>
      <c r="L67" s="1580"/>
      <c r="M67" s="1580"/>
      <c r="N67" s="1580">
        <f>様式05‐1の入力表②!N136</f>
        <v>0</v>
      </c>
      <c r="O67" s="1580"/>
      <c r="P67" s="1580"/>
      <c r="Q67" s="1580"/>
      <c r="R67" s="1692" t="s">
        <v>597</v>
      </c>
      <c r="S67" s="1693"/>
      <c r="T67" s="1693"/>
      <c r="U67" s="1694"/>
    </row>
    <row r="68" spans="1:21" ht="18.75" customHeight="1" x14ac:dyDescent="0.15">
      <c r="A68" s="1618"/>
      <c r="B68" s="1705"/>
      <c r="C68" s="1606" t="s">
        <v>235</v>
      </c>
      <c r="D68" s="1606"/>
      <c r="E68" s="1606"/>
      <c r="F68" s="1580">
        <f>様式05‐1の入力表②!F137</f>
        <v>0</v>
      </c>
      <c r="G68" s="1580"/>
      <c r="H68" s="1580"/>
      <c r="I68" s="1580"/>
      <c r="J68" s="1580">
        <f>様式05‐1の入力表②!J137</f>
        <v>0</v>
      </c>
      <c r="K68" s="1580"/>
      <c r="L68" s="1580"/>
      <c r="M68" s="1580"/>
      <c r="N68" s="1580">
        <f>様式05‐1の入力表②!N137</f>
        <v>0</v>
      </c>
      <c r="O68" s="1580"/>
      <c r="P68" s="1580"/>
      <c r="Q68" s="1580"/>
      <c r="R68" s="1692" t="s">
        <v>597</v>
      </c>
      <c r="S68" s="1693"/>
      <c r="T68" s="1693"/>
      <c r="U68" s="1694"/>
    </row>
    <row r="69" spans="1:21" ht="18.75" customHeight="1" x14ac:dyDescent="0.15">
      <c r="A69" s="1618"/>
      <c r="B69" s="1705"/>
      <c r="C69" s="1586" t="s">
        <v>233</v>
      </c>
      <c r="D69" s="1587"/>
      <c r="E69" s="1588"/>
      <c r="F69" s="1580">
        <f>様式05‐1の入力表②!F138</f>
        <v>0</v>
      </c>
      <c r="G69" s="1580"/>
      <c r="H69" s="1580"/>
      <c r="I69" s="1580"/>
      <c r="J69" s="1580">
        <f>様式05‐1の入力表②!J138</f>
        <v>0</v>
      </c>
      <c r="K69" s="1580"/>
      <c r="L69" s="1580"/>
      <c r="M69" s="1580"/>
      <c r="N69" s="1580">
        <f>様式05‐1の入力表②!N138</f>
        <v>0</v>
      </c>
      <c r="O69" s="1580"/>
      <c r="P69" s="1580"/>
      <c r="Q69" s="1580"/>
      <c r="R69" s="1682"/>
      <c r="S69" s="1683"/>
      <c r="T69" s="1683"/>
      <c r="U69" s="1684"/>
    </row>
    <row r="70" spans="1:21" ht="18.75" customHeight="1" x14ac:dyDescent="0.15">
      <c r="A70" s="1618"/>
      <c r="B70" s="1705"/>
      <c r="C70" s="1600" t="s">
        <v>221</v>
      </c>
      <c r="D70" s="1600"/>
      <c r="E70" s="1600"/>
      <c r="F70" s="1580">
        <f>様式05‐1の入力表②!F164</f>
        <v>0</v>
      </c>
      <c r="G70" s="1580"/>
      <c r="H70" s="1580"/>
      <c r="I70" s="1580"/>
      <c r="J70" s="1580">
        <f>様式05‐1の入力表②!J164</f>
        <v>0</v>
      </c>
      <c r="K70" s="1580"/>
      <c r="L70" s="1580"/>
      <c r="M70" s="1580"/>
      <c r="N70" s="1580">
        <f>様式05‐1の入力表②!N164</f>
        <v>0</v>
      </c>
      <c r="O70" s="1580"/>
      <c r="P70" s="1580"/>
      <c r="Q70" s="1580"/>
      <c r="R70" s="1682"/>
      <c r="S70" s="1683"/>
      <c r="T70" s="1683"/>
      <c r="U70" s="1684"/>
    </row>
    <row r="71" spans="1:21" ht="18.75" customHeight="1" x14ac:dyDescent="0.15">
      <c r="A71" s="1618"/>
      <c r="B71" s="1705"/>
      <c r="C71" s="1600" t="s">
        <v>220</v>
      </c>
      <c r="D71" s="1600"/>
      <c r="E71" s="1600"/>
      <c r="F71" s="1580">
        <f>様式05‐1の入力表②!F165</f>
        <v>0</v>
      </c>
      <c r="G71" s="1580"/>
      <c r="H71" s="1580"/>
      <c r="I71" s="1580"/>
      <c r="J71" s="1580">
        <f>様式05‐1の入力表②!J165</f>
        <v>0</v>
      </c>
      <c r="K71" s="1580"/>
      <c r="L71" s="1580"/>
      <c r="M71" s="1580"/>
      <c r="N71" s="1580">
        <f>様式05‐1の入力表②!N165</f>
        <v>0</v>
      </c>
      <c r="O71" s="1580"/>
      <c r="P71" s="1580"/>
      <c r="Q71" s="1580"/>
      <c r="R71" s="1682"/>
      <c r="S71" s="1683"/>
      <c r="T71" s="1683"/>
      <c r="U71" s="1684"/>
    </row>
    <row r="72" spans="1:21" ht="18.75" customHeight="1" x14ac:dyDescent="0.15">
      <c r="A72" s="1618"/>
      <c r="B72" s="1705"/>
      <c r="C72" s="1600" t="s">
        <v>219</v>
      </c>
      <c r="D72" s="1600"/>
      <c r="E72" s="1600"/>
      <c r="F72" s="1580">
        <f>様式05‐1の入力表②!F166</f>
        <v>0</v>
      </c>
      <c r="G72" s="1580"/>
      <c r="H72" s="1580"/>
      <c r="I72" s="1580"/>
      <c r="J72" s="1580">
        <f>様式05‐1の入力表②!J166</f>
        <v>0</v>
      </c>
      <c r="K72" s="1580"/>
      <c r="L72" s="1580"/>
      <c r="M72" s="1580"/>
      <c r="N72" s="1580">
        <f>様式05‐1の入力表②!N166</f>
        <v>0</v>
      </c>
      <c r="O72" s="1580"/>
      <c r="P72" s="1580"/>
      <c r="Q72" s="1580"/>
      <c r="R72" s="1682"/>
      <c r="S72" s="1683"/>
      <c r="T72" s="1683"/>
      <c r="U72" s="1684"/>
    </row>
    <row r="73" spans="1:21" ht="30" customHeight="1" x14ac:dyDescent="0.15">
      <c r="A73" s="1618"/>
      <c r="B73" s="1706"/>
      <c r="C73" s="1657" t="s">
        <v>218</v>
      </c>
      <c r="D73" s="1658"/>
      <c r="E73" s="1659"/>
      <c r="F73" s="1580">
        <f>様式05‐1の入力表②!F169</f>
        <v>0</v>
      </c>
      <c r="G73" s="1580"/>
      <c r="H73" s="1580"/>
      <c r="I73" s="1580"/>
      <c r="J73" s="1580">
        <f>様式05‐1の入力表②!J169</f>
        <v>0</v>
      </c>
      <c r="K73" s="1580"/>
      <c r="L73" s="1580"/>
      <c r="M73" s="1580"/>
      <c r="N73" s="1580">
        <f>様式05‐1の入力表②!N169</f>
        <v>0</v>
      </c>
      <c r="O73" s="1580"/>
      <c r="P73" s="1580"/>
      <c r="Q73" s="1580"/>
      <c r="R73" s="1682"/>
      <c r="S73" s="1683"/>
      <c r="T73" s="1683"/>
      <c r="U73" s="1684"/>
    </row>
    <row r="74" spans="1:21" ht="30" customHeight="1" x14ac:dyDescent="0.15">
      <c r="A74" s="1618"/>
      <c r="B74" s="1599" t="s">
        <v>729</v>
      </c>
      <c r="C74" s="1600"/>
      <c r="D74" s="1600"/>
      <c r="E74" s="1600"/>
      <c r="F74" s="1580">
        <f>様式05‐1の入力表②!F176</f>
        <v>0</v>
      </c>
      <c r="G74" s="1580"/>
      <c r="H74" s="1580"/>
      <c r="I74" s="1580"/>
      <c r="J74" s="1580">
        <f>様式05‐1の入力表②!J176</f>
        <v>0</v>
      </c>
      <c r="K74" s="1580"/>
      <c r="L74" s="1580"/>
      <c r="M74" s="1580"/>
      <c r="N74" s="1580">
        <f>様式05‐1の入力表②!N176</f>
        <v>0</v>
      </c>
      <c r="O74" s="1580"/>
      <c r="P74" s="1580"/>
      <c r="Q74" s="1580"/>
      <c r="R74" s="1611"/>
      <c r="S74" s="1612"/>
      <c r="T74" s="1612"/>
      <c r="U74" s="1613"/>
    </row>
    <row r="75" spans="1:21" ht="18.75" customHeight="1" thickBot="1" x14ac:dyDescent="0.2">
      <c r="A75" s="1618"/>
      <c r="B75" s="1601" t="s">
        <v>217</v>
      </c>
      <c r="C75" s="1601"/>
      <c r="D75" s="1601"/>
      <c r="E75" s="1601"/>
      <c r="F75" s="1602">
        <f>様式05‐1の入力表②!F193</f>
        <v>0</v>
      </c>
      <c r="G75" s="1602"/>
      <c r="H75" s="1602"/>
      <c r="I75" s="1602"/>
      <c r="J75" s="1602">
        <f>様式05‐1の入力表②!J193</f>
        <v>0</v>
      </c>
      <c r="K75" s="1602"/>
      <c r="L75" s="1602"/>
      <c r="M75" s="1602"/>
      <c r="N75" s="1602">
        <f>様式05‐1の入力表②!N193</f>
        <v>0</v>
      </c>
      <c r="O75" s="1602"/>
      <c r="P75" s="1602"/>
      <c r="Q75" s="1602"/>
      <c r="R75" s="1675"/>
      <c r="S75" s="1676"/>
      <c r="T75" s="1676"/>
      <c r="U75" s="1677"/>
    </row>
    <row r="76" spans="1:21" ht="21" customHeight="1" thickTop="1" thickBot="1" x14ac:dyDescent="0.2">
      <c r="A76" s="1678"/>
      <c r="B76" s="1679" t="s">
        <v>215</v>
      </c>
      <c r="C76" s="1679"/>
      <c r="D76" s="1679"/>
      <c r="E76" s="1679"/>
      <c r="F76" s="1689">
        <f>様式05‐1の入力表②!F209</f>
        <v>0</v>
      </c>
      <c r="G76" s="1690"/>
      <c r="H76" s="1690"/>
      <c r="I76" s="1691"/>
      <c r="J76" s="1689">
        <f>様式05‐1の入力表②!J209</f>
        <v>0</v>
      </c>
      <c r="K76" s="1690"/>
      <c r="L76" s="1690"/>
      <c r="M76" s="1691"/>
      <c r="N76" s="1689">
        <f>様式05‐1の入力表②!N209</f>
        <v>0</v>
      </c>
      <c r="O76" s="1690"/>
      <c r="P76" s="1690"/>
      <c r="Q76" s="1691"/>
      <c r="R76" s="1685"/>
      <c r="S76" s="1686"/>
      <c r="T76" s="1686"/>
      <c r="U76" s="1687"/>
    </row>
    <row r="77" spans="1:21" ht="21" customHeight="1" thickBot="1" x14ac:dyDescent="0.2">
      <c r="A77" s="1696" t="s">
        <v>216</v>
      </c>
      <c r="B77" s="1697"/>
      <c r="C77" s="1697"/>
      <c r="D77" s="1697"/>
      <c r="E77" s="1697"/>
      <c r="F77" s="1698">
        <f>様式05‐1の入力表②!F210</f>
        <v>0</v>
      </c>
      <c r="G77" s="1699"/>
      <c r="H77" s="1699"/>
      <c r="I77" s="1700"/>
      <c r="J77" s="1698">
        <f>様式05‐1の入力表②!J210</f>
        <v>0</v>
      </c>
      <c r="K77" s="1699"/>
      <c r="L77" s="1699"/>
      <c r="M77" s="1700"/>
      <c r="N77" s="1698">
        <f>様式05‐1の入力表②!N210</f>
        <v>0</v>
      </c>
      <c r="O77" s="1699"/>
      <c r="P77" s="1699"/>
      <c r="Q77" s="1700"/>
      <c r="R77" s="1701"/>
      <c r="S77" s="1702"/>
      <c r="T77" s="1702"/>
      <c r="U77" s="1703"/>
    </row>
    <row r="78" spans="1:21" ht="21" customHeight="1" x14ac:dyDescent="0.15">
      <c r="A78" s="13"/>
      <c r="B78" s="6"/>
      <c r="C78" s="6"/>
      <c r="D78" s="6"/>
      <c r="E78" s="6"/>
      <c r="F78" s="12"/>
      <c r="G78" s="12"/>
      <c r="H78" s="12"/>
      <c r="I78" s="12"/>
      <c r="J78" s="12"/>
      <c r="K78" s="12"/>
      <c r="L78" s="12"/>
      <c r="M78" s="12"/>
      <c r="N78" s="12"/>
      <c r="O78" s="12"/>
      <c r="P78" s="12"/>
      <c r="Q78" s="1695" t="s">
        <v>115</v>
      </c>
      <c r="R78" s="1695"/>
      <c r="S78" s="1695"/>
      <c r="T78" s="1695"/>
      <c r="U78" s="1695"/>
    </row>
    <row r="79" spans="1:21" ht="15.75" x14ac:dyDescent="0.15">
      <c r="A79" s="1540" t="s">
        <v>407</v>
      </c>
      <c r="B79" s="1540"/>
      <c r="C79" s="1540"/>
      <c r="D79" s="1540"/>
      <c r="E79" s="1540"/>
      <c r="F79" s="1540"/>
      <c r="G79" s="1540"/>
      <c r="H79" s="1540"/>
      <c r="I79" s="1540"/>
      <c r="J79" s="1540"/>
      <c r="K79" s="1540"/>
      <c r="L79" s="1540"/>
      <c r="M79" s="1540"/>
      <c r="N79" s="1540"/>
      <c r="O79" s="1540"/>
      <c r="P79" s="1540"/>
      <c r="Q79" s="1540"/>
      <c r="R79" s="1540"/>
      <c r="S79" s="1540"/>
      <c r="T79" s="1540"/>
      <c r="U79" s="1540"/>
    </row>
    <row r="80" spans="1:21" ht="9.9499999999999993" customHeight="1" x14ac:dyDescent="0.15">
      <c r="A80" s="5"/>
      <c r="B80" s="5"/>
      <c r="C80" s="5"/>
      <c r="D80" s="5"/>
      <c r="E80" s="5"/>
      <c r="F80" s="5"/>
      <c r="G80" s="5"/>
      <c r="H80" s="5"/>
      <c r="I80" s="5"/>
      <c r="J80" s="5"/>
      <c r="K80" s="5"/>
      <c r="L80" s="5"/>
      <c r="M80" s="5"/>
      <c r="N80" s="5"/>
      <c r="O80" s="5"/>
      <c r="P80" s="5"/>
      <c r="Q80" s="5"/>
      <c r="R80" s="5"/>
      <c r="S80" s="5"/>
      <c r="T80" s="5"/>
      <c r="U80" s="5"/>
    </row>
    <row r="81" spans="1:23" ht="27" customHeight="1" x14ac:dyDescent="0.15">
      <c r="A81" s="1652" t="s">
        <v>299</v>
      </c>
      <c r="B81" s="1652"/>
      <c r="C81" s="1652"/>
      <c r="D81" s="5"/>
      <c r="E81" s="5"/>
      <c r="F81" s="5"/>
      <c r="G81" s="5"/>
      <c r="H81" s="5"/>
      <c r="I81" s="5"/>
      <c r="J81" s="5"/>
      <c r="K81" s="5"/>
      <c r="L81" s="5"/>
      <c r="M81" s="5"/>
      <c r="N81" s="5"/>
      <c r="O81" s="5"/>
      <c r="P81" s="5"/>
      <c r="Q81" s="5"/>
      <c r="R81" s="5"/>
      <c r="S81" s="5"/>
      <c r="T81" s="5"/>
      <c r="U81" s="5"/>
    </row>
    <row r="82" spans="1:23" ht="18.75" customHeight="1" x14ac:dyDescent="0.15">
      <c r="A82" s="450"/>
      <c r="B82" s="451"/>
      <c r="C82" s="452"/>
      <c r="D82" s="452"/>
      <c r="E82" s="452"/>
      <c r="F82" s="11"/>
      <c r="G82" s="11"/>
      <c r="H82" s="11"/>
      <c r="I82" s="11"/>
      <c r="J82" s="11"/>
      <c r="K82" s="185"/>
      <c r="L82" s="185"/>
      <c r="M82" s="185"/>
      <c r="N82" s="185"/>
      <c r="O82" s="185"/>
      <c r="P82" s="185"/>
      <c r="Q82" s="185"/>
      <c r="R82" s="185"/>
      <c r="S82" s="185"/>
      <c r="T82" s="185"/>
      <c r="U82" s="185"/>
    </row>
    <row r="83" spans="1:23" ht="27" customHeight="1" x14ac:dyDescent="0.15">
      <c r="A83" s="1652" t="s">
        <v>197</v>
      </c>
      <c r="B83" s="1652"/>
      <c r="C83" s="1652"/>
      <c r="D83" s="1652"/>
      <c r="E83" s="1652"/>
      <c r="F83" s="1652"/>
      <c r="G83" s="1652"/>
      <c r="H83" s="1652"/>
      <c r="I83" s="1652"/>
      <c r="J83" s="1652"/>
      <c r="K83" s="1652"/>
      <c r="L83" s="1652"/>
      <c r="M83" s="1652"/>
      <c r="N83" s="1652"/>
      <c r="O83" s="1652"/>
      <c r="P83" s="1652"/>
      <c r="Q83" s="1652"/>
      <c r="R83" s="1652"/>
      <c r="S83" s="1652"/>
      <c r="T83" s="1652"/>
      <c r="U83" s="1652"/>
    </row>
    <row r="84" spans="1:23" ht="48.75" customHeight="1" x14ac:dyDescent="0.15">
      <c r="A84" s="1543" t="s">
        <v>1151</v>
      </c>
      <c r="B84" s="1543"/>
      <c r="C84" s="1543"/>
      <c r="D84" s="1543"/>
      <c r="E84" s="1543"/>
      <c r="F84" s="1543"/>
      <c r="G84" s="1543"/>
      <c r="H84" s="1543"/>
      <c r="I84" s="1543"/>
      <c r="J84" s="1543"/>
      <c r="K84" s="1543"/>
      <c r="L84" s="1543"/>
      <c r="M84" s="1543"/>
      <c r="N84" s="1543"/>
      <c r="O84" s="1543"/>
      <c r="P84" s="1543"/>
      <c r="Q84" s="1543"/>
      <c r="R84" s="1543"/>
      <c r="S84" s="1543"/>
      <c r="T84" s="1543"/>
      <c r="U84" s="1543"/>
    </row>
    <row r="85" spans="1:23" ht="27" customHeight="1" x14ac:dyDescent="0.15">
      <c r="A85" s="1709" t="s">
        <v>58</v>
      </c>
      <c r="B85" s="1709"/>
      <c r="C85" s="1709"/>
      <c r="D85" s="1709"/>
      <c r="E85" s="1714" t="s">
        <v>59</v>
      </c>
      <c r="F85" s="1715"/>
      <c r="G85" s="1715"/>
      <c r="H85" s="1715"/>
      <c r="I85" s="1715"/>
      <c r="J85" s="1715"/>
      <c r="K85" s="1715"/>
      <c r="L85" s="1715"/>
      <c r="M85" s="1715"/>
      <c r="N85" s="1715"/>
      <c r="O85" s="1715"/>
      <c r="P85" s="1715"/>
      <c r="Q85" s="1715"/>
      <c r="R85" s="1715"/>
      <c r="S85" s="1715"/>
      <c r="T85" s="1715"/>
      <c r="U85" s="1716"/>
    </row>
    <row r="86" spans="1:23" ht="27" customHeight="1" x14ac:dyDescent="0.15">
      <c r="A86" s="5" t="s">
        <v>38</v>
      </c>
      <c r="B86" s="5"/>
      <c r="C86" s="5"/>
      <c r="D86" s="5"/>
      <c r="E86" s="5"/>
      <c r="F86" s="5"/>
      <c r="G86" s="5"/>
      <c r="H86" s="5"/>
      <c r="I86" s="5"/>
      <c r="J86" s="5"/>
      <c r="K86" s="5"/>
      <c r="L86" s="5"/>
      <c r="M86" s="5"/>
      <c r="N86" s="5"/>
      <c r="O86" s="5"/>
      <c r="P86" s="5"/>
      <c r="Q86" s="5"/>
      <c r="R86" s="5"/>
      <c r="S86" s="5"/>
      <c r="T86" s="5"/>
      <c r="U86" s="5"/>
    </row>
    <row r="87" spans="1:23" ht="18.75" customHeight="1" x14ac:dyDescent="0.15">
      <c r="A87" s="1652" t="s">
        <v>194</v>
      </c>
      <c r="B87" s="1652"/>
      <c r="C87" s="1652"/>
      <c r="D87" s="1652"/>
      <c r="E87" s="1652"/>
      <c r="F87" s="1652"/>
      <c r="G87" s="1652"/>
      <c r="H87" s="1652"/>
      <c r="I87" s="1652"/>
      <c r="J87" s="1652"/>
      <c r="K87" s="1652"/>
      <c r="L87" s="1652"/>
      <c r="M87" s="1652"/>
      <c r="N87" s="1652"/>
      <c r="O87" s="1652"/>
      <c r="P87" s="1652"/>
      <c r="Q87" s="1652"/>
      <c r="R87" s="1652"/>
      <c r="S87" s="1652"/>
      <c r="T87" s="1652"/>
      <c r="U87" s="1652"/>
    </row>
    <row r="88" spans="1:23" ht="18.75" customHeight="1" x14ac:dyDescent="0.15">
      <c r="A88" s="1708" t="s">
        <v>573</v>
      </c>
      <c r="B88" s="1708"/>
      <c r="C88" s="1708"/>
      <c r="D88" s="1708"/>
      <c r="E88" s="1708"/>
      <c r="F88" s="1708"/>
      <c r="G88" s="1708"/>
      <c r="H88" s="1708"/>
      <c r="I88" s="1708"/>
      <c r="J88" s="1708"/>
      <c r="K88" s="1708"/>
      <c r="L88" s="1708"/>
      <c r="M88" s="1708"/>
      <c r="N88" s="1708"/>
      <c r="O88" s="1708"/>
      <c r="P88" s="1708"/>
      <c r="Q88" s="1708"/>
      <c r="R88" s="1708"/>
      <c r="S88" s="1708"/>
      <c r="T88" s="1708"/>
      <c r="U88" s="1708"/>
    </row>
    <row r="89" spans="1:23" ht="18.75" customHeight="1" x14ac:dyDescent="0.15">
      <c r="A89" s="1652" t="s">
        <v>753</v>
      </c>
      <c r="B89" s="1652"/>
      <c r="C89" s="1652"/>
      <c r="D89" s="1652"/>
      <c r="E89" s="1652"/>
      <c r="F89" s="1652"/>
      <c r="G89" s="1652"/>
      <c r="H89" s="1652"/>
      <c r="I89" s="1652"/>
      <c r="J89" s="1652"/>
      <c r="K89" s="1652"/>
      <c r="L89" s="1652"/>
      <c r="M89" s="1652"/>
      <c r="N89" s="1652"/>
      <c r="O89" s="1652"/>
      <c r="P89" s="1652"/>
      <c r="Q89" s="1652"/>
      <c r="R89" s="1652"/>
      <c r="S89" s="1652"/>
      <c r="T89" s="1652"/>
      <c r="U89" s="1652"/>
    </row>
    <row r="90" spans="1:23" ht="18.75" customHeight="1" x14ac:dyDescent="0.15">
      <c r="A90" s="1652" t="s">
        <v>961</v>
      </c>
      <c r="B90" s="1652"/>
      <c r="C90" s="1652"/>
      <c r="D90" s="1652"/>
      <c r="E90" s="1652"/>
      <c r="F90" s="1652"/>
      <c r="G90" s="1652"/>
      <c r="H90" s="1652"/>
      <c r="I90" s="1652"/>
      <c r="J90" s="1652"/>
      <c r="K90" s="1652"/>
      <c r="L90" s="1652"/>
      <c r="M90" s="1652"/>
      <c r="N90" s="1652"/>
      <c r="O90" s="1652"/>
      <c r="P90" s="1652"/>
      <c r="Q90" s="1652"/>
      <c r="R90" s="1652"/>
      <c r="S90" s="1652"/>
      <c r="T90" s="1652"/>
      <c r="U90" s="1652"/>
    </row>
    <row r="91" spans="1:23" s="7" customFormat="1" ht="18.75" customHeight="1" x14ac:dyDescent="0.15">
      <c r="A91" s="1543" t="s">
        <v>60</v>
      </c>
      <c r="B91" s="1543"/>
      <c r="C91" s="1543"/>
      <c r="D91" s="1543"/>
      <c r="E91" s="1543"/>
      <c r="F91" s="1543"/>
      <c r="G91" s="1543"/>
      <c r="H91" s="1543"/>
      <c r="I91" s="1543"/>
      <c r="J91" s="1543"/>
      <c r="K91" s="1543"/>
      <c r="L91" s="1543"/>
      <c r="M91" s="1543"/>
      <c r="N91" s="1543"/>
      <c r="O91" s="1543"/>
      <c r="P91" s="1543"/>
      <c r="Q91" s="1543"/>
      <c r="R91" s="1543"/>
      <c r="S91" s="1543"/>
      <c r="T91" s="1543"/>
      <c r="U91" s="1543"/>
    </row>
    <row r="92" spans="1:23" ht="18.75" customHeight="1" x14ac:dyDescent="0.15">
      <c r="A92" s="1707" t="s">
        <v>1180</v>
      </c>
      <c r="B92" s="1707"/>
      <c r="C92" s="1707"/>
      <c r="D92" s="1707"/>
      <c r="E92" s="1707"/>
      <c r="F92" s="1707"/>
      <c r="G92" s="1707"/>
      <c r="H92" s="1707"/>
      <c r="I92" s="1707"/>
      <c r="J92" s="1707"/>
      <c r="K92" s="1707"/>
      <c r="L92" s="1707"/>
      <c r="M92" s="1707"/>
      <c r="N92" s="1707"/>
      <c r="O92" s="1707"/>
      <c r="P92" s="1707"/>
      <c r="Q92" s="1707"/>
      <c r="R92" s="1707"/>
      <c r="S92" s="1707"/>
      <c r="T92" s="1707"/>
      <c r="U92" s="1707"/>
      <c r="W92" s="129"/>
    </row>
    <row r="93" spans="1:23" ht="16.5" thickBot="1" x14ac:dyDescent="0.2">
      <c r="A93" s="5"/>
      <c r="B93" s="5"/>
      <c r="C93" s="5"/>
      <c r="D93" s="5"/>
      <c r="E93" s="5"/>
      <c r="F93" s="5"/>
      <c r="G93" s="5"/>
      <c r="H93" s="5"/>
      <c r="I93" s="5"/>
      <c r="J93" s="5"/>
      <c r="K93" s="5"/>
      <c r="L93" s="5"/>
      <c r="M93" s="5"/>
      <c r="N93" s="5"/>
      <c r="O93" s="5"/>
      <c r="P93" s="5"/>
      <c r="Q93" s="5"/>
      <c r="R93" s="5"/>
      <c r="S93" s="5"/>
      <c r="T93" s="5"/>
      <c r="U93" s="5"/>
      <c r="W93" s="42"/>
    </row>
    <row r="94" spans="1:23" ht="20.100000000000001" customHeight="1" x14ac:dyDescent="0.15">
      <c r="A94" s="1021" t="s">
        <v>954</v>
      </c>
      <c r="B94" s="1022"/>
      <c r="C94" s="1022"/>
      <c r="D94" s="1022"/>
      <c r="E94" s="1022"/>
      <c r="F94" s="1022"/>
      <c r="G94" s="1022"/>
      <c r="H94" s="1022"/>
      <c r="I94" s="1022"/>
      <c r="J94" s="1022"/>
      <c r="K94" s="1022"/>
      <c r="L94" s="1022"/>
      <c r="M94" s="1022"/>
      <c r="N94" s="1022"/>
      <c r="O94" s="1022"/>
      <c r="P94" s="1022"/>
      <c r="Q94" s="1022"/>
      <c r="R94" s="1022"/>
      <c r="S94" s="1022"/>
      <c r="T94" s="1022"/>
      <c r="U94" s="1023"/>
      <c r="W94" s="42"/>
    </row>
    <row r="95" spans="1:23" ht="20.100000000000001" customHeight="1" x14ac:dyDescent="0.15">
      <c r="A95" s="1026" t="s">
        <v>579</v>
      </c>
      <c r="B95" s="1024"/>
      <c r="C95" s="1024"/>
      <c r="D95" s="1024"/>
      <c r="E95" s="1024"/>
      <c r="F95" s="1024"/>
      <c r="G95" s="1024"/>
      <c r="H95" s="1024"/>
      <c r="I95" s="1024"/>
      <c r="J95" s="1024"/>
      <c r="K95" s="1024"/>
      <c r="L95" s="1024"/>
      <c r="M95" s="1024"/>
      <c r="N95" s="1024"/>
      <c r="O95" s="1024"/>
      <c r="P95" s="1024"/>
      <c r="Q95" s="1024"/>
      <c r="R95" s="1024" t="s">
        <v>580</v>
      </c>
      <c r="S95" s="1024"/>
      <c r="T95" s="1024"/>
      <c r="U95" s="1025"/>
      <c r="W95" s="42"/>
    </row>
    <row r="96" spans="1:23" ht="27" customHeight="1" x14ac:dyDescent="0.15">
      <c r="A96" s="1027" t="s">
        <v>638</v>
      </c>
      <c r="B96" s="1028"/>
      <c r="C96" s="1028"/>
      <c r="D96" s="1028"/>
      <c r="E96" s="1028"/>
      <c r="F96" s="1028"/>
      <c r="G96" s="1028"/>
      <c r="H96" s="1028"/>
      <c r="I96" s="1028"/>
      <c r="J96" s="1028"/>
      <c r="K96" s="1028"/>
      <c r="L96" s="1028"/>
      <c r="M96" s="1028"/>
      <c r="N96" s="1028"/>
      <c r="O96" s="1028"/>
      <c r="P96" s="1028"/>
      <c r="Q96" s="1028"/>
      <c r="R96" s="843"/>
      <c r="S96" s="843"/>
      <c r="T96" s="843"/>
      <c r="U96" s="1029"/>
      <c r="W96" s="129"/>
    </row>
    <row r="97" spans="1:21" ht="27" customHeight="1" x14ac:dyDescent="0.15">
      <c r="A97" s="1591" t="s">
        <v>962</v>
      </c>
      <c r="B97" s="1592"/>
      <c r="C97" s="1592"/>
      <c r="D97" s="1592"/>
      <c r="E97" s="1592"/>
      <c r="F97" s="1592"/>
      <c r="G97" s="1592"/>
      <c r="H97" s="1592"/>
      <c r="I97" s="1592"/>
      <c r="J97" s="1592"/>
      <c r="K97" s="1592"/>
      <c r="L97" s="1592"/>
      <c r="M97" s="1592"/>
      <c r="N97" s="1592"/>
      <c r="O97" s="1592"/>
      <c r="P97" s="1592"/>
      <c r="Q97" s="1592"/>
      <c r="R97" s="1704"/>
      <c r="S97" s="1704"/>
      <c r="T97" s="1704"/>
      <c r="U97" s="1559"/>
    </row>
    <row r="98" spans="1:21" ht="54" customHeight="1" x14ac:dyDescent="0.15">
      <c r="A98" s="1591" t="s">
        <v>963</v>
      </c>
      <c r="B98" s="1592"/>
      <c r="C98" s="1592"/>
      <c r="D98" s="1592"/>
      <c r="E98" s="1592"/>
      <c r="F98" s="1592"/>
      <c r="G98" s="1592"/>
      <c r="H98" s="1592"/>
      <c r="I98" s="1592"/>
      <c r="J98" s="1592"/>
      <c r="K98" s="1592"/>
      <c r="L98" s="1592"/>
      <c r="M98" s="1592"/>
      <c r="N98" s="1592"/>
      <c r="O98" s="1592"/>
      <c r="P98" s="1592"/>
      <c r="Q98" s="1592"/>
      <c r="R98" s="1704"/>
      <c r="S98" s="1704"/>
      <c r="T98" s="1704"/>
      <c r="U98" s="1559"/>
    </row>
    <row r="99" spans="1:21" ht="60" customHeight="1" x14ac:dyDescent="0.15">
      <c r="A99" s="1591" t="s">
        <v>964</v>
      </c>
      <c r="B99" s="1592"/>
      <c r="C99" s="1592"/>
      <c r="D99" s="1592"/>
      <c r="E99" s="1592"/>
      <c r="F99" s="1592"/>
      <c r="G99" s="1592"/>
      <c r="H99" s="1592"/>
      <c r="I99" s="1592"/>
      <c r="J99" s="1592"/>
      <c r="K99" s="1592"/>
      <c r="L99" s="1592"/>
      <c r="M99" s="1592"/>
      <c r="N99" s="1592"/>
      <c r="O99" s="1592"/>
      <c r="P99" s="1592"/>
      <c r="Q99" s="1592"/>
      <c r="R99" s="1523"/>
      <c r="S99" s="1589"/>
      <c r="T99" s="1589"/>
      <c r="U99" s="1590"/>
    </row>
    <row r="100" spans="1:21" ht="54" customHeight="1" thickBot="1" x14ac:dyDescent="0.2">
      <c r="A100" s="1593" t="s">
        <v>965</v>
      </c>
      <c r="B100" s="1594"/>
      <c r="C100" s="1594"/>
      <c r="D100" s="1594"/>
      <c r="E100" s="1594"/>
      <c r="F100" s="1594"/>
      <c r="G100" s="1594"/>
      <c r="H100" s="1594"/>
      <c r="I100" s="1594"/>
      <c r="J100" s="1594"/>
      <c r="K100" s="1594"/>
      <c r="L100" s="1594"/>
      <c r="M100" s="1594"/>
      <c r="N100" s="1594"/>
      <c r="O100" s="1594"/>
      <c r="P100" s="1594"/>
      <c r="Q100" s="1595"/>
      <c r="R100" s="1596"/>
      <c r="S100" s="1596"/>
      <c r="T100" s="1596"/>
      <c r="U100" s="1597"/>
    </row>
    <row r="101" spans="1:21" ht="15.75" x14ac:dyDescent="0.15">
      <c r="A101" s="5"/>
      <c r="B101" s="5"/>
      <c r="C101" s="5"/>
      <c r="D101" s="5"/>
      <c r="E101" s="5"/>
      <c r="F101" s="5"/>
      <c r="G101" s="5"/>
      <c r="H101" s="5"/>
      <c r="I101" s="5"/>
      <c r="J101" s="5"/>
      <c r="K101" s="5"/>
      <c r="L101" s="5"/>
      <c r="M101" s="5"/>
      <c r="N101" s="5"/>
      <c r="O101" s="5"/>
      <c r="P101" s="5"/>
      <c r="Q101" s="5"/>
      <c r="R101" s="5"/>
      <c r="S101" s="5"/>
      <c r="T101" s="5"/>
      <c r="U101" s="5"/>
    </row>
    <row r="102" spans="1:21" ht="15.75" x14ac:dyDescent="0.15">
      <c r="A102" s="5"/>
      <c r="B102" s="5"/>
      <c r="C102" s="5"/>
      <c r="D102" s="5"/>
      <c r="E102" s="5"/>
      <c r="F102" s="5"/>
      <c r="G102" s="5"/>
      <c r="H102" s="5"/>
      <c r="I102" s="5"/>
      <c r="J102" s="5"/>
      <c r="K102" s="5"/>
      <c r="L102" s="5"/>
      <c r="M102" s="5"/>
      <c r="N102" s="5"/>
      <c r="O102" s="5"/>
      <c r="P102" s="5"/>
      <c r="Q102" s="5"/>
      <c r="R102" s="5"/>
      <c r="S102" s="5"/>
      <c r="T102" s="5"/>
      <c r="U102" s="5"/>
    </row>
    <row r="103" spans="1:21" ht="15.75" x14ac:dyDescent="0.15">
      <c r="A103" s="5"/>
      <c r="B103" s="5"/>
      <c r="C103" s="5"/>
      <c r="D103" s="5"/>
      <c r="E103" s="5"/>
      <c r="F103" s="5"/>
      <c r="G103" s="5"/>
      <c r="H103" s="5"/>
      <c r="I103" s="5"/>
      <c r="J103" s="5"/>
      <c r="K103" s="5"/>
      <c r="L103" s="5"/>
      <c r="M103" s="5"/>
      <c r="N103" s="5"/>
      <c r="O103" s="5"/>
      <c r="P103" s="5"/>
      <c r="Q103" s="5"/>
      <c r="R103" s="5"/>
      <c r="S103" s="5"/>
      <c r="T103" s="5"/>
      <c r="U103" s="5"/>
    </row>
    <row r="104" spans="1:21" ht="15.75" x14ac:dyDescent="0.15">
      <c r="A104" s="5"/>
      <c r="B104" s="5"/>
      <c r="C104" s="5"/>
      <c r="D104" s="5"/>
      <c r="E104" s="5"/>
      <c r="F104" s="5"/>
      <c r="G104" s="5"/>
      <c r="H104" s="5"/>
      <c r="I104" s="5"/>
      <c r="J104" s="5"/>
      <c r="K104" s="5"/>
      <c r="L104" s="5"/>
      <c r="M104" s="5"/>
      <c r="N104" s="5"/>
      <c r="O104" s="5"/>
      <c r="P104" s="5"/>
      <c r="Q104" s="5"/>
      <c r="R104" s="5"/>
      <c r="S104" s="5"/>
      <c r="T104" s="5"/>
      <c r="U104" s="5"/>
    </row>
    <row r="105" spans="1:21" ht="15.75" x14ac:dyDescent="0.15">
      <c r="A105" s="5"/>
      <c r="B105" s="5"/>
      <c r="C105" s="5"/>
      <c r="D105" s="5"/>
      <c r="E105" s="5"/>
      <c r="F105" s="5"/>
      <c r="G105" s="5"/>
      <c r="H105" s="5"/>
      <c r="I105" s="5"/>
      <c r="J105" s="5"/>
      <c r="K105" s="5"/>
      <c r="L105" s="5"/>
      <c r="M105" s="5"/>
      <c r="N105" s="5"/>
      <c r="O105" s="5"/>
      <c r="P105" s="5"/>
      <c r="Q105" s="5"/>
      <c r="R105" s="5"/>
      <c r="S105" s="5"/>
      <c r="T105" s="5"/>
      <c r="U105" s="5"/>
    </row>
    <row r="106" spans="1:21" ht="15.75" x14ac:dyDescent="0.15">
      <c r="A106" s="5"/>
      <c r="B106" s="5"/>
      <c r="C106" s="5"/>
      <c r="D106" s="5"/>
      <c r="E106" s="5"/>
      <c r="F106" s="5"/>
      <c r="G106" s="5"/>
      <c r="H106" s="5"/>
      <c r="I106" s="5"/>
      <c r="J106" s="5"/>
      <c r="K106" s="5"/>
      <c r="L106" s="5"/>
      <c r="M106" s="5"/>
      <c r="N106" s="5"/>
      <c r="O106" s="5"/>
      <c r="P106" s="5"/>
      <c r="Q106" s="5"/>
      <c r="R106" s="5"/>
      <c r="S106" s="5"/>
      <c r="T106" s="5"/>
      <c r="U106" s="5"/>
    </row>
    <row r="107" spans="1:21" ht="15.75" x14ac:dyDescent="0.15">
      <c r="A107" s="5"/>
      <c r="B107" s="5"/>
      <c r="C107" s="5"/>
      <c r="D107" s="5"/>
      <c r="E107" s="5"/>
      <c r="F107" s="5"/>
      <c r="G107" s="5"/>
      <c r="H107" s="5"/>
      <c r="I107" s="5"/>
      <c r="J107" s="5"/>
      <c r="K107" s="5"/>
      <c r="L107" s="5"/>
      <c r="M107" s="5"/>
      <c r="N107" s="5"/>
      <c r="O107" s="5"/>
      <c r="P107" s="5"/>
      <c r="Q107" s="5"/>
      <c r="R107" s="5"/>
      <c r="S107" s="5"/>
      <c r="T107" s="5"/>
      <c r="U107" s="5"/>
    </row>
    <row r="108" spans="1:21" ht="15.75" x14ac:dyDescent="0.15">
      <c r="A108" s="5"/>
      <c r="B108" s="5"/>
      <c r="C108" s="5"/>
      <c r="D108" s="5"/>
      <c r="E108" s="5"/>
      <c r="F108" s="5"/>
      <c r="G108" s="5"/>
      <c r="H108" s="5"/>
      <c r="I108" s="5"/>
      <c r="J108" s="5"/>
      <c r="K108" s="5"/>
      <c r="L108" s="5"/>
      <c r="M108" s="5"/>
      <c r="N108" s="5"/>
      <c r="O108" s="5"/>
      <c r="P108" s="5"/>
      <c r="Q108" s="5"/>
      <c r="R108" s="5"/>
      <c r="S108" s="5"/>
      <c r="T108" s="5"/>
      <c r="U108" s="5"/>
    </row>
    <row r="109" spans="1:21" ht="15.75" x14ac:dyDescent="0.15">
      <c r="A109" s="5"/>
      <c r="B109" s="5"/>
      <c r="C109" s="5"/>
      <c r="D109" s="5"/>
      <c r="E109" s="5"/>
      <c r="F109" s="5"/>
      <c r="G109" s="5"/>
      <c r="H109" s="5"/>
      <c r="I109" s="5"/>
      <c r="J109" s="5"/>
      <c r="K109" s="5"/>
      <c r="L109" s="5"/>
      <c r="M109" s="5"/>
      <c r="N109" s="5"/>
      <c r="O109" s="5"/>
      <c r="P109" s="5"/>
      <c r="Q109" s="5"/>
      <c r="R109" s="5"/>
      <c r="S109" s="5"/>
      <c r="T109" s="5"/>
      <c r="U109" s="5"/>
    </row>
    <row r="110" spans="1:21" ht="15.75" x14ac:dyDescent="0.15">
      <c r="A110" s="5"/>
      <c r="B110" s="5"/>
      <c r="C110" s="5"/>
      <c r="D110" s="5"/>
      <c r="E110" s="5"/>
      <c r="F110" s="5"/>
      <c r="G110" s="5"/>
      <c r="H110" s="5"/>
      <c r="I110" s="5"/>
      <c r="J110" s="5"/>
      <c r="K110" s="5"/>
      <c r="L110" s="5"/>
      <c r="M110" s="5"/>
      <c r="N110" s="5"/>
      <c r="O110" s="5"/>
      <c r="P110" s="5"/>
      <c r="Q110" s="5"/>
      <c r="R110" s="5"/>
      <c r="S110" s="5"/>
      <c r="T110" s="5"/>
      <c r="U110" s="5"/>
    </row>
    <row r="111" spans="1:21" ht="15.75" x14ac:dyDescent="0.15">
      <c r="A111" s="5"/>
      <c r="B111" s="5"/>
      <c r="C111" s="5"/>
      <c r="D111" s="5"/>
      <c r="E111" s="5"/>
      <c r="F111" s="5"/>
      <c r="G111" s="5"/>
      <c r="H111" s="5"/>
      <c r="I111" s="5"/>
      <c r="J111" s="5"/>
      <c r="K111" s="5"/>
      <c r="L111" s="5"/>
      <c r="M111" s="5"/>
      <c r="N111" s="5"/>
      <c r="O111" s="5"/>
      <c r="P111" s="5"/>
      <c r="Q111" s="5"/>
      <c r="R111" s="5"/>
      <c r="S111" s="5"/>
      <c r="T111" s="5"/>
      <c r="U111" s="5"/>
    </row>
    <row r="112" spans="1:21" ht="15.75" x14ac:dyDescent="0.15">
      <c r="A112" s="5"/>
      <c r="B112" s="5"/>
      <c r="C112" s="5"/>
      <c r="D112" s="5"/>
      <c r="E112" s="5"/>
      <c r="F112" s="5"/>
      <c r="G112" s="5"/>
      <c r="H112" s="5"/>
      <c r="I112" s="5"/>
      <c r="J112" s="5"/>
      <c r="K112" s="5"/>
      <c r="L112" s="5"/>
      <c r="M112" s="5"/>
      <c r="N112" s="5"/>
      <c r="O112" s="5"/>
      <c r="P112" s="5"/>
      <c r="Q112" s="5"/>
      <c r="R112" s="5"/>
      <c r="S112" s="5"/>
      <c r="T112" s="5"/>
      <c r="U112" s="5"/>
    </row>
    <row r="113" spans="1:21" ht="15.75" x14ac:dyDescent="0.15">
      <c r="A113" s="5"/>
      <c r="B113" s="5"/>
      <c r="C113" s="5"/>
      <c r="D113" s="5"/>
      <c r="E113" s="5"/>
      <c r="F113" s="5"/>
      <c r="G113" s="5"/>
      <c r="H113" s="5"/>
      <c r="I113" s="5"/>
      <c r="J113" s="5"/>
      <c r="K113" s="5"/>
      <c r="L113" s="5"/>
      <c r="M113" s="5"/>
      <c r="N113" s="5"/>
      <c r="O113" s="5"/>
      <c r="P113" s="5"/>
      <c r="Q113" s="5"/>
      <c r="R113" s="5"/>
      <c r="S113" s="5"/>
      <c r="T113" s="5"/>
      <c r="U113" s="5"/>
    </row>
    <row r="114" spans="1:21" ht="15.75" x14ac:dyDescent="0.15">
      <c r="A114" s="5"/>
      <c r="B114" s="5"/>
      <c r="C114" s="5"/>
      <c r="D114" s="5"/>
      <c r="E114" s="5"/>
      <c r="F114" s="5"/>
      <c r="G114" s="5"/>
      <c r="H114" s="5"/>
      <c r="I114" s="5"/>
      <c r="J114" s="5"/>
      <c r="K114" s="5"/>
      <c r="L114" s="5"/>
      <c r="M114" s="5"/>
      <c r="N114" s="5"/>
      <c r="O114" s="5"/>
      <c r="P114" s="5"/>
      <c r="Q114" s="5"/>
      <c r="R114" s="5"/>
      <c r="S114" s="5"/>
      <c r="T114" s="5"/>
      <c r="U114" s="5"/>
    </row>
    <row r="115" spans="1:21" ht="15.75" x14ac:dyDescent="0.15">
      <c r="A115" s="5"/>
      <c r="B115" s="5"/>
      <c r="C115" s="5"/>
      <c r="D115" s="5"/>
      <c r="E115" s="5"/>
      <c r="F115" s="5"/>
      <c r="G115" s="5"/>
      <c r="H115" s="5"/>
      <c r="I115" s="5"/>
      <c r="J115" s="5"/>
      <c r="K115" s="5"/>
      <c r="L115" s="5"/>
      <c r="M115" s="5"/>
      <c r="N115" s="5"/>
      <c r="O115" s="5"/>
      <c r="P115" s="5"/>
      <c r="Q115" s="5"/>
      <c r="R115" s="5"/>
      <c r="S115" s="5"/>
      <c r="T115" s="5"/>
      <c r="U115" s="5"/>
    </row>
    <row r="116" spans="1:21" ht="15.75" x14ac:dyDescent="0.15">
      <c r="A116" s="5"/>
      <c r="B116" s="5"/>
      <c r="C116" s="5"/>
      <c r="D116" s="5"/>
      <c r="E116" s="5"/>
      <c r="F116" s="5"/>
      <c r="G116" s="5"/>
      <c r="H116" s="5"/>
      <c r="I116" s="5"/>
      <c r="J116" s="5"/>
      <c r="K116" s="5"/>
      <c r="L116" s="5"/>
      <c r="M116" s="5"/>
      <c r="N116" s="5"/>
      <c r="O116" s="5"/>
      <c r="P116" s="5"/>
      <c r="Q116" s="5"/>
      <c r="R116" s="5"/>
      <c r="S116" s="5"/>
      <c r="T116" s="5"/>
      <c r="U116" s="5"/>
    </row>
    <row r="117" spans="1:21" ht="15.75" x14ac:dyDescent="0.15">
      <c r="A117" s="5"/>
      <c r="B117" s="5"/>
      <c r="C117" s="5"/>
      <c r="D117" s="5"/>
      <c r="E117" s="5"/>
      <c r="F117" s="5"/>
      <c r="G117" s="5"/>
      <c r="H117" s="5"/>
      <c r="I117" s="5"/>
      <c r="J117" s="5"/>
      <c r="K117" s="5"/>
      <c r="L117" s="5"/>
      <c r="M117" s="5"/>
      <c r="N117" s="5"/>
      <c r="O117" s="5"/>
      <c r="P117" s="5"/>
      <c r="Q117" s="5"/>
      <c r="R117" s="5"/>
      <c r="S117" s="5"/>
      <c r="T117" s="5"/>
      <c r="U117" s="5"/>
    </row>
    <row r="118" spans="1:21" ht="15.75" x14ac:dyDescent="0.15">
      <c r="A118" s="5"/>
      <c r="B118" s="5"/>
      <c r="C118" s="5"/>
      <c r="D118" s="5"/>
      <c r="E118" s="5"/>
      <c r="F118" s="5"/>
      <c r="G118" s="5"/>
      <c r="H118" s="5"/>
      <c r="I118" s="5"/>
      <c r="J118" s="5"/>
      <c r="K118" s="5"/>
      <c r="L118" s="5"/>
      <c r="M118" s="5"/>
      <c r="N118" s="5"/>
      <c r="O118" s="5"/>
      <c r="P118" s="5"/>
      <c r="Q118" s="5"/>
      <c r="R118" s="5"/>
      <c r="S118" s="5"/>
      <c r="T118" s="5"/>
      <c r="U118" s="5"/>
    </row>
    <row r="119" spans="1:21" ht="15.75" x14ac:dyDescent="0.15">
      <c r="A119" s="5"/>
      <c r="B119" s="5"/>
      <c r="C119" s="5"/>
      <c r="D119" s="5"/>
      <c r="E119" s="5"/>
      <c r="F119" s="5"/>
      <c r="G119" s="5"/>
      <c r="H119" s="5"/>
      <c r="I119" s="5"/>
      <c r="J119" s="5"/>
      <c r="K119" s="5"/>
      <c r="L119" s="5"/>
      <c r="M119" s="5"/>
      <c r="N119" s="5"/>
      <c r="O119" s="5"/>
      <c r="P119" s="5"/>
      <c r="Q119" s="5"/>
      <c r="R119" s="5"/>
      <c r="S119" s="5"/>
      <c r="T119" s="5"/>
      <c r="U119" s="5"/>
    </row>
    <row r="120" spans="1:21" ht="15.75" x14ac:dyDescent="0.15">
      <c r="A120" s="5"/>
      <c r="B120" s="5"/>
      <c r="C120" s="5"/>
      <c r="D120" s="5"/>
      <c r="E120" s="5"/>
      <c r="F120" s="5"/>
      <c r="G120" s="5"/>
      <c r="H120" s="5"/>
      <c r="I120" s="5"/>
      <c r="J120" s="5"/>
      <c r="K120" s="5"/>
      <c r="L120" s="5"/>
      <c r="M120" s="5"/>
      <c r="N120" s="5"/>
      <c r="O120" s="5"/>
      <c r="P120" s="5"/>
      <c r="Q120" s="5"/>
      <c r="R120" s="5"/>
      <c r="S120" s="5"/>
      <c r="T120" s="5"/>
      <c r="U120" s="5"/>
    </row>
    <row r="121" spans="1:21" ht="15.75" x14ac:dyDescent="0.15">
      <c r="A121" s="5"/>
      <c r="B121" s="5"/>
      <c r="C121" s="5"/>
      <c r="D121" s="5"/>
      <c r="E121" s="5"/>
      <c r="F121" s="5"/>
      <c r="G121" s="5"/>
      <c r="H121" s="5"/>
      <c r="I121" s="5"/>
      <c r="J121" s="5"/>
      <c r="K121" s="5"/>
      <c r="L121" s="5"/>
      <c r="M121" s="5"/>
      <c r="N121" s="5"/>
      <c r="O121" s="5"/>
      <c r="P121" s="5"/>
      <c r="Q121" s="5"/>
      <c r="R121" s="5"/>
      <c r="S121" s="5"/>
      <c r="T121" s="5"/>
      <c r="U121" s="5"/>
    </row>
    <row r="122" spans="1:21" ht="15.75" x14ac:dyDescent="0.15">
      <c r="A122" s="5"/>
      <c r="B122" s="5"/>
      <c r="C122" s="5"/>
      <c r="D122" s="5"/>
      <c r="E122" s="5"/>
      <c r="F122" s="5"/>
      <c r="G122" s="5"/>
      <c r="H122" s="5"/>
      <c r="I122" s="5"/>
      <c r="J122" s="5"/>
      <c r="K122" s="5"/>
      <c r="L122" s="5"/>
      <c r="M122" s="5"/>
      <c r="N122" s="5"/>
      <c r="O122" s="5"/>
      <c r="P122" s="5"/>
      <c r="Q122" s="5"/>
      <c r="R122" s="5"/>
      <c r="S122" s="5"/>
      <c r="T122" s="5"/>
      <c r="U122" s="5"/>
    </row>
    <row r="123" spans="1:21" ht="15.75" x14ac:dyDescent="0.15">
      <c r="A123" s="5"/>
      <c r="B123" s="5"/>
      <c r="C123" s="5"/>
      <c r="D123" s="5"/>
      <c r="E123" s="5"/>
      <c r="F123" s="5"/>
      <c r="G123" s="5"/>
      <c r="H123" s="5"/>
      <c r="I123" s="5"/>
      <c r="J123" s="5"/>
      <c r="K123" s="5"/>
      <c r="L123" s="5"/>
      <c r="M123" s="5"/>
      <c r="N123" s="5"/>
      <c r="O123" s="5"/>
      <c r="P123" s="5"/>
      <c r="Q123" s="5"/>
      <c r="R123" s="5"/>
      <c r="S123" s="5"/>
      <c r="T123" s="5"/>
      <c r="U123" s="5"/>
    </row>
    <row r="124" spans="1:21" ht="15.75" x14ac:dyDescent="0.15">
      <c r="A124" s="5"/>
      <c r="B124" s="5"/>
      <c r="C124" s="5"/>
      <c r="D124" s="5"/>
      <c r="E124" s="5"/>
      <c r="F124" s="5"/>
      <c r="G124" s="5"/>
      <c r="H124" s="5"/>
      <c r="I124" s="5"/>
      <c r="J124" s="5"/>
      <c r="K124" s="5"/>
      <c r="L124" s="5"/>
      <c r="M124" s="5"/>
      <c r="N124" s="5"/>
      <c r="O124" s="5"/>
      <c r="P124" s="5"/>
      <c r="Q124" s="5"/>
      <c r="R124" s="5"/>
      <c r="S124" s="5"/>
      <c r="T124" s="5"/>
      <c r="U124" s="5"/>
    </row>
  </sheetData>
  <sheetProtection formatCells="0" formatColumns="0" formatRows="0"/>
  <mergeCells count="289">
    <mergeCell ref="J39:M39"/>
    <mergeCell ref="N39:Q39"/>
    <mergeCell ref="N52:Q52"/>
    <mergeCell ref="C36:E36"/>
    <mergeCell ref="C73:E73"/>
    <mergeCell ref="J76:M76"/>
    <mergeCell ref="N63:Q63"/>
    <mergeCell ref="R63:U63"/>
    <mergeCell ref="N64:Q64"/>
    <mergeCell ref="R72:U72"/>
    <mergeCell ref="R68:U68"/>
    <mergeCell ref="R74:U74"/>
    <mergeCell ref="R73:U73"/>
    <mergeCell ref="C55:E55"/>
    <mergeCell ref="F55:I55"/>
    <mergeCell ref="N55:Q55"/>
    <mergeCell ref="R54:U54"/>
    <mergeCell ref="C54:E54"/>
    <mergeCell ref="F56:I56"/>
    <mergeCell ref="J56:M56"/>
    <mergeCell ref="N56:Q56"/>
    <mergeCell ref="R56:U56"/>
    <mergeCell ref="C51:E51"/>
    <mergeCell ref="F68:I68"/>
    <mergeCell ref="A4:U4"/>
    <mergeCell ref="A97:Q97"/>
    <mergeCell ref="R97:U97"/>
    <mergeCell ref="A94:U94"/>
    <mergeCell ref="R95:U95"/>
    <mergeCell ref="R96:U96"/>
    <mergeCell ref="A95:Q95"/>
    <mergeCell ref="A96:Q96"/>
    <mergeCell ref="A89:U89"/>
    <mergeCell ref="Q20:U20"/>
    <mergeCell ref="R48:U48"/>
    <mergeCell ref="R49:U49"/>
    <mergeCell ref="R50:U50"/>
    <mergeCell ref="R51:U51"/>
    <mergeCell ref="K16:U16"/>
    <mergeCell ref="K15:U15"/>
    <mergeCell ref="R37:U37"/>
    <mergeCell ref="J45:M45"/>
    <mergeCell ref="N45:Q45"/>
    <mergeCell ref="R66:U66"/>
    <mergeCell ref="R69:U69"/>
    <mergeCell ref="R70:U70"/>
    <mergeCell ref="R71:U71"/>
    <mergeCell ref="E85:U85"/>
    <mergeCell ref="R98:U98"/>
    <mergeCell ref="A98:Q98"/>
    <mergeCell ref="J50:M50"/>
    <mergeCell ref="N50:Q50"/>
    <mergeCell ref="B48:B56"/>
    <mergeCell ref="C49:E49"/>
    <mergeCell ref="F51:I51"/>
    <mergeCell ref="J51:M51"/>
    <mergeCell ref="N51:Q51"/>
    <mergeCell ref="N53:Q53"/>
    <mergeCell ref="A91:U91"/>
    <mergeCell ref="A92:U92"/>
    <mergeCell ref="A83:U83"/>
    <mergeCell ref="A84:U84"/>
    <mergeCell ref="A88:U88"/>
    <mergeCell ref="R67:U67"/>
    <mergeCell ref="A85:D85"/>
    <mergeCell ref="F50:I50"/>
    <mergeCell ref="A63:A76"/>
    <mergeCell ref="B63:B73"/>
    <mergeCell ref="C69:E69"/>
    <mergeCell ref="F69:I69"/>
    <mergeCell ref="A87:U87"/>
    <mergeCell ref="A90:U90"/>
    <mergeCell ref="R65:U65"/>
    <mergeCell ref="N76:Q76"/>
    <mergeCell ref="A77:E77"/>
    <mergeCell ref="F77:I77"/>
    <mergeCell ref="J77:M77"/>
    <mergeCell ref="N77:Q77"/>
    <mergeCell ref="Q78:U78"/>
    <mergeCell ref="R76:U76"/>
    <mergeCell ref="R77:U77"/>
    <mergeCell ref="R75:U75"/>
    <mergeCell ref="J70:M70"/>
    <mergeCell ref="J72:M72"/>
    <mergeCell ref="N72:Q72"/>
    <mergeCell ref="F72:I72"/>
    <mergeCell ref="C66:E66"/>
    <mergeCell ref="F66:I66"/>
    <mergeCell ref="J66:M66"/>
    <mergeCell ref="N66:Q66"/>
    <mergeCell ref="C70:E70"/>
    <mergeCell ref="N70:Q70"/>
    <mergeCell ref="C67:E67"/>
    <mergeCell ref="F67:I67"/>
    <mergeCell ref="J67:M67"/>
    <mergeCell ref="N67:Q67"/>
    <mergeCell ref="A79:U79"/>
    <mergeCell ref="A81:C81"/>
    <mergeCell ref="B76:E76"/>
    <mergeCell ref="F76:I76"/>
    <mergeCell ref="J69:M69"/>
    <mergeCell ref="N69:Q69"/>
    <mergeCell ref="R55:U55"/>
    <mergeCell ref="F54:I54"/>
    <mergeCell ref="J54:M54"/>
    <mergeCell ref="N54:Q54"/>
    <mergeCell ref="N73:Q73"/>
    <mergeCell ref="Q57:U57"/>
    <mergeCell ref="N62:Q62"/>
    <mergeCell ref="R62:U62"/>
    <mergeCell ref="A59:U59"/>
    <mergeCell ref="A61:C61"/>
    <mergeCell ref="A62:E62"/>
    <mergeCell ref="R64:U64"/>
    <mergeCell ref="C65:E65"/>
    <mergeCell ref="F65:I65"/>
    <mergeCell ref="J65:M65"/>
    <mergeCell ref="C63:E63"/>
    <mergeCell ref="F63:I63"/>
    <mergeCell ref="J63:M63"/>
    <mergeCell ref="C52:E52"/>
    <mergeCell ref="F52:I52"/>
    <mergeCell ref="J52:M52"/>
    <mergeCell ref="R39:U39"/>
    <mergeCell ref="F40:I40"/>
    <mergeCell ref="J40:M40"/>
    <mergeCell ref="C39:E39"/>
    <mergeCell ref="R44:U44"/>
    <mergeCell ref="R53:U53"/>
    <mergeCell ref="C53:E53"/>
    <mergeCell ref="F53:I53"/>
    <mergeCell ref="J53:M53"/>
    <mergeCell ref="R52:U52"/>
    <mergeCell ref="R46:U46"/>
    <mergeCell ref="J43:M43"/>
    <mergeCell ref="N43:Q43"/>
    <mergeCell ref="F45:I45"/>
    <mergeCell ref="B46:E46"/>
    <mergeCell ref="F46:I46"/>
    <mergeCell ref="C42:E42"/>
    <mergeCell ref="R40:U40"/>
    <mergeCell ref="F41:I41"/>
    <mergeCell ref="F42:I42"/>
    <mergeCell ref="J42:M42"/>
    <mergeCell ref="N42:Q42"/>
    <mergeCell ref="F43:I43"/>
    <mergeCell ref="B45:E45"/>
    <mergeCell ref="C40:E40"/>
    <mergeCell ref="C41:E41"/>
    <mergeCell ref="R45:U45"/>
    <mergeCell ref="A32:A46"/>
    <mergeCell ref="B33:B43"/>
    <mergeCell ref="R42:U42"/>
    <mergeCell ref="R33:U33"/>
    <mergeCell ref="F39:I39"/>
    <mergeCell ref="R38:U38"/>
    <mergeCell ref="F36:I36"/>
    <mergeCell ref="J36:M36"/>
    <mergeCell ref="N36:Q36"/>
    <mergeCell ref="R35:U35"/>
    <mergeCell ref="N33:Q33"/>
    <mergeCell ref="N32:Q32"/>
    <mergeCell ref="R34:U34"/>
    <mergeCell ref="R32:U32"/>
    <mergeCell ref="C38:E38"/>
    <mergeCell ref="J46:M46"/>
    <mergeCell ref="N46:Q46"/>
    <mergeCell ref="R43:U43"/>
    <mergeCell ref="F38:I38"/>
    <mergeCell ref="J38:M38"/>
    <mergeCell ref="N38:Q38"/>
    <mergeCell ref="N35:Q35"/>
    <mergeCell ref="C43:E43"/>
    <mergeCell ref="N40:Q40"/>
    <mergeCell ref="F14:J14"/>
    <mergeCell ref="K14:U14"/>
    <mergeCell ref="F15:J15"/>
    <mergeCell ref="F17:J17"/>
    <mergeCell ref="A31:E31"/>
    <mergeCell ref="K17:U17"/>
    <mergeCell ref="F18:J18"/>
    <mergeCell ref="K18:U18"/>
    <mergeCell ref="A27:U28"/>
    <mergeCell ref="A30:U30"/>
    <mergeCell ref="F31:I31"/>
    <mergeCell ref="J31:M31"/>
    <mergeCell ref="N31:Q31"/>
    <mergeCell ref="R31:U31"/>
    <mergeCell ref="A14:A18"/>
    <mergeCell ref="C16:E16"/>
    <mergeCell ref="C18:E18"/>
    <mergeCell ref="A21:U21"/>
    <mergeCell ref="A23:C23"/>
    <mergeCell ref="C14:E14"/>
    <mergeCell ref="C37:E37"/>
    <mergeCell ref="F37:I37"/>
    <mergeCell ref="J37:M37"/>
    <mergeCell ref="N37:Q37"/>
    <mergeCell ref="C35:E35"/>
    <mergeCell ref="F35:I35"/>
    <mergeCell ref="J35:M35"/>
    <mergeCell ref="B32:E32"/>
    <mergeCell ref="C33:E33"/>
    <mergeCell ref="F33:I33"/>
    <mergeCell ref="J33:M33"/>
    <mergeCell ref="J32:M32"/>
    <mergeCell ref="F32:I32"/>
    <mergeCell ref="C34:E34"/>
    <mergeCell ref="F34:I34"/>
    <mergeCell ref="J34:M34"/>
    <mergeCell ref="N34:Q34"/>
    <mergeCell ref="A6:U8"/>
    <mergeCell ref="A10:A13"/>
    <mergeCell ref="B10:B13"/>
    <mergeCell ref="C10:E10"/>
    <mergeCell ref="F10:J10"/>
    <mergeCell ref="K10:U10"/>
    <mergeCell ref="C11:E11"/>
    <mergeCell ref="F11:J11"/>
    <mergeCell ref="K11:U11"/>
    <mergeCell ref="C12:E12"/>
    <mergeCell ref="F12:J12"/>
    <mergeCell ref="K12:U12"/>
    <mergeCell ref="C13:E13"/>
    <mergeCell ref="F13:J13"/>
    <mergeCell ref="K13:U13"/>
    <mergeCell ref="A9:E9"/>
    <mergeCell ref="F9:J9"/>
    <mergeCell ref="K9:U9"/>
    <mergeCell ref="A1:U1"/>
    <mergeCell ref="A3:P3"/>
    <mergeCell ref="Q3:U3"/>
    <mergeCell ref="F49:I49"/>
    <mergeCell ref="J49:M49"/>
    <mergeCell ref="N49:Q49"/>
    <mergeCell ref="C50:E50"/>
    <mergeCell ref="C15:E15"/>
    <mergeCell ref="C17:E17"/>
    <mergeCell ref="B14:B18"/>
    <mergeCell ref="F16:J16"/>
    <mergeCell ref="R36:U36"/>
    <mergeCell ref="J41:M41"/>
    <mergeCell ref="N41:Q41"/>
    <mergeCell ref="R41:U41"/>
    <mergeCell ref="B44:E44"/>
    <mergeCell ref="F44:I44"/>
    <mergeCell ref="J44:M44"/>
    <mergeCell ref="N44:Q44"/>
    <mergeCell ref="C48:E48"/>
    <mergeCell ref="F48:I48"/>
    <mergeCell ref="J48:M48"/>
    <mergeCell ref="N48:Q48"/>
    <mergeCell ref="A47:A56"/>
    <mergeCell ref="F62:I62"/>
    <mergeCell ref="J62:M62"/>
    <mergeCell ref="J68:M68"/>
    <mergeCell ref="N68:Q68"/>
    <mergeCell ref="C68:E68"/>
    <mergeCell ref="C64:E64"/>
    <mergeCell ref="F64:I64"/>
    <mergeCell ref="J64:M64"/>
    <mergeCell ref="J73:M73"/>
    <mergeCell ref="F70:I70"/>
    <mergeCell ref="F73:I73"/>
    <mergeCell ref="N65:Q65"/>
    <mergeCell ref="J55:M55"/>
    <mergeCell ref="B47:E47"/>
    <mergeCell ref="R47:U47"/>
    <mergeCell ref="C56:E56"/>
    <mergeCell ref="R99:U99"/>
    <mergeCell ref="A99:Q99"/>
    <mergeCell ref="A100:Q100"/>
    <mergeCell ref="R100:U100"/>
    <mergeCell ref="F47:I47"/>
    <mergeCell ref="J47:M47"/>
    <mergeCell ref="N47:Q47"/>
    <mergeCell ref="B74:E74"/>
    <mergeCell ref="F74:I74"/>
    <mergeCell ref="J74:M74"/>
    <mergeCell ref="N74:Q74"/>
    <mergeCell ref="B75:E75"/>
    <mergeCell ref="F75:I75"/>
    <mergeCell ref="J75:M75"/>
    <mergeCell ref="N75:Q75"/>
    <mergeCell ref="C71:E71"/>
    <mergeCell ref="F71:I71"/>
    <mergeCell ref="J71:M71"/>
    <mergeCell ref="N71:Q71"/>
    <mergeCell ref="C72:E72"/>
  </mergeCells>
  <phoneticPr fontId="1"/>
  <conditionalFormatting sqref="R96:R97 R99">
    <cfRule type="cellIs" dxfId="32" priority="6" operator="notEqual">
      <formula>"確認済"</formula>
    </cfRule>
  </conditionalFormatting>
  <conditionalFormatting sqref="R100:U100">
    <cfRule type="cellIs" dxfId="31" priority="3" operator="notEqual">
      <formula>"確認済"</formula>
    </cfRule>
  </conditionalFormatting>
  <conditionalFormatting sqref="R98">
    <cfRule type="cellIs" dxfId="30" priority="1" operator="notEqual">
      <formula>"確認済"</formula>
    </cfRule>
  </conditionalFormatting>
  <dataValidations count="1">
    <dataValidation type="list" allowBlank="1" showInputMessage="1" showErrorMessage="1" sqref="S100:U100 S96:U98 R96:R100">
      <formula1>"確認済,未確認"</formula1>
    </dataValidation>
  </dataValidations>
  <printOptions horizontalCentered="1"/>
  <pageMargins left="0.70866141732283472" right="0.70866141732283472" top="0.74803149606299213" bottom="0.55118110236220474" header="0.31496062992125984" footer="0.31496062992125984"/>
  <pageSetup paperSize="9" pageOrder="overThenDown" orientation="portrait" r:id="rId1"/>
  <rowBreaks count="3" manualBreakCount="3">
    <brk id="20" max="20" man="1"/>
    <brk id="57" max="16383" man="1"/>
    <brk id="78" max="20" man="1"/>
  </rowBreaks>
  <colBreaks count="1" manualBreakCount="1">
    <brk id="2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85" zoomScaleNormal="85" zoomScaleSheetLayoutView="85" workbookViewId="0">
      <selection activeCell="F17" sqref="F17:J17"/>
    </sheetView>
  </sheetViews>
  <sheetFormatPr defaultRowHeight="13.5" x14ac:dyDescent="0.1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x14ac:dyDescent="0.15">
      <c r="A1" s="1540" t="s">
        <v>407</v>
      </c>
      <c r="B1" s="1540"/>
      <c r="C1" s="1540"/>
      <c r="D1" s="1540"/>
      <c r="E1" s="1540"/>
      <c r="F1" s="1540"/>
      <c r="G1" s="1540"/>
      <c r="H1" s="1540"/>
      <c r="I1" s="1540"/>
      <c r="J1" s="1540"/>
      <c r="K1" s="1540"/>
      <c r="L1" s="1540"/>
      <c r="M1" s="1540"/>
      <c r="N1" s="1540"/>
      <c r="O1" s="1540"/>
      <c r="P1" s="1540"/>
      <c r="Q1" s="1540"/>
      <c r="R1" s="1540"/>
      <c r="S1" s="1540"/>
      <c r="T1" s="1540"/>
      <c r="U1" s="1540"/>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1541" t="s">
        <v>587</v>
      </c>
      <c r="B3" s="1541"/>
      <c r="C3" s="1541"/>
      <c r="D3" s="1541"/>
      <c r="E3" s="1541"/>
      <c r="F3" s="1541"/>
      <c r="G3" s="526"/>
      <c r="H3" s="526"/>
      <c r="I3" s="526"/>
      <c r="J3" s="526"/>
      <c r="K3" s="526"/>
      <c r="L3" s="526"/>
      <c r="M3" s="526"/>
      <c r="N3" s="526"/>
      <c r="O3" s="526"/>
      <c r="P3" s="1723" t="s">
        <v>588</v>
      </c>
      <c r="Q3" s="1723"/>
      <c r="R3" s="1723"/>
      <c r="S3" s="1723"/>
      <c r="T3" s="1723"/>
      <c r="U3" s="1723"/>
    </row>
    <row r="4" spans="1:21" ht="45" customHeight="1" x14ac:dyDescent="0.15">
      <c r="A4" s="5" t="s">
        <v>54</v>
      </c>
      <c r="B4" s="5"/>
      <c r="C4" s="5"/>
      <c r="D4" s="45"/>
      <c r="E4" s="46"/>
      <c r="F4" s="46"/>
      <c r="G4" s="46"/>
      <c r="H4" s="46"/>
      <c r="I4" s="46"/>
      <c r="J4" s="46"/>
      <c r="K4" s="46"/>
      <c r="L4" s="46"/>
      <c r="M4" s="46"/>
      <c r="N4" s="46"/>
      <c r="O4" s="46"/>
      <c r="P4" s="46"/>
      <c r="Q4" s="46"/>
      <c r="R4" s="46"/>
      <c r="S4" s="46"/>
      <c r="T4" s="46"/>
      <c r="U4" s="46"/>
    </row>
    <row r="5" spans="1:21" ht="27" customHeight="1" x14ac:dyDescent="0.15">
      <c r="A5" s="3" t="s">
        <v>816</v>
      </c>
      <c r="B5" s="3"/>
      <c r="C5" s="3"/>
      <c r="D5" s="138"/>
      <c r="E5" s="139"/>
      <c r="F5" s="139"/>
      <c r="G5" s="139"/>
      <c r="H5" s="139"/>
      <c r="I5" s="139"/>
      <c r="J5" s="139"/>
      <c r="K5" s="139"/>
      <c r="L5" s="139"/>
      <c r="M5" s="139"/>
      <c r="N5" s="139"/>
      <c r="O5" s="139"/>
      <c r="P5" s="139"/>
      <c r="Q5" s="139"/>
      <c r="R5" s="139"/>
      <c r="S5" s="139"/>
      <c r="T5" s="139"/>
      <c r="U5" s="139"/>
    </row>
    <row r="6" spans="1:21" ht="5.0999999999999996" customHeight="1" x14ac:dyDescent="0.15">
      <c r="A6" s="4"/>
      <c r="B6" s="3"/>
      <c r="C6" s="3"/>
      <c r="D6" s="138"/>
      <c r="E6" s="139"/>
      <c r="F6" s="139"/>
      <c r="G6" s="139"/>
      <c r="H6" s="139"/>
      <c r="I6" s="139"/>
      <c r="J6" s="139"/>
      <c r="K6" s="139"/>
      <c r="L6" s="139"/>
      <c r="M6" s="139"/>
      <c r="N6" s="139"/>
      <c r="O6" s="139"/>
      <c r="P6" s="139"/>
      <c r="Q6" s="139"/>
      <c r="R6" s="139"/>
      <c r="S6" s="139"/>
      <c r="T6" s="139"/>
      <c r="U6" s="139"/>
    </row>
    <row r="7" spans="1:21" ht="20.100000000000001" customHeight="1" x14ac:dyDescent="0.15">
      <c r="A7" s="140"/>
      <c r="B7" s="1717" t="s">
        <v>889</v>
      </c>
      <c r="C7" s="1717"/>
      <c r="D7" s="1717"/>
      <c r="E7" s="1717"/>
      <c r="F7" s="1717"/>
      <c r="G7" s="1717"/>
      <c r="H7" s="1717"/>
      <c r="I7" s="1717"/>
      <c r="J7" s="1717"/>
      <c r="K7" s="1717"/>
      <c r="L7" s="1717"/>
      <c r="M7" s="1717"/>
      <c r="N7" s="1717"/>
      <c r="O7" s="1717"/>
      <c r="P7" s="1717"/>
      <c r="Q7" s="1717"/>
      <c r="R7" s="1717"/>
      <c r="S7" s="1717"/>
      <c r="T7" s="1717"/>
      <c r="U7" s="1717"/>
    </row>
    <row r="8" spans="1:21" ht="5.0999999999999996" customHeight="1" thickBot="1" x14ac:dyDescent="0.2">
      <c r="A8" s="141"/>
      <c r="B8" s="141"/>
      <c r="C8" s="142"/>
      <c r="D8" s="142"/>
      <c r="E8" s="142"/>
      <c r="F8" s="143"/>
      <c r="G8" s="143"/>
      <c r="H8" s="143"/>
      <c r="I8" s="143"/>
      <c r="J8" s="143"/>
      <c r="K8" s="144"/>
      <c r="L8" s="144"/>
      <c r="M8" s="144"/>
      <c r="N8" s="144"/>
      <c r="O8" s="144"/>
      <c r="P8" s="144"/>
      <c r="Q8" s="144"/>
      <c r="R8" s="144"/>
      <c r="S8" s="144"/>
      <c r="T8" s="144"/>
      <c r="U8" s="144"/>
    </row>
    <row r="9" spans="1:21" ht="39.950000000000003" customHeight="1" x14ac:dyDescent="0.15">
      <c r="A9" s="141"/>
      <c r="B9" s="141"/>
      <c r="C9" s="1718"/>
      <c r="D9" s="1719"/>
      <c r="E9" s="1719"/>
      <c r="F9" s="1729"/>
      <c r="G9" s="1729"/>
      <c r="H9" s="1729"/>
      <c r="I9" s="1729"/>
      <c r="J9" s="1729"/>
      <c r="K9" s="1730" t="s">
        <v>590</v>
      </c>
      <c r="L9" s="1730"/>
      <c r="M9" s="1730"/>
      <c r="N9" s="1730"/>
      <c r="O9" s="1730"/>
      <c r="P9" s="1730"/>
      <c r="Q9" s="1730"/>
      <c r="R9" s="1730"/>
      <c r="S9" s="1730"/>
      <c r="T9" s="1730"/>
      <c r="U9" s="1731"/>
    </row>
    <row r="10" spans="1:21" ht="20.100000000000001" customHeight="1" x14ac:dyDescent="0.15">
      <c r="A10" s="141"/>
      <c r="B10" s="141"/>
      <c r="C10" s="1724" t="s">
        <v>748</v>
      </c>
      <c r="D10" s="1725"/>
      <c r="E10" s="1725"/>
      <c r="F10" s="1726"/>
      <c r="G10" s="1726"/>
      <c r="H10" s="1726"/>
      <c r="I10" s="1726"/>
      <c r="J10" s="1726"/>
      <c r="K10" s="1732"/>
      <c r="L10" s="1732"/>
      <c r="M10" s="1732"/>
      <c r="N10" s="1732"/>
      <c r="O10" s="1732"/>
      <c r="P10" s="1732"/>
      <c r="Q10" s="1732"/>
      <c r="R10" s="1732"/>
      <c r="S10" s="1732"/>
      <c r="T10" s="1732"/>
      <c r="U10" s="1733"/>
    </row>
    <row r="11" spans="1:21" ht="20.100000000000001" customHeight="1" x14ac:dyDescent="0.15">
      <c r="A11" s="141"/>
      <c r="B11" s="141"/>
      <c r="C11" s="1724" t="s">
        <v>749</v>
      </c>
      <c r="D11" s="1725"/>
      <c r="E11" s="1725"/>
      <c r="F11" s="1734"/>
      <c r="G11" s="1734"/>
      <c r="H11" s="1734"/>
      <c r="I11" s="1734"/>
      <c r="J11" s="1734"/>
      <c r="K11" s="1727"/>
      <c r="L11" s="1727"/>
      <c r="M11" s="1727"/>
      <c r="N11" s="1727"/>
      <c r="O11" s="1727"/>
      <c r="P11" s="1727"/>
      <c r="Q11" s="1727"/>
      <c r="R11" s="1727"/>
      <c r="S11" s="1727"/>
      <c r="T11" s="1727"/>
      <c r="U11" s="1728"/>
    </row>
    <row r="12" spans="1:21" ht="20.100000000000001" customHeight="1" x14ac:dyDescent="0.15">
      <c r="A12" s="141"/>
      <c r="B12" s="140"/>
      <c r="C12" s="1724"/>
      <c r="D12" s="1725"/>
      <c r="E12" s="1725"/>
      <c r="F12" s="1720"/>
      <c r="G12" s="1720"/>
      <c r="H12" s="1720"/>
      <c r="I12" s="1720"/>
      <c r="J12" s="1720"/>
      <c r="K12" s="1721"/>
      <c r="L12" s="1721"/>
      <c r="M12" s="1721"/>
      <c r="N12" s="1721"/>
      <c r="O12" s="1721"/>
      <c r="P12" s="1721"/>
      <c r="Q12" s="1721"/>
      <c r="R12" s="1721"/>
      <c r="S12" s="1721"/>
      <c r="T12" s="1721"/>
      <c r="U12" s="1722"/>
    </row>
    <row r="13" spans="1:21" ht="20.100000000000001" customHeight="1" x14ac:dyDescent="0.15">
      <c r="A13" s="141"/>
      <c r="B13" s="140"/>
      <c r="C13" s="1724"/>
      <c r="D13" s="1725"/>
      <c r="E13" s="1725"/>
      <c r="F13" s="1720"/>
      <c r="G13" s="1720"/>
      <c r="H13" s="1720"/>
      <c r="I13" s="1720"/>
      <c r="J13" s="1720"/>
      <c r="K13" s="1721"/>
      <c r="L13" s="1721"/>
      <c r="M13" s="1721"/>
      <c r="N13" s="1721"/>
      <c r="O13" s="1721"/>
      <c r="P13" s="1721"/>
      <c r="Q13" s="1721"/>
      <c r="R13" s="1721"/>
      <c r="S13" s="1721"/>
      <c r="T13" s="1721"/>
      <c r="U13" s="1722"/>
    </row>
    <row r="14" spans="1:21" ht="20.100000000000001" customHeight="1" x14ac:dyDescent="0.15">
      <c r="A14" s="141"/>
      <c r="B14" s="140"/>
      <c r="C14" s="1724"/>
      <c r="D14" s="1725"/>
      <c r="E14" s="1725"/>
      <c r="F14" s="1720"/>
      <c r="G14" s="1720"/>
      <c r="H14" s="1720"/>
      <c r="I14" s="1720"/>
      <c r="J14" s="1720"/>
      <c r="K14" s="1721"/>
      <c r="L14" s="1721"/>
      <c r="M14" s="1721"/>
      <c r="N14" s="1721"/>
      <c r="O14" s="1721"/>
      <c r="P14" s="1721"/>
      <c r="Q14" s="1721"/>
      <c r="R14" s="1721"/>
      <c r="S14" s="1721"/>
      <c r="T14" s="1721"/>
      <c r="U14" s="1722"/>
    </row>
    <row r="15" spans="1:21" ht="20.100000000000001" customHeight="1" x14ac:dyDescent="0.15">
      <c r="A15" s="141"/>
      <c r="B15" s="140"/>
      <c r="C15" s="1724"/>
      <c r="D15" s="1725"/>
      <c r="E15" s="1725"/>
      <c r="F15" s="1720"/>
      <c r="G15" s="1720"/>
      <c r="H15" s="1720"/>
      <c r="I15" s="1720"/>
      <c r="J15" s="1720"/>
      <c r="K15" s="1721"/>
      <c r="L15" s="1721"/>
      <c r="M15" s="1721"/>
      <c r="N15" s="1721"/>
      <c r="O15" s="1721"/>
      <c r="P15" s="1721"/>
      <c r="Q15" s="1721"/>
      <c r="R15" s="1721"/>
      <c r="S15" s="1721"/>
      <c r="T15" s="1721"/>
      <c r="U15" s="1722"/>
    </row>
    <row r="16" spans="1:21" ht="20.100000000000001" customHeight="1" x14ac:dyDescent="0.15">
      <c r="A16" s="141"/>
      <c r="B16" s="140"/>
      <c r="C16" s="1724"/>
      <c r="D16" s="1725"/>
      <c r="E16" s="1725"/>
      <c r="F16" s="1720"/>
      <c r="G16" s="1720"/>
      <c r="H16" s="1720"/>
      <c r="I16" s="1720"/>
      <c r="J16" s="1720"/>
      <c r="K16" s="1721"/>
      <c r="L16" s="1721"/>
      <c r="M16" s="1721"/>
      <c r="N16" s="1721"/>
      <c r="O16" s="1721"/>
      <c r="P16" s="1721"/>
      <c r="Q16" s="1721"/>
      <c r="R16" s="1721"/>
      <c r="S16" s="1721"/>
      <c r="T16" s="1721"/>
      <c r="U16" s="1722"/>
    </row>
    <row r="17" spans="1:21" ht="20.100000000000001" customHeight="1" x14ac:dyDescent="0.15">
      <c r="A17" s="141"/>
      <c r="B17" s="140"/>
      <c r="C17" s="1724"/>
      <c r="D17" s="1725"/>
      <c r="E17" s="1725"/>
      <c r="F17" s="1735"/>
      <c r="G17" s="1735"/>
      <c r="H17" s="1735"/>
      <c r="I17" s="1735"/>
      <c r="J17" s="1735"/>
      <c r="K17" s="1736"/>
      <c r="L17" s="1736"/>
      <c r="M17" s="1736"/>
      <c r="N17" s="1736"/>
      <c r="O17" s="1736"/>
      <c r="P17" s="1736"/>
      <c r="Q17" s="1736"/>
      <c r="R17" s="1736"/>
      <c r="S17" s="1736"/>
      <c r="T17" s="1736"/>
      <c r="U17" s="1737"/>
    </row>
    <row r="18" spans="1:21" ht="20.100000000000001" customHeight="1" thickBot="1" x14ac:dyDescent="0.2">
      <c r="A18" s="141"/>
      <c r="B18" s="140"/>
      <c r="C18" s="1745" t="s">
        <v>750</v>
      </c>
      <c r="D18" s="1746"/>
      <c r="E18" s="1746"/>
      <c r="F18" s="1747">
        <f>F10-SUM(F11:J17)</f>
        <v>0</v>
      </c>
      <c r="G18" s="1747"/>
      <c r="H18" s="1747"/>
      <c r="I18" s="1747"/>
      <c r="J18" s="1747"/>
      <c r="K18" s="1748" t="s">
        <v>592</v>
      </c>
      <c r="L18" s="1748"/>
      <c r="M18" s="1748"/>
      <c r="N18" s="1748"/>
      <c r="O18" s="1748"/>
      <c r="P18" s="1748"/>
      <c r="Q18" s="1748"/>
      <c r="R18" s="1748"/>
      <c r="S18" s="1748"/>
      <c r="T18" s="1748"/>
      <c r="U18" s="1749"/>
    </row>
    <row r="19" spans="1:21" ht="39.950000000000003" customHeight="1" thickBot="1" x14ac:dyDescent="0.2">
      <c r="A19" s="141"/>
      <c r="B19" s="140"/>
      <c r="C19" s="1738" t="s">
        <v>591</v>
      </c>
      <c r="D19" s="1739"/>
      <c r="E19" s="1739"/>
      <c r="F19" s="1740"/>
      <c r="G19" s="1741"/>
      <c r="H19" s="1741"/>
      <c r="I19" s="1741"/>
      <c r="J19" s="1741"/>
      <c r="K19" s="1741"/>
      <c r="L19" s="1741"/>
      <c r="M19" s="1741"/>
      <c r="N19" s="1741"/>
      <c r="O19" s="1741"/>
      <c r="P19" s="1741"/>
      <c r="Q19" s="1741"/>
      <c r="R19" s="1741"/>
      <c r="S19" s="1741"/>
      <c r="T19" s="1741"/>
      <c r="U19" s="1742"/>
    </row>
    <row r="20" spans="1:21" ht="20.100000000000001" customHeight="1" x14ac:dyDescent="0.15">
      <c r="A20" s="141"/>
      <c r="B20" s="140"/>
      <c r="C20" s="1743" t="s">
        <v>593</v>
      </c>
      <c r="D20" s="1743"/>
      <c r="E20" s="1743"/>
      <c r="F20" s="1743"/>
      <c r="G20" s="1743"/>
      <c r="H20" s="1743"/>
      <c r="I20" s="1743"/>
      <c r="J20" s="1743"/>
      <c r="K20" s="1743"/>
      <c r="L20" s="1743"/>
      <c r="M20" s="1743"/>
      <c r="N20" s="1743"/>
      <c r="O20" s="1743"/>
      <c r="P20" s="1743"/>
      <c r="Q20" s="1743"/>
      <c r="R20" s="1743"/>
      <c r="S20" s="1743"/>
      <c r="T20" s="1743"/>
      <c r="U20" s="1743"/>
    </row>
    <row r="21" spans="1:21" ht="20.100000000000001" customHeight="1" x14ac:dyDescent="0.15">
      <c r="A21" s="141"/>
      <c r="B21" s="140"/>
      <c r="C21" s="1744" t="s">
        <v>594</v>
      </c>
      <c r="D21" s="1744"/>
      <c r="E21" s="1744"/>
      <c r="F21" s="1744"/>
      <c r="G21" s="1744"/>
      <c r="H21" s="1744"/>
      <c r="I21" s="1744"/>
      <c r="J21" s="1744"/>
      <c r="K21" s="1744"/>
      <c r="L21" s="1744"/>
      <c r="M21" s="1744"/>
      <c r="N21" s="1744"/>
      <c r="O21" s="1744"/>
      <c r="P21" s="1744"/>
      <c r="Q21" s="1744"/>
      <c r="R21" s="1744"/>
      <c r="S21" s="1744"/>
      <c r="T21" s="1744"/>
      <c r="U21" s="1744"/>
    </row>
    <row r="22" spans="1:21" ht="15.75" x14ac:dyDescent="0.15">
      <c r="A22" s="5"/>
      <c r="B22" s="5"/>
      <c r="C22" s="5"/>
      <c r="D22" s="5"/>
      <c r="E22" s="5"/>
      <c r="F22" s="5"/>
      <c r="G22" s="5"/>
      <c r="H22" s="5"/>
      <c r="I22" s="5"/>
      <c r="J22" s="5"/>
      <c r="K22" s="5"/>
      <c r="L22" s="5"/>
      <c r="M22" s="5"/>
      <c r="N22" s="5"/>
      <c r="O22" s="5"/>
      <c r="P22" s="5"/>
      <c r="Q22" s="5"/>
      <c r="R22" s="5"/>
      <c r="S22" s="5"/>
      <c r="T22" s="5"/>
      <c r="U22" s="5"/>
    </row>
    <row r="23" spans="1:21" ht="15.75" x14ac:dyDescent="0.15">
      <c r="A23" s="5"/>
      <c r="B23" s="5"/>
      <c r="C23" s="5"/>
      <c r="D23" s="5"/>
      <c r="E23" s="5"/>
      <c r="F23" s="5"/>
      <c r="G23" s="5"/>
      <c r="H23" s="5"/>
      <c r="I23" s="5"/>
      <c r="J23" s="5"/>
      <c r="K23" s="5"/>
      <c r="L23" s="5"/>
      <c r="M23" s="5"/>
      <c r="N23" s="5"/>
      <c r="O23" s="5"/>
      <c r="P23" s="5"/>
      <c r="Q23" s="5"/>
      <c r="R23" s="5"/>
      <c r="S23" s="5"/>
      <c r="T23" s="5"/>
      <c r="U23" s="5"/>
    </row>
    <row r="24" spans="1:21" ht="15.75" x14ac:dyDescent="0.15">
      <c r="A24" s="5"/>
      <c r="B24" s="5"/>
      <c r="C24" s="5"/>
      <c r="D24" s="5"/>
      <c r="E24" s="5"/>
      <c r="F24" s="5"/>
      <c r="G24" s="5"/>
      <c r="H24" s="5"/>
      <c r="I24" s="5"/>
      <c r="J24" s="5"/>
      <c r="K24" s="5"/>
      <c r="L24" s="5"/>
      <c r="M24" s="5"/>
      <c r="N24" s="5"/>
      <c r="O24" s="5"/>
      <c r="P24" s="5"/>
      <c r="Q24" s="5"/>
      <c r="R24" s="5"/>
      <c r="S24" s="5"/>
      <c r="T24" s="5"/>
      <c r="U24" s="5"/>
    </row>
    <row r="25" spans="1:21" ht="15.75" x14ac:dyDescent="0.15">
      <c r="A25" s="5"/>
      <c r="B25" s="5"/>
      <c r="C25" s="5"/>
      <c r="D25" s="5"/>
      <c r="E25" s="5"/>
      <c r="F25" s="5"/>
      <c r="G25" s="5"/>
      <c r="H25" s="5"/>
      <c r="I25" s="5"/>
      <c r="J25" s="5"/>
      <c r="K25" s="5"/>
      <c r="L25" s="5"/>
      <c r="M25" s="5"/>
      <c r="N25" s="5"/>
      <c r="O25" s="5"/>
      <c r="P25" s="5"/>
      <c r="Q25" s="5"/>
      <c r="R25" s="5"/>
      <c r="S25" s="5"/>
      <c r="T25" s="5"/>
      <c r="U25" s="5"/>
    </row>
    <row r="26" spans="1:21" ht="15.75" x14ac:dyDescent="0.15">
      <c r="A26" s="5"/>
      <c r="B26" s="5"/>
      <c r="C26" s="5"/>
      <c r="D26" s="5"/>
      <c r="E26" s="5"/>
      <c r="F26" s="5"/>
      <c r="G26" s="5"/>
      <c r="H26" s="5"/>
      <c r="I26" s="5"/>
      <c r="J26" s="5"/>
      <c r="K26" s="5"/>
      <c r="L26" s="5"/>
      <c r="M26" s="5"/>
      <c r="N26" s="5"/>
      <c r="O26" s="5"/>
      <c r="P26" s="5"/>
      <c r="Q26" s="5"/>
      <c r="R26" s="5"/>
      <c r="S26" s="5"/>
      <c r="T26" s="5"/>
      <c r="U26" s="5"/>
    </row>
    <row r="27" spans="1:21" ht="15.75" x14ac:dyDescent="0.15">
      <c r="A27" s="5"/>
      <c r="B27" s="5"/>
      <c r="C27" s="5"/>
      <c r="D27" s="5"/>
      <c r="E27" s="5"/>
      <c r="F27" s="5"/>
      <c r="G27" s="5"/>
      <c r="H27" s="5"/>
      <c r="I27" s="5"/>
      <c r="J27" s="5"/>
      <c r="K27" s="5"/>
      <c r="L27" s="5"/>
      <c r="M27" s="5"/>
      <c r="N27" s="5"/>
      <c r="O27" s="5"/>
      <c r="P27" s="5"/>
      <c r="Q27" s="5"/>
      <c r="R27" s="5"/>
      <c r="S27" s="5"/>
      <c r="T27" s="5"/>
      <c r="U27" s="5"/>
    </row>
    <row r="28" spans="1:21" ht="15.75" x14ac:dyDescent="0.15">
      <c r="A28" s="5"/>
      <c r="B28" s="5"/>
      <c r="C28" s="5"/>
      <c r="D28" s="5"/>
      <c r="E28" s="5"/>
      <c r="F28" s="5"/>
      <c r="G28" s="5"/>
      <c r="H28" s="5"/>
      <c r="I28" s="5"/>
      <c r="J28" s="5"/>
      <c r="K28" s="5"/>
      <c r="L28" s="5"/>
      <c r="M28" s="5"/>
      <c r="N28" s="5"/>
      <c r="O28" s="5"/>
      <c r="P28" s="5"/>
      <c r="Q28" s="5"/>
      <c r="R28" s="5"/>
      <c r="S28" s="5"/>
      <c r="T28" s="5"/>
      <c r="U28" s="5"/>
    </row>
    <row r="29" spans="1:21" ht="15.75" x14ac:dyDescent="0.15">
      <c r="A29" s="5"/>
      <c r="B29" s="5"/>
      <c r="C29" s="5"/>
      <c r="D29" s="5"/>
      <c r="E29" s="5"/>
      <c r="F29" s="5"/>
      <c r="G29" s="5"/>
      <c r="H29" s="5"/>
      <c r="I29" s="5"/>
      <c r="J29" s="5"/>
      <c r="K29" s="5"/>
      <c r="L29" s="5"/>
      <c r="M29" s="5"/>
      <c r="N29" s="5"/>
      <c r="O29" s="5"/>
      <c r="P29" s="5"/>
      <c r="Q29" s="5"/>
      <c r="R29" s="5"/>
      <c r="S29" s="5"/>
      <c r="T29" s="5"/>
      <c r="U29" s="5"/>
    </row>
    <row r="30" spans="1:21" ht="15.75" x14ac:dyDescent="0.15">
      <c r="A30" s="5"/>
      <c r="B30" s="5"/>
      <c r="C30" s="5"/>
      <c r="D30" s="5"/>
      <c r="E30" s="5"/>
      <c r="F30" s="5"/>
      <c r="G30" s="5"/>
      <c r="H30" s="5"/>
      <c r="I30" s="5"/>
      <c r="J30" s="5"/>
      <c r="K30" s="5"/>
      <c r="L30" s="5"/>
      <c r="M30" s="5"/>
      <c r="N30" s="5"/>
      <c r="O30" s="5"/>
      <c r="P30" s="5"/>
      <c r="Q30" s="5"/>
      <c r="R30" s="5"/>
      <c r="S30" s="5"/>
      <c r="T30" s="5"/>
      <c r="U30" s="5"/>
    </row>
    <row r="31" spans="1:21" ht="15.75" x14ac:dyDescent="0.15">
      <c r="A31" s="5"/>
      <c r="B31" s="5"/>
      <c r="C31" s="5"/>
      <c r="D31" s="5"/>
      <c r="E31" s="5"/>
      <c r="F31" s="5"/>
      <c r="G31" s="5"/>
      <c r="H31" s="5"/>
      <c r="I31" s="5"/>
      <c r="J31" s="5"/>
      <c r="K31" s="5"/>
      <c r="L31" s="5"/>
      <c r="M31" s="5"/>
      <c r="N31" s="5"/>
      <c r="O31" s="5"/>
      <c r="P31" s="5"/>
      <c r="Q31" s="5"/>
      <c r="R31" s="5"/>
      <c r="S31" s="5"/>
      <c r="T31" s="5"/>
      <c r="U31" s="5"/>
    </row>
    <row r="32" spans="1:21" ht="15.75" x14ac:dyDescent="0.15">
      <c r="A32" s="5"/>
      <c r="B32" s="5"/>
      <c r="C32" s="5"/>
      <c r="D32" s="5"/>
      <c r="E32" s="5"/>
      <c r="F32" s="5"/>
      <c r="G32" s="5"/>
      <c r="H32" s="5"/>
      <c r="I32" s="5"/>
      <c r="J32" s="5"/>
      <c r="K32" s="5"/>
      <c r="L32" s="5"/>
      <c r="M32" s="5"/>
      <c r="N32" s="5"/>
      <c r="O32" s="5"/>
      <c r="P32" s="5"/>
      <c r="Q32" s="5"/>
      <c r="R32" s="5"/>
      <c r="S32" s="5"/>
      <c r="T32" s="5"/>
      <c r="U32" s="5"/>
    </row>
    <row r="33" spans="1:21" ht="15.75" x14ac:dyDescent="0.15">
      <c r="A33" s="5"/>
      <c r="B33" s="5"/>
      <c r="C33" s="5"/>
      <c r="D33" s="5"/>
      <c r="E33" s="5"/>
      <c r="F33" s="5"/>
      <c r="G33" s="5"/>
      <c r="H33" s="5"/>
      <c r="I33" s="5"/>
      <c r="J33" s="5"/>
      <c r="K33" s="5"/>
      <c r="L33" s="5"/>
      <c r="M33" s="5"/>
      <c r="N33" s="5"/>
      <c r="O33" s="5"/>
      <c r="P33" s="5"/>
      <c r="Q33" s="5"/>
      <c r="R33" s="5"/>
      <c r="S33" s="5"/>
      <c r="T33" s="5"/>
      <c r="U33" s="5"/>
    </row>
    <row r="34" spans="1:21" ht="15.75" x14ac:dyDescent="0.15">
      <c r="A34" s="5"/>
      <c r="B34" s="5"/>
      <c r="C34" s="5"/>
      <c r="D34" s="5"/>
      <c r="E34" s="5"/>
      <c r="F34" s="5"/>
      <c r="G34" s="5"/>
      <c r="H34" s="5"/>
      <c r="I34" s="5"/>
      <c r="J34" s="5"/>
      <c r="K34" s="5"/>
      <c r="L34" s="5"/>
      <c r="M34" s="5"/>
      <c r="N34" s="5"/>
      <c r="O34" s="5"/>
      <c r="P34" s="5"/>
      <c r="Q34" s="5"/>
      <c r="R34" s="5"/>
      <c r="S34" s="5"/>
      <c r="T34" s="5"/>
      <c r="U34" s="5"/>
    </row>
    <row r="35" spans="1:21" ht="15.75" x14ac:dyDescent="0.15">
      <c r="A35" s="5"/>
      <c r="B35" s="5"/>
      <c r="C35" s="5"/>
      <c r="D35" s="5"/>
      <c r="E35" s="5"/>
      <c r="F35" s="5"/>
      <c r="G35" s="5"/>
      <c r="H35" s="5"/>
      <c r="I35" s="5"/>
      <c r="J35" s="5"/>
      <c r="K35" s="5"/>
      <c r="L35" s="5"/>
      <c r="M35" s="5"/>
      <c r="N35" s="5"/>
      <c r="O35" s="5"/>
      <c r="P35" s="5"/>
      <c r="Q35" s="5"/>
      <c r="R35" s="5"/>
      <c r="S35" s="5"/>
      <c r="T35" s="5"/>
      <c r="U35" s="5"/>
    </row>
    <row r="36" spans="1:21" ht="15.75" x14ac:dyDescent="0.15">
      <c r="A36" s="5"/>
      <c r="B36" s="5"/>
      <c r="C36" s="5"/>
      <c r="D36" s="5"/>
      <c r="E36" s="5"/>
      <c r="F36" s="5"/>
      <c r="G36" s="5"/>
      <c r="H36" s="5"/>
      <c r="I36" s="5"/>
      <c r="J36" s="5"/>
      <c r="K36" s="5"/>
      <c r="L36" s="5"/>
      <c r="M36" s="5"/>
      <c r="N36" s="5"/>
      <c r="O36" s="5"/>
      <c r="P36" s="5"/>
      <c r="Q36" s="5"/>
      <c r="R36" s="5"/>
      <c r="S36" s="5"/>
      <c r="T36" s="5"/>
      <c r="U36" s="5"/>
    </row>
    <row r="37" spans="1:21" ht="15.75" x14ac:dyDescent="0.15">
      <c r="A37" s="5"/>
      <c r="B37" s="5"/>
      <c r="C37" s="5"/>
      <c r="D37" s="5"/>
      <c r="E37" s="5"/>
      <c r="F37" s="5"/>
      <c r="G37" s="5"/>
      <c r="H37" s="5"/>
      <c r="I37" s="5"/>
      <c r="J37" s="5"/>
      <c r="K37" s="5"/>
      <c r="L37" s="5"/>
      <c r="M37" s="5"/>
      <c r="N37" s="5"/>
      <c r="O37" s="5"/>
      <c r="P37" s="5"/>
      <c r="Q37" s="5"/>
      <c r="R37" s="5"/>
      <c r="S37" s="5"/>
      <c r="T37" s="5"/>
      <c r="U37" s="5"/>
    </row>
    <row r="38" spans="1:21" ht="15.75" x14ac:dyDescent="0.15">
      <c r="A38" s="5"/>
      <c r="B38" s="5"/>
      <c r="C38" s="5"/>
      <c r="D38" s="5"/>
      <c r="E38" s="5"/>
      <c r="F38" s="5"/>
      <c r="G38" s="5"/>
      <c r="H38" s="5"/>
      <c r="I38" s="5"/>
      <c r="J38" s="5"/>
      <c r="K38" s="5"/>
      <c r="L38" s="5"/>
      <c r="M38" s="5"/>
      <c r="N38" s="5"/>
      <c r="O38" s="5"/>
      <c r="P38" s="5"/>
      <c r="Q38" s="5"/>
      <c r="R38" s="5"/>
      <c r="S38" s="5"/>
      <c r="T38" s="5"/>
      <c r="U38" s="5"/>
    </row>
    <row r="39" spans="1:21" ht="15.75" x14ac:dyDescent="0.15">
      <c r="A39" s="5"/>
      <c r="B39" s="5"/>
      <c r="C39" s="5"/>
      <c r="D39" s="5"/>
      <c r="E39" s="5"/>
      <c r="F39" s="5"/>
      <c r="G39" s="5"/>
      <c r="H39" s="5"/>
      <c r="I39" s="5"/>
      <c r="J39" s="5"/>
      <c r="K39" s="5"/>
      <c r="L39" s="5"/>
      <c r="M39" s="5"/>
      <c r="N39" s="5"/>
      <c r="O39" s="5"/>
      <c r="P39" s="5"/>
      <c r="Q39" s="5"/>
      <c r="R39" s="5"/>
      <c r="S39" s="5"/>
      <c r="T39" s="5"/>
      <c r="U39" s="5"/>
    </row>
    <row r="40" spans="1:21" ht="15.75" x14ac:dyDescent="0.15">
      <c r="A40" s="5"/>
      <c r="B40" s="5"/>
      <c r="C40" s="5"/>
      <c r="D40" s="5"/>
      <c r="E40" s="5"/>
      <c r="F40" s="5"/>
      <c r="G40" s="5"/>
      <c r="H40" s="5"/>
      <c r="I40" s="5"/>
      <c r="J40" s="5"/>
      <c r="K40" s="5"/>
      <c r="L40" s="5"/>
      <c r="M40" s="5"/>
      <c r="N40" s="5"/>
      <c r="O40" s="5"/>
      <c r="P40" s="5"/>
      <c r="Q40" s="5"/>
      <c r="R40" s="5"/>
      <c r="S40" s="5"/>
      <c r="T40" s="5"/>
      <c r="U40" s="5"/>
    </row>
    <row r="41" spans="1:21" ht="15.75" x14ac:dyDescent="0.15">
      <c r="A41" s="5"/>
      <c r="B41" s="5"/>
      <c r="C41" s="5"/>
      <c r="D41" s="5"/>
      <c r="E41" s="5"/>
      <c r="F41" s="5"/>
      <c r="G41" s="5"/>
      <c r="H41" s="5"/>
      <c r="I41" s="5"/>
      <c r="J41" s="5"/>
      <c r="K41" s="5"/>
      <c r="L41" s="5"/>
      <c r="M41" s="5"/>
      <c r="N41" s="5"/>
      <c r="O41" s="5"/>
      <c r="P41" s="5"/>
      <c r="Q41" s="5"/>
      <c r="R41" s="5"/>
      <c r="S41" s="5"/>
      <c r="T41" s="5"/>
      <c r="U41" s="5"/>
    </row>
    <row r="42" spans="1:21" ht="15.75" x14ac:dyDescent="0.15">
      <c r="A42" s="5"/>
      <c r="B42" s="5"/>
      <c r="C42" s="5"/>
      <c r="D42" s="5"/>
      <c r="E42" s="5"/>
      <c r="F42" s="5"/>
      <c r="G42" s="5"/>
      <c r="H42" s="5"/>
      <c r="I42" s="5"/>
      <c r="J42" s="5"/>
      <c r="K42" s="5"/>
      <c r="L42" s="5"/>
      <c r="M42" s="5"/>
      <c r="N42" s="5"/>
      <c r="O42" s="5"/>
      <c r="P42" s="5"/>
      <c r="Q42" s="5"/>
      <c r="R42" s="5"/>
      <c r="S42" s="5"/>
      <c r="T42" s="5"/>
      <c r="U42" s="5"/>
    </row>
    <row r="43" spans="1:21" ht="15.75" x14ac:dyDescent="0.15">
      <c r="A43" s="5"/>
      <c r="B43" s="5"/>
      <c r="C43" s="5"/>
      <c r="D43" s="5"/>
      <c r="E43" s="5"/>
      <c r="F43" s="5"/>
      <c r="G43" s="5"/>
      <c r="H43" s="5"/>
      <c r="I43" s="5"/>
      <c r="J43" s="5"/>
      <c r="K43" s="5"/>
      <c r="L43" s="5"/>
      <c r="M43" s="5"/>
      <c r="N43" s="5"/>
      <c r="O43" s="5"/>
      <c r="P43" s="5"/>
      <c r="Q43" s="5"/>
      <c r="R43" s="5"/>
      <c r="S43" s="5"/>
      <c r="T43" s="5"/>
      <c r="U43" s="5"/>
    </row>
    <row r="44" spans="1:21" ht="15.75" x14ac:dyDescent="0.15">
      <c r="A44" s="5"/>
      <c r="B44" s="5"/>
      <c r="C44" s="5"/>
      <c r="D44" s="5"/>
      <c r="E44" s="5"/>
      <c r="F44" s="5"/>
      <c r="G44" s="5"/>
      <c r="H44" s="5"/>
      <c r="I44" s="5"/>
      <c r="J44" s="5"/>
      <c r="K44" s="5"/>
      <c r="L44" s="5"/>
      <c r="M44" s="5"/>
      <c r="N44" s="5"/>
      <c r="O44" s="5"/>
      <c r="P44" s="5"/>
      <c r="Q44" s="5"/>
      <c r="R44" s="5"/>
      <c r="S44" s="5"/>
      <c r="T44" s="5"/>
      <c r="U44" s="5"/>
    </row>
    <row r="45" spans="1:21" ht="15.75" x14ac:dyDescent="0.15">
      <c r="A45" s="5"/>
      <c r="B45" s="5"/>
      <c r="C45" s="5"/>
      <c r="D45" s="5"/>
      <c r="E45" s="5"/>
      <c r="F45" s="5"/>
      <c r="G45" s="5"/>
      <c r="H45" s="5"/>
      <c r="I45" s="5"/>
      <c r="J45" s="5"/>
      <c r="K45" s="5"/>
      <c r="L45" s="5"/>
      <c r="M45" s="5"/>
      <c r="N45" s="5"/>
      <c r="O45" s="5"/>
      <c r="P45" s="5"/>
      <c r="Q45" s="5"/>
      <c r="R45" s="5"/>
      <c r="S45" s="5"/>
      <c r="T45" s="5"/>
      <c r="U45" s="5"/>
    </row>
    <row r="46" spans="1:21" ht="15.75" x14ac:dyDescent="0.15">
      <c r="A46" s="5"/>
      <c r="B46" s="5"/>
      <c r="C46" s="5"/>
      <c r="D46" s="5"/>
      <c r="E46" s="5"/>
      <c r="F46" s="5"/>
      <c r="G46" s="5"/>
      <c r="H46" s="5"/>
      <c r="I46" s="5"/>
      <c r="J46" s="5"/>
      <c r="K46" s="5"/>
      <c r="L46" s="5"/>
      <c r="M46" s="5"/>
      <c r="N46" s="5"/>
      <c r="O46" s="5"/>
      <c r="P46" s="5"/>
      <c r="Q46" s="5"/>
      <c r="R46" s="5"/>
      <c r="S46" s="5"/>
      <c r="T46" s="5"/>
      <c r="U46" s="5"/>
    </row>
    <row r="47" spans="1:21" ht="15.75" x14ac:dyDescent="0.15">
      <c r="A47" s="5"/>
      <c r="B47" s="5"/>
      <c r="C47" s="5"/>
      <c r="D47" s="5"/>
      <c r="E47" s="5"/>
      <c r="F47" s="5"/>
      <c r="G47" s="5"/>
      <c r="H47" s="5"/>
      <c r="I47" s="5"/>
      <c r="J47" s="5"/>
      <c r="K47" s="5"/>
      <c r="L47" s="5"/>
      <c r="M47" s="5"/>
      <c r="N47" s="5"/>
      <c r="O47" s="5"/>
      <c r="P47" s="5"/>
      <c r="Q47" s="5"/>
      <c r="R47" s="5"/>
      <c r="S47" s="5"/>
      <c r="T47" s="5"/>
      <c r="U47" s="5"/>
    </row>
    <row r="48" spans="1:21" ht="15.75" x14ac:dyDescent="0.15">
      <c r="A48" s="5"/>
      <c r="B48" s="5"/>
      <c r="C48" s="5"/>
      <c r="D48" s="5"/>
      <c r="E48" s="5"/>
      <c r="F48" s="5"/>
      <c r="G48" s="5"/>
      <c r="H48" s="5"/>
      <c r="I48" s="5"/>
      <c r="J48" s="5"/>
      <c r="K48" s="5"/>
      <c r="L48" s="5"/>
      <c r="M48" s="5"/>
      <c r="N48" s="5"/>
      <c r="O48" s="5"/>
      <c r="P48" s="5"/>
      <c r="Q48" s="5"/>
      <c r="R48" s="5"/>
      <c r="S48" s="5"/>
      <c r="T48" s="5"/>
      <c r="U48" s="5"/>
    </row>
  </sheetData>
  <sheetProtection formatCells="0" formatColumns="0" formatRows="0"/>
  <mergeCells count="32">
    <mergeCell ref="C19:E19"/>
    <mergeCell ref="F19:U19"/>
    <mergeCell ref="C20:U20"/>
    <mergeCell ref="C21:U21"/>
    <mergeCell ref="C18:E18"/>
    <mergeCell ref="F18:J18"/>
    <mergeCell ref="K18:U18"/>
    <mergeCell ref="F11:J11"/>
    <mergeCell ref="C11:E17"/>
    <mergeCell ref="K12:U12"/>
    <mergeCell ref="F15:J15"/>
    <mergeCell ref="K15:U15"/>
    <mergeCell ref="F16:J16"/>
    <mergeCell ref="K16:U16"/>
    <mergeCell ref="F17:J17"/>
    <mergeCell ref="K17:U17"/>
    <mergeCell ref="A1:U1"/>
    <mergeCell ref="B7:U7"/>
    <mergeCell ref="C9:E9"/>
    <mergeCell ref="F14:J14"/>
    <mergeCell ref="K14:U14"/>
    <mergeCell ref="F13:J13"/>
    <mergeCell ref="K13:U13"/>
    <mergeCell ref="A3:F3"/>
    <mergeCell ref="P3:U3"/>
    <mergeCell ref="C10:E10"/>
    <mergeCell ref="F10:J10"/>
    <mergeCell ref="K11:U11"/>
    <mergeCell ref="F12:J12"/>
    <mergeCell ref="F9:J9"/>
    <mergeCell ref="K9:U9"/>
    <mergeCell ref="K10:U10"/>
  </mergeCells>
  <phoneticPr fontId="1"/>
  <printOptions horizontalCentered="1"/>
  <pageMargins left="0.70866141732283472" right="0.70866141732283472" top="0.74803149606299213" bottom="0.55118110236220474" header="0.31496062992125984" footer="0.31496062992125984"/>
  <pageSetup paperSize="9" scale="9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0"/>
  <sheetViews>
    <sheetView topLeftCell="A196" zoomScale="115" zoomScaleNormal="115" zoomScaleSheetLayoutView="85" workbookViewId="0">
      <selection activeCell="F17" sqref="F17:I17"/>
    </sheetView>
  </sheetViews>
  <sheetFormatPr defaultRowHeight="13.5" x14ac:dyDescent="0.15"/>
  <cols>
    <col min="1" max="1" width="4" style="2" customWidth="1"/>
    <col min="2" max="3" width="3.625" style="2" customWidth="1"/>
    <col min="4" max="5" width="10.625" style="2" customWidth="1"/>
    <col min="6" max="21" width="3.75" style="2" customWidth="1"/>
    <col min="22" max="16384" width="9" style="2"/>
  </cols>
  <sheetData>
    <row r="1" spans="1:21" ht="15.75" x14ac:dyDescent="0.15">
      <c r="A1" s="1540" t="s">
        <v>407</v>
      </c>
      <c r="B1" s="1540"/>
      <c r="C1" s="1540"/>
      <c r="D1" s="1540"/>
      <c r="E1" s="1540"/>
      <c r="F1" s="1540"/>
      <c r="G1" s="1540"/>
      <c r="H1" s="1540"/>
      <c r="I1" s="1540"/>
      <c r="J1" s="1540"/>
      <c r="K1" s="1540"/>
      <c r="L1" s="1540"/>
      <c r="M1" s="1540"/>
      <c r="N1" s="1540"/>
      <c r="O1" s="1540"/>
      <c r="P1" s="1540"/>
      <c r="Q1" s="1540"/>
      <c r="R1" s="1540"/>
      <c r="S1" s="1540"/>
      <c r="T1" s="1540"/>
      <c r="U1" s="1540"/>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1541" t="s">
        <v>700</v>
      </c>
      <c r="B3" s="1541"/>
      <c r="C3" s="1541"/>
      <c r="D3" s="1541"/>
      <c r="E3" s="1541"/>
      <c r="F3" s="1541"/>
      <c r="G3" s="526"/>
      <c r="H3" s="526"/>
      <c r="I3" s="526"/>
      <c r="J3" s="526"/>
      <c r="K3" s="526"/>
      <c r="L3" s="526"/>
      <c r="M3" s="526"/>
      <c r="N3" s="526"/>
      <c r="O3" s="526"/>
      <c r="P3" s="1723" t="s">
        <v>701</v>
      </c>
      <c r="Q3" s="1723"/>
      <c r="R3" s="1723"/>
      <c r="S3" s="1723"/>
      <c r="T3" s="1723"/>
      <c r="U3" s="1723"/>
    </row>
    <row r="4" spans="1:21" ht="13.5" customHeight="1" x14ac:dyDescent="0.15">
      <c r="A4" s="5"/>
      <c r="B4" s="5"/>
      <c r="C4" s="5"/>
      <c r="D4" s="5"/>
      <c r="E4" s="5"/>
      <c r="F4" s="5"/>
      <c r="G4" s="5"/>
      <c r="H4" s="5"/>
      <c r="I4" s="5"/>
      <c r="J4" s="5"/>
      <c r="K4" s="5"/>
      <c r="L4" s="5"/>
      <c r="M4" s="5"/>
      <c r="N4" s="5"/>
      <c r="O4" s="5"/>
      <c r="P4" s="5"/>
      <c r="Q4" s="5"/>
      <c r="R4" s="5"/>
      <c r="S4" s="5"/>
      <c r="T4" s="5"/>
      <c r="U4" s="5"/>
    </row>
    <row r="5" spans="1:21" ht="20.100000000000001" customHeight="1" x14ac:dyDescent="0.15">
      <c r="A5" s="1652" t="s">
        <v>54</v>
      </c>
      <c r="B5" s="1652"/>
      <c r="C5" s="1652"/>
      <c r="D5" s="1652"/>
      <c r="E5" s="1652"/>
      <c r="F5" s="1652"/>
      <c r="G5" s="1652"/>
      <c r="H5" s="1652"/>
      <c r="I5" s="1652"/>
      <c r="J5" s="1652"/>
      <c r="K5" s="1652"/>
      <c r="L5" s="1652"/>
      <c r="M5" s="1652"/>
      <c r="N5" s="1652"/>
      <c r="O5" s="1652"/>
      <c r="P5" s="1652"/>
      <c r="Q5" s="1652"/>
      <c r="R5" s="1652"/>
      <c r="S5" s="1652"/>
      <c r="T5" s="1652"/>
      <c r="U5" s="1652"/>
    </row>
    <row r="6" spans="1:21" ht="27" customHeight="1" x14ac:dyDescent="0.15">
      <c r="A6" s="3" t="s">
        <v>817</v>
      </c>
      <c r="B6" s="3"/>
      <c r="C6" s="3"/>
      <c r="D6" s="134"/>
      <c r="E6" s="135"/>
      <c r="F6" s="135"/>
      <c r="G6" s="135"/>
      <c r="H6" s="135"/>
      <c r="I6" s="135"/>
      <c r="J6" s="135"/>
      <c r="K6" s="135"/>
      <c r="L6" s="135"/>
      <c r="M6" s="135"/>
      <c r="N6" s="135"/>
      <c r="O6" s="135"/>
      <c r="P6" s="135"/>
      <c r="Q6" s="135"/>
      <c r="R6" s="135"/>
      <c r="S6" s="135"/>
      <c r="T6" s="135"/>
      <c r="U6" s="135"/>
    </row>
    <row r="7" spans="1:21" ht="20.100000000000001" customHeight="1" x14ac:dyDescent="0.15">
      <c r="A7" s="57" t="s">
        <v>362</v>
      </c>
      <c r="B7" s="15"/>
      <c r="C7" s="15"/>
      <c r="D7" s="16"/>
      <c r="E7" s="17"/>
      <c r="F7" s="17"/>
      <c r="G7" s="17"/>
      <c r="H7" s="17"/>
      <c r="I7" s="17"/>
      <c r="J7" s="17"/>
      <c r="K7" s="17"/>
      <c r="L7" s="17"/>
      <c r="M7" s="17"/>
      <c r="N7" s="17"/>
      <c r="O7" s="17"/>
      <c r="P7" s="17"/>
      <c r="Q7" s="17"/>
      <c r="R7" s="17"/>
      <c r="S7" s="17"/>
      <c r="T7" s="17"/>
      <c r="U7" s="17"/>
    </row>
    <row r="8" spans="1:21" ht="20.100000000000001" customHeight="1" x14ac:dyDescent="0.15">
      <c r="A8" s="1620" t="s">
        <v>958</v>
      </c>
      <c r="B8" s="1620"/>
      <c r="C8" s="1620"/>
      <c r="D8" s="1620"/>
      <c r="E8" s="1620"/>
      <c r="F8" s="1620"/>
      <c r="G8" s="1620"/>
      <c r="H8" s="1620"/>
      <c r="I8" s="1620"/>
      <c r="J8" s="1620"/>
      <c r="K8" s="1620"/>
      <c r="L8" s="1620"/>
      <c r="M8" s="1620"/>
      <c r="N8" s="1620"/>
      <c r="O8" s="1620"/>
      <c r="P8" s="1620"/>
      <c r="Q8" s="1620"/>
      <c r="R8" s="1620"/>
      <c r="S8" s="1620"/>
      <c r="T8" s="1620"/>
      <c r="U8" s="1620"/>
    </row>
    <row r="9" spans="1:21" ht="20.100000000000001" customHeight="1" x14ac:dyDescent="0.15">
      <c r="A9" s="1620"/>
      <c r="B9" s="1620"/>
      <c r="C9" s="1620"/>
      <c r="D9" s="1620"/>
      <c r="E9" s="1620"/>
      <c r="F9" s="1620"/>
      <c r="G9" s="1620"/>
      <c r="H9" s="1620"/>
      <c r="I9" s="1620"/>
      <c r="J9" s="1620"/>
      <c r="K9" s="1620"/>
      <c r="L9" s="1620"/>
      <c r="M9" s="1620"/>
      <c r="N9" s="1620"/>
      <c r="O9" s="1620"/>
      <c r="P9" s="1620"/>
      <c r="Q9" s="1620"/>
      <c r="R9" s="1620"/>
      <c r="S9" s="1620"/>
      <c r="T9" s="1620"/>
      <c r="U9" s="1620"/>
    </row>
    <row r="10" spans="1:21" ht="20.100000000000001" customHeight="1" x14ac:dyDescent="0.15">
      <c r="A10" s="1620"/>
      <c r="B10" s="1620"/>
      <c r="C10" s="1620"/>
      <c r="D10" s="1620"/>
      <c r="E10" s="1620"/>
      <c r="F10" s="1620"/>
      <c r="G10" s="1620"/>
      <c r="H10" s="1620"/>
      <c r="I10" s="1620"/>
      <c r="J10" s="1620"/>
      <c r="K10" s="1620"/>
      <c r="L10" s="1620"/>
      <c r="M10" s="1620"/>
      <c r="N10" s="1620"/>
      <c r="O10" s="1620"/>
      <c r="P10" s="1620"/>
      <c r="Q10" s="1620"/>
      <c r="R10" s="1620"/>
      <c r="S10" s="1620"/>
      <c r="T10" s="1620"/>
      <c r="U10" s="1620"/>
    </row>
    <row r="11" spans="1:21" ht="20.100000000000001" customHeight="1" x14ac:dyDescent="0.15">
      <c r="A11" s="14" t="s">
        <v>210</v>
      </c>
      <c r="B11" s="15"/>
      <c r="C11" s="15"/>
      <c r="D11" s="16"/>
      <c r="E11" s="17"/>
      <c r="F11" s="17"/>
      <c r="G11" s="17"/>
      <c r="H11" s="17"/>
      <c r="I11" s="17"/>
      <c r="J11" s="17"/>
      <c r="K11" s="17"/>
      <c r="L11" s="17"/>
      <c r="M11" s="17"/>
      <c r="N11" s="17"/>
      <c r="O11" s="17"/>
      <c r="P11" s="17"/>
      <c r="Q11" s="17"/>
      <c r="R11" s="17"/>
      <c r="S11" s="17"/>
      <c r="T11" s="17"/>
      <c r="U11" s="17"/>
    </row>
    <row r="12" spans="1:21" ht="39.950000000000003" customHeight="1" thickBot="1" x14ac:dyDescent="0.2">
      <c r="A12" s="1621" t="s">
        <v>1042</v>
      </c>
      <c r="B12" s="1621"/>
      <c r="C12" s="1621"/>
      <c r="D12" s="1621"/>
      <c r="E12" s="1621"/>
      <c r="F12" s="1621"/>
      <c r="G12" s="1621"/>
      <c r="H12" s="1621"/>
      <c r="I12" s="1621"/>
      <c r="J12" s="1621"/>
      <c r="K12" s="1621"/>
      <c r="L12" s="1621"/>
      <c r="M12" s="1621"/>
      <c r="N12" s="1621"/>
      <c r="O12" s="1621"/>
      <c r="P12" s="1621"/>
      <c r="Q12" s="1621"/>
      <c r="R12" s="1621"/>
      <c r="S12" s="1621"/>
      <c r="T12" s="1621"/>
      <c r="U12" s="1621"/>
    </row>
    <row r="13" spans="1:21" ht="36" customHeight="1" thickBot="1" x14ac:dyDescent="0.2">
      <c r="A13" s="1664" t="s">
        <v>365</v>
      </c>
      <c r="B13" s="1604"/>
      <c r="C13" s="1604"/>
      <c r="D13" s="1604"/>
      <c r="E13" s="1605"/>
      <c r="F13" s="1603" t="s">
        <v>1052</v>
      </c>
      <c r="G13" s="1604"/>
      <c r="H13" s="1604"/>
      <c r="I13" s="1605"/>
      <c r="J13" s="1603" t="s">
        <v>1052</v>
      </c>
      <c r="K13" s="1604"/>
      <c r="L13" s="1604"/>
      <c r="M13" s="1605"/>
      <c r="N13" s="1603" t="s">
        <v>1052</v>
      </c>
      <c r="O13" s="1604"/>
      <c r="P13" s="1604"/>
      <c r="Q13" s="1754"/>
      <c r="R13" s="1664" t="s">
        <v>578</v>
      </c>
      <c r="S13" s="1604"/>
      <c r="T13" s="1604"/>
      <c r="U13" s="1754"/>
    </row>
    <row r="14" spans="1:21" ht="18.75" customHeight="1" x14ac:dyDescent="0.15">
      <c r="A14" s="1617" t="s">
        <v>55</v>
      </c>
      <c r="B14" s="1581" t="s">
        <v>199</v>
      </c>
      <c r="C14" s="1582"/>
      <c r="D14" s="1582"/>
      <c r="E14" s="1582"/>
      <c r="F14" s="1755">
        <f>F15+F46+F47+F48+F49+F53</f>
        <v>0</v>
      </c>
      <c r="G14" s="1755"/>
      <c r="H14" s="1755"/>
      <c r="I14" s="1755"/>
      <c r="J14" s="1755">
        <f>J15+J46+J47+J48+J49+J53</f>
        <v>0</v>
      </c>
      <c r="K14" s="1755"/>
      <c r="L14" s="1755"/>
      <c r="M14" s="1755"/>
      <c r="N14" s="1755">
        <f>N15+N46+N47+N48+N49+N53</f>
        <v>0</v>
      </c>
      <c r="O14" s="1755"/>
      <c r="P14" s="1755"/>
      <c r="Q14" s="1755"/>
      <c r="R14" s="1756"/>
      <c r="S14" s="1757"/>
      <c r="T14" s="1757"/>
      <c r="U14" s="1758"/>
    </row>
    <row r="15" spans="1:21" ht="18.75" customHeight="1" x14ac:dyDescent="0.15">
      <c r="A15" s="1618"/>
      <c r="B15" s="1679"/>
      <c r="C15" s="1653" t="s">
        <v>208</v>
      </c>
      <c r="D15" s="1654"/>
      <c r="E15" s="1655"/>
      <c r="F15" s="1750">
        <f>F16+F19+F22+F25+F28+F29+F33+F34</f>
        <v>0</v>
      </c>
      <c r="G15" s="1750"/>
      <c r="H15" s="1750"/>
      <c r="I15" s="1750"/>
      <c r="J15" s="1750">
        <f>J16+J19+J22+J25+J28+J29+J33+J34</f>
        <v>0</v>
      </c>
      <c r="K15" s="1750"/>
      <c r="L15" s="1750"/>
      <c r="M15" s="1750"/>
      <c r="N15" s="1750">
        <f>N16+N19+N22+N25+N28+N29+N33+N34</f>
        <v>0</v>
      </c>
      <c r="O15" s="1750"/>
      <c r="P15" s="1750"/>
      <c r="Q15" s="1750"/>
      <c r="R15" s="1611"/>
      <c r="S15" s="1612"/>
      <c r="T15" s="1612"/>
      <c r="U15" s="1613"/>
    </row>
    <row r="16" spans="1:21" ht="18.75" customHeight="1" x14ac:dyDescent="0.15">
      <c r="A16" s="1618"/>
      <c r="B16" s="1679"/>
      <c r="C16" s="1759" t="s">
        <v>422</v>
      </c>
      <c r="D16" s="1760"/>
      <c r="E16" s="1761"/>
      <c r="F16" s="1750">
        <f>SUM(F17:I18)</f>
        <v>0</v>
      </c>
      <c r="G16" s="1750"/>
      <c r="H16" s="1750"/>
      <c r="I16" s="1750"/>
      <c r="J16" s="1750">
        <f>SUM(J17:M18)</f>
        <v>0</v>
      </c>
      <c r="K16" s="1750"/>
      <c r="L16" s="1750"/>
      <c r="M16" s="1750"/>
      <c r="N16" s="1750">
        <f>SUM(N17:Q18)</f>
        <v>0</v>
      </c>
      <c r="O16" s="1750"/>
      <c r="P16" s="1750"/>
      <c r="Q16" s="1750"/>
      <c r="R16" s="1611"/>
      <c r="S16" s="1612"/>
      <c r="T16" s="1612"/>
      <c r="U16" s="1613"/>
    </row>
    <row r="17" spans="1:21" ht="18.75" customHeight="1" x14ac:dyDescent="0.15">
      <c r="A17" s="1618"/>
      <c r="B17" s="1679"/>
      <c r="C17" s="62"/>
      <c r="D17" s="1751" t="s">
        <v>422</v>
      </c>
      <c r="E17" s="1752"/>
      <c r="F17" s="1753"/>
      <c r="G17" s="1753"/>
      <c r="H17" s="1753"/>
      <c r="I17" s="1753"/>
      <c r="J17" s="1753"/>
      <c r="K17" s="1753"/>
      <c r="L17" s="1753"/>
      <c r="M17" s="1753"/>
      <c r="N17" s="1753"/>
      <c r="O17" s="1753"/>
      <c r="P17" s="1753"/>
      <c r="Q17" s="1753"/>
      <c r="R17" s="1611"/>
      <c r="S17" s="1612"/>
      <c r="T17" s="1612"/>
      <c r="U17" s="1613"/>
    </row>
    <row r="18" spans="1:21" ht="18.75" customHeight="1" x14ac:dyDescent="0.15">
      <c r="A18" s="1618"/>
      <c r="B18" s="1679"/>
      <c r="C18" s="62"/>
      <c r="D18" s="1751" t="s">
        <v>424</v>
      </c>
      <c r="E18" s="1752"/>
      <c r="F18" s="1753"/>
      <c r="G18" s="1753"/>
      <c r="H18" s="1753"/>
      <c r="I18" s="1753"/>
      <c r="J18" s="1753"/>
      <c r="K18" s="1753"/>
      <c r="L18" s="1753"/>
      <c r="M18" s="1753"/>
      <c r="N18" s="1753"/>
      <c r="O18" s="1753"/>
      <c r="P18" s="1753"/>
      <c r="Q18" s="1753"/>
      <c r="R18" s="1611"/>
      <c r="S18" s="1612"/>
      <c r="T18" s="1612"/>
      <c r="U18" s="1613"/>
    </row>
    <row r="19" spans="1:21" ht="18.75" customHeight="1" x14ac:dyDescent="0.15">
      <c r="A19" s="1618"/>
      <c r="B19" s="1679"/>
      <c r="C19" s="1759" t="s">
        <v>423</v>
      </c>
      <c r="D19" s="1760"/>
      <c r="E19" s="1761"/>
      <c r="F19" s="1750">
        <f>SUM(F20:I21)</f>
        <v>0</v>
      </c>
      <c r="G19" s="1750"/>
      <c r="H19" s="1750"/>
      <c r="I19" s="1750"/>
      <c r="J19" s="1750">
        <f>SUM(J20:M21)</f>
        <v>0</v>
      </c>
      <c r="K19" s="1750"/>
      <c r="L19" s="1750"/>
      <c r="M19" s="1750"/>
      <c r="N19" s="1750">
        <f>SUM(N20:Q21)</f>
        <v>0</v>
      </c>
      <c r="O19" s="1750"/>
      <c r="P19" s="1750"/>
      <c r="Q19" s="1750"/>
      <c r="R19" s="1611"/>
      <c r="S19" s="1612"/>
      <c r="T19" s="1612"/>
      <c r="U19" s="1613"/>
    </row>
    <row r="20" spans="1:21" ht="18.75" customHeight="1" x14ac:dyDescent="0.15">
      <c r="A20" s="1618"/>
      <c r="B20" s="1679"/>
      <c r="C20" s="62"/>
      <c r="D20" s="1751" t="s">
        <v>425</v>
      </c>
      <c r="E20" s="1752"/>
      <c r="F20" s="1753"/>
      <c r="G20" s="1753"/>
      <c r="H20" s="1753"/>
      <c r="I20" s="1753"/>
      <c r="J20" s="1753"/>
      <c r="K20" s="1753"/>
      <c r="L20" s="1753"/>
      <c r="M20" s="1753"/>
      <c r="N20" s="1753"/>
      <c r="O20" s="1753"/>
      <c r="P20" s="1753"/>
      <c r="Q20" s="1753"/>
      <c r="R20" s="1611"/>
      <c r="S20" s="1612"/>
      <c r="T20" s="1612"/>
      <c r="U20" s="1613"/>
    </row>
    <row r="21" spans="1:21" ht="18.75" customHeight="1" x14ac:dyDescent="0.15">
      <c r="A21" s="1618"/>
      <c r="B21" s="1679"/>
      <c r="C21" s="62"/>
      <c r="D21" s="1751" t="s">
        <v>424</v>
      </c>
      <c r="E21" s="1752"/>
      <c r="F21" s="1753"/>
      <c r="G21" s="1753"/>
      <c r="H21" s="1753"/>
      <c r="I21" s="1753"/>
      <c r="J21" s="1753"/>
      <c r="K21" s="1753"/>
      <c r="L21" s="1753"/>
      <c r="M21" s="1753"/>
      <c r="N21" s="1753"/>
      <c r="O21" s="1753"/>
      <c r="P21" s="1753"/>
      <c r="Q21" s="1753"/>
      <c r="R21" s="1611"/>
      <c r="S21" s="1612"/>
      <c r="T21" s="1612"/>
      <c r="U21" s="1613"/>
    </row>
    <row r="22" spans="1:21" ht="18.75" customHeight="1" x14ac:dyDescent="0.15">
      <c r="A22" s="1618"/>
      <c r="B22" s="1679"/>
      <c r="C22" s="1759" t="s">
        <v>202</v>
      </c>
      <c r="D22" s="1760"/>
      <c r="E22" s="1761"/>
      <c r="F22" s="1762"/>
      <c r="G22" s="1762"/>
      <c r="H22" s="1762"/>
      <c r="I22" s="1762"/>
      <c r="J22" s="1762"/>
      <c r="K22" s="1762"/>
      <c r="L22" s="1762"/>
      <c r="M22" s="1762"/>
      <c r="N22" s="1762"/>
      <c r="O22" s="1762"/>
      <c r="P22" s="1762"/>
      <c r="Q22" s="1762"/>
      <c r="R22" s="1611"/>
      <c r="S22" s="1612"/>
      <c r="T22" s="1612"/>
      <c r="U22" s="1613"/>
    </row>
    <row r="23" spans="1:21" ht="18.75" customHeight="1" x14ac:dyDescent="0.15">
      <c r="A23" s="1618"/>
      <c r="B23" s="1679"/>
      <c r="C23" s="62"/>
      <c r="D23" s="1751" t="s">
        <v>202</v>
      </c>
      <c r="E23" s="1752"/>
      <c r="F23" s="1762"/>
      <c r="G23" s="1762"/>
      <c r="H23" s="1762"/>
      <c r="I23" s="1762"/>
      <c r="J23" s="1762"/>
      <c r="K23" s="1762"/>
      <c r="L23" s="1762"/>
      <c r="M23" s="1762"/>
      <c r="N23" s="1762"/>
      <c r="O23" s="1762"/>
      <c r="P23" s="1762"/>
      <c r="Q23" s="1762"/>
      <c r="R23" s="1611"/>
      <c r="S23" s="1612"/>
      <c r="T23" s="1612"/>
      <c r="U23" s="1613"/>
    </row>
    <row r="24" spans="1:21" ht="18.75" customHeight="1" x14ac:dyDescent="0.15">
      <c r="A24" s="1618"/>
      <c r="B24" s="1679"/>
      <c r="C24" s="62"/>
      <c r="D24" s="1751" t="s">
        <v>424</v>
      </c>
      <c r="E24" s="1752"/>
      <c r="F24" s="1762"/>
      <c r="G24" s="1762"/>
      <c r="H24" s="1762"/>
      <c r="I24" s="1762"/>
      <c r="J24" s="1762"/>
      <c r="K24" s="1762"/>
      <c r="L24" s="1762"/>
      <c r="M24" s="1762"/>
      <c r="N24" s="1762"/>
      <c r="O24" s="1762"/>
      <c r="P24" s="1762"/>
      <c r="Q24" s="1762"/>
      <c r="R24" s="1611"/>
      <c r="S24" s="1612"/>
      <c r="T24" s="1612"/>
      <c r="U24" s="1613"/>
    </row>
    <row r="25" spans="1:21" ht="18.75" customHeight="1" x14ac:dyDescent="0.15">
      <c r="A25" s="1618"/>
      <c r="B25" s="1679"/>
      <c r="C25" s="1759" t="s">
        <v>203</v>
      </c>
      <c r="D25" s="1760"/>
      <c r="E25" s="1761"/>
      <c r="F25" s="1762"/>
      <c r="G25" s="1762"/>
      <c r="H25" s="1762"/>
      <c r="I25" s="1762"/>
      <c r="J25" s="1762"/>
      <c r="K25" s="1762"/>
      <c r="L25" s="1762"/>
      <c r="M25" s="1762"/>
      <c r="N25" s="1762"/>
      <c r="O25" s="1762"/>
      <c r="P25" s="1762"/>
      <c r="Q25" s="1762"/>
      <c r="R25" s="1611"/>
      <c r="S25" s="1612"/>
      <c r="T25" s="1612"/>
      <c r="U25" s="1613"/>
    </row>
    <row r="26" spans="1:21" ht="18.75" customHeight="1" x14ac:dyDescent="0.15">
      <c r="A26" s="1618"/>
      <c r="B26" s="1679"/>
      <c r="C26" s="62"/>
      <c r="D26" s="1751" t="s">
        <v>203</v>
      </c>
      <c r="E26" s="1752"/>
      <c r="F26" s="1762"/>
      <c r="G26" s="1762"/>
      <c r="H26" s="1762"/>
      <c r="I26" s="1762"/>
      <c r="J26" s="1762"/>
      <c r="K26" s="1762"/>
      <c r="L26" s="1762"/>
      <c r="M26" s="1762"/>
      <c r="N26" s="1762"/>
      <c r="O26" s="1762"/>
      <c r="P26" s="1762"/>
      <c r="Q26" s="1762"/>
      <c r="R26" s="1611"/>
      <c r="S26" s="1612"/>
      <c r="T26" s="1612"/>
      <c r="U26" s="1613"/>
    </row>
    <row r="27" spans="1:21" ht="18.75" customHeight="1" x14ac:dyDescent="0.15">
      <c r="A27" s="1618"/>
      <c r="B27" s="1679"/>
      <c r="C27" s="62"/>
      <c r="D27" s="1751" t="s">
        <v>424</v>
      </c>
      <c r="E27" s="1752"/>
      <c r="F27" s="1762"/>
      <c r="G27" s="1762"/>
      <c r="H27" s="1762"/>
      <c r="I27" s="1762"/>
      <c r="J27" s="1762"/>
      <c r="K27" s="1762"/>
      <c r="L27" s="1762"/>
      <c r="M27" s="1762"/>
      <c r="N27" s="1762"/>
      <c r="O27" s="1762"/>
      <c r="P27" s="1762"/>
      <c r="Q27" s="1762"/>
      <c r="R27" s="1611"/>
      <c r="S27" s="1612"/>
      <c r="T27" s="1612"/>
      <c r="U27" s="1613"/>
    </row>
    <row r="28" spans="1:21" ht="18.75" customHeight="1" x14ac:dyDescent="0.15">
      <c r="A28" s="1618"/>
      <c r="B28" s="1679"/>
      <c r="C28" s="1759" t="s">
        <v>204</v>
      </c>
      <c r="D28" s="1760"/>
      <c r="E28" s="1761"/>
      <c r="F28" s="1762"/>
      <c r="G28" s="1762"/>
      <c r="H28" s="1762"/>
      <c r="I28" s="1762"/>
      <c r="J28" s="1762"/>
      <c r="K28" s="1762"/>
      <c r="L28" s="1762"/>
      <c r="M28" s="1762"/>
      <c r="N28" s="1762"/>
      <c r="O28" s="1762"/>
      <c r="P28" s="1762"/>
      <c r="Q28" s="1762"/>
      <c r="R28" s="1611"/>
      <c r="S28" s="1612"/>
      <c r="T28" s="1612"/>
      <c r="U28" s="1613"/>
    </row>
    <row r="29" spans="1:21" ht="18.75" customHeight="1" x14ac:dyDescent="0.15">
      <c r="A29" s="1618"/>
      <c r="B29" s="1679"/>
      <c r="C29" s="1759" t="s">
        <v>205</v>
      </c>
      <c r="D29" s="1760"/>
      <c r="E29" s="1761"/>
      <c r="F29" s="1750">
        <f>SUM(F30:I32)</f>
        <v>0</v>
      </c>
      <c r="G29" s="1750"/>
      <c r="H29" s="1750"/>
      <c r="I29" s="1750"/>
      <c r="J29" s="1750">
        <f>SUM(J30:M32)</f>
        <v>0</v>
      </c>
      <c r="K29" s="1750"/>
      <c r="L29" s="1750"/>
      <c r="M29" s="1750"/>
      <c r="N29" s="1750">
        <f>SUM(N30:Q32)</f>
        <v>0</v>
      </c>
      <c r="O29" s="1750"/>
      <c r="P29" s="1750"/>
      <c r="Q29" s="1763"/>
      <c r="R29" s="1611"/>
      <c r="S29" s="1612"/>
      <c r="T29" s="1612"/>
      <c r="U29" s="1613"/>
    </row>
    <row r="30" spans="1:21" ht="18.75" customHeight="1" x14ac:dyDescent="0.15">
      <c r="A30" s="1618"/>
      <c r="B30" s="1679"/>
      <c r="C30" s="62"/>
      <c r="D30" s="1751" t="s">
        <v>426</v>
      </c>
      <c r="E30" s="1752"/>
      <c r="F30" s="1753"/>
      <c r="G30" s="1753"/>
      <c r="H30" s="1753"/>
      <c r="I30" s="1753"/>
      <c r="J30" s="1753"/>
      <c r="K30" s="1753"/>
      <c r="L30" s="1753"/>
      <c r="M30" s="1753"/>
      <c r="N30" s="1753"/>
      <c r="O30" s="1753"/>
      <c r="P30" s="1753"/>
      <c r="Q30" s="1753"/>
      <c r="R30" s="1611"/>
      <c r="S30" s="1612"/>
      <c r="T30" s="1612"/>
      <c r="U30" s="1613"/>
    </row>
    <row r="31" spans="1:21" ht="18.75" customHeight="1" x14ac:dyDescent="0.15">
      <c r="A31" s="1618"/>
      <c r="B31" s="1679"/>
      <c r="C31" s="62"/>
      <c r="D31" s="1751" t="s">
        <v>427</v>
      </c>
      <c r="E31" s="1752"/>
      <c r="F31" s="1753"/>
      <c r="G31" s="1753"/>
      <c r="H31" s="1753"/>
      <c r="I31" s="1753"/>
      <c r="J31" s="1753"/>
      <c r="K31" s="1753"/>
      <c r="L31" s="1753"/>
      <c r="M31" s="1753"/>
      <c r="N31" s="1753"/>
      <c r="O31" s="1753"/>
      <c r="P31" s="1753"/>
      <c r="Q31" s="1753"/>
      <c r="R31" s="1611"/>
      <c r="S31" s="1612"/>
      <c r="T31" s="1612"/>
      <c r="U31" s="1613"/>
    </row>
    <row r="32" spans="1:21" ht="54" customHeight="1" x14ac:dyDescent="0.15">
      <c r="A32" s="1618"/>
      <c r="B32" s="1679"/>
      <c r="C32" s="62"/>
      <c r="D32" s="1768" t="s">
        <v>508</v>
      </c>
      <c r="E32" s="1769"/>
      <c r="F32" s="1753"/>
      <c r="G32" s="1753"/>
      <c r="H32" s="1753"/>
      <c r="I32" s="1753"/>
      <c r="J32" s="1753"/>
      <c r="K32" s="1753"/>
      <c r="L32" s="1753"/>
      <c r="M32" s="1753"/>
      <c r="N32" s="1753"/>
      <c r="O32" s="1753"/>
      <c r="P32" s="1753"/>
      <c r="Q32" s="1753"/>
      <c r="R32" s="1611"/>
      <c r="S32" s="1612"/>
      <c r="T32" s="1612"/>
      <c r="U32" s="1613"/>
    </row>
    <row r="33" spans="1:21" ht="18.75" customHeight="1" x14ac:dyDescent="0.15">
      <c r="A33" s="1618"/>
      <c r="B33" s="1679"/>
      <c r="C33" s="1759" t="s">
        <v>206</v>
      </c>
      <c r="D33" s="1760"/>
      <c r="E33" s="1761"/>
      <c r="F33" s="1753"/>
      <c r="G33" s="1753"/>
      <c r="H33" s="1753"/>
      <c r="I33" s="1753"/>
      <c r="J33" s="1753"/>
      <c r="K33" s="1753"/>
      <c r="L33" s="1753"/>
      <c r="M33" s="1753"/>
      <c r="N33" s="1753"/>
      <c r="O33" s="1753"/>
      <c r="P33" s="1753"/>
      <c r="Q33" s="1753"/>
      <c r="R33" s="1611"/>
      <c r="S33" s="1612"/>
      <c r="T33" s="1612"/>
      <c r="U33" s="1613"/>
    </row>
    <row r="34" spans="1:21" ht="18.75" customHeight="1" x14ac:dyDescent="0.15">
      <c r="A34" s="1618"/>
      <c r="B34" s="1679"/>
      <c r="C34" s="1759" t="s">
        <v>207</v>
      </c>
      <c r="D34" s="1760"/>
      <c r="E34" s="1761"/>
      <c r="F34" s="1750">
        <f>SUM(F35:I45)</f>
        <v>0</v>
      </c>
      <c r="G34" s="1750"/>
      <c r="H34" s="1750"/>
      <c r="I34" s="1750"/>
      <c r="J34" s="1764">
        <f>SUM(J35:M45)</f>
        <v>0</v>
      </c>
      <c r="K34" s="1765"/>
      <c r="L34" s="1765"/>
      <c r="M34" s="1766"/>
      <c r="N34" s="1764">
        <f>SUM(N35:Q45)</f>
        <v>0</v>
      </c>
      <c r="O34" s="1765"/>
      <c r="P34" s="1765"/>
      <c r="Q34" s="1767"/>
      <c r="R34" s="1611"/>
      <c r="S34" s="1612"/>
      <c r="T34" s="1612"/>
      <c r="U34" s="1613"/>
    </row>
    <row r="35" spans="1:21" ht="18.75" customHeight="1" x14ac:dyDescent="0.15">
      <c r="A35" s="1618"/>
      <c r="B35" s="1679"/>
      <c r="C35" s="62"/>
      <c r="D35" s="1751" t="s">
        <v>428</v>
      </c>
      <c r="E35" s="1752"/>
      <c r="F35" s="1753"/>
      <c r="G35" s="1753"/>
      <c r="H35" s="1753"/>
      <c r="I35" s="1753"/>
      <c r="J35" s="1753"/>
      <c r="K35" s="1753"/>
      <c r="L35" s="1753"/>
      <c r="M35" s="1753"/>
      <c r="N35" s="1753"/>
      <c r="O35" s="1753"/>
      <c r="P35" s="1753"/>
      <c r="Q35" s="1753"/>
      <c r="R35" s="1611"/>
      <c r="S35" s="1612"/>
      <c r="T35" s="1612"/>
      <c r="U35" s="1613"/>
    </row>
    <row r="36" spans="1:21" ht="18.75" customHeight="1" x14ac:dyDescent="0.15">
      <c r="A36" s="1619"/>
      <c r="B36" s="1680"/>
      <c r="C36" s="62"/>
      <c r="D36" s="1751" t="s">
        <v>429</v>
      </c>
      <c r="E36" s="1752"/>
      <c r="F36" s="1753"/>
      <c r="G36" s="1753"/>
      <c r="H36" s="1753"/>
      <c r="I36" s="1753"/>
      <c r="J36" s="1753"/>
      <c r="K36" s="1753"/>
      <c r="L36" s="1753"/>
      <c r="M36" s="1753"/>
      <c r="N36" s="1753"/>
      <c r="O36" s="1753"/>
      <c r="P36" s="1753"/>
      <c r="Q36" s="1753"/>
      <c r="R36" s="1611"/>
      <c r="S36" s="1612"/>
      <c r="T36" s="1612"/>
      <c r="U36" s="1613"/>
    </row>
    <row r="37" spans="1:21" ht="21" customHeight="1" x14ac:dyDescent="0.15">
      <c r="A37" s="6"/>
      <c r="B37" s="6"/>
      <c r="C37" s="6"/>
      <c r="D37" s="6"/>
      <c r="E37" s="6"/>
      <c r="F37" s="12"/>
      <c r="G37" s="12"/>
      <c r="H37" s="12"/>
      <c r="I37" s="12"/>
      <c r="J37" s="12"/>
      <c r="K37" s="12"/>
      <c r="L37" s="12"/>
      <c r="M37" s="12"/>
      <c r="N37" s="12"/>
      <c r="O37" s="12"/>
      <c r="P37" s="12"/>
      <c r="Q37" s="1695" t="s">
        <v>115</v>
      </c>
      <c r="R37" s="1695"/>
      <c r="S37" s="1695"/>
      <c r="T37" s="1695"/>
      <c r="U37" s="1695"/>
    </row>
    <row r="38" spans="1:21" ht="15.75" x14ac:dyDescent="0.15">
      <c r="A38" s="1540" t="s">
        <v>407</v>
      </c>
      <c r="B38" s="1540"/>
      <c r="C38" s="1540"/>
      <c r="D38" s="1540"/>
      <c r="E38" s="1540"/>
      <c r="F38" s="1540"/>
      <c r="G38" s="1540"/>
      <c r="H38" s="1540"/>
      <c r="I38" s="1540"/>
      <c r="J38" s="1540"/>
      <c r="K38" s="1540"/>
      <c r="L38" s="1540"/>
      <c r="M38" s="1540"/>
      <c r="N38" s="1540"/>
      <c r="O38" s="1540"/>
      <c r="P38" s="1540"/>
      <c r="Q38" s="1540"/>
      <c r="R38" s="1540"/>
      <c r="S38" s="1540"/>
      <c r="T38" s="1540"/>
      <c r="U38" s="1540"/>
    </row>
    <row r="39" spans="1:21" ht="15.75" x14ac:dyDescent="0.15">
      <c r="A39" s="5"/>
      <c r="B39" s="5"/>
      <c r="C39" s="5"/>
      <c r="D39" s="5"/>
      <c r="E39" s="5"/>
      <c r="F39" s="5"/>
      <c r="G39" s="5"/>
      <c r="H39" s="5"/>
      <c r="I39" s="5"/>
      <c r="J39" s="5"/>
      <c r="K39" s="5"/>
      <c r="L39" s="5"/>
      <c r="M39" s="5"/>
      <c r="N39" s="5"/>
      <c r="O39" s="5"/>
      <c r="P39" s="5"/>
      <c r="Q39" s="5"/>
      <c r="R39" s="5"/>
      <c r="S39" s="5"/>
      <c r="T39" s="5"/>
      <c r="U39" s="5"/>
    </row>
    <row r="40" spans="1:21" ht="27" customHeight="1" x14ac:dyDescent="0.15">
      <c r="A40" s="1652" t="s">
        <v>296</v>
      </c>
      <c r="B40" s="1652"/>
      <c r="C40" s="1652"/>
      <c r="D40" s="1652"/>
      <c r="E40" s="5"/>
      <c r="F40" s="5"/>
      <c r="G40" s="5"/>
      <c r="H40" s="5"/>
      <c r="I40" s="5"/>
      <c r="J40" s="5"/>
      <c r="K40" s="5"/>
      <c r="L40" s="5"/>
      <c r="M40" s="5"/>
      <c r="N40" s="5"/>
      <c r="O40" s="5"/>
      <c r="P40" s="5"/>
      <c r="Q40" s="5"/>
      <c r="R40" s="5"/>
      <c r="S40" s="5"/>
      <c r="T40" s="5"/>
      <c r="U40" s="5"/>
    </row>
    <row r="41" spans="1:21" ht="27" customHeight="1" thickBot="1" x14ac:dyDescent="0.2">
      <c r="A41" s="58"/>
      <c r="B41" s="58"/>
      <c r="C41" s="58"/>
      <c r="D41" s="5"/>
      <c r="E41" s="5"/>
      <c r="F41" s="5"/>
      <c r="G41" s="5"/>
      <c r="H41" s="5"/>
      <c r="I41" s="5"/>
      <c r="J41" s="5"/>
      <c r="K41" s="5"/>
      <c r="L41" s="5"/>
      <c r="M41" s="5"/>
      <c r="N41" s="5"/>
      <c r="O41" s="5"/>
      <c r="P41" s="5"/>
      <c r="Q41" s="5"/>
      <c r="R41" s="5"/>
      <c r="S41" s="5"/>
      <c r="T41" s="5"/>
      <c r="U41" s="5"/>
    </row>
    <row r="42" spans="1:21" ht="36" customHeight="1" thickBot="1" x14ac:dyDescent="0.2">
      <c r="A42" s="1664" t="s">
        <v>365</v>
      </c>
      <c r="B42" s="1665"/>
      <c r="C42" s="1665"/>
      <c r="D42" s="1665"/>
      <c r="E42" s="1666"/>
      <c r="F42" s="1603" t="str">
        <f>+F13</f>
        <v>令和　年度</v>
      </c>
      <c r="G42" s="1604"/>
      <c r="H42" s="1604"/>
      <c r="I42" s="1605"/>
      <c r="J42" s="1603" t="str">
        <f t="shared" ref="J42" si="0">+J13</f>
        <v>令和　年度</v>
      </c>
      <c r="K42" s="1604"/>
      <c r="L42" s="1604"/>
      <c r="M42" s="1605"/>
      <c r="N42" s="1603" t="str">
        <f t="shared" ref="N42" si="1">+N13</f>
        <v>令和　年度</v>
      </c>
      <c r="O42" s="1604"/>
      <c r="P42" s="1604"/>
      <c r="Q42" s="1605"/>
      <c r="R42" s="1664" t="s">
        <v>578</v>
      </c>
      <c r="S42" s="1665"/>
      <c r="T42" s="1665"/>
      <c r="U42" s="1670"/>
    </row>
    <row r="43" spans="1:21" ht="18.75" customHeight="1" x14ac:dyDescent="0.15">
      <c r="A43" s="1617" t="s">
        <v>209</v>
      </c>
      <c r="B43" s="1794"/>
      <c r="C43" s="62"/>
      <c r="D43" s="1751" t="s">
        <v>430</v>
      </c>
      <c r="E43" s="1752"/>
      <c r="F43" s="1753"/>
      <c r="G43" s="1753"/>
      <c r="H43" s="1753"/>
      <c r="I43" s="1753"/>
      <c r="J43" s="1753"/>
      <c r="K43" s="1753"/>
      <c r="L43" s="1753"/>
      <c r="M43" s="1753"/>
      <c r="N43" s="1753"/>
      <c r="O43" s="1753"/>
      <c r="P43" s="1753"/>
      <c r="Q43" s="1753"/>
      <c r="R43" s="1611"/>
      <c r="S43" s="1612"/>
      <c r="T43" s="1612"/>
      <c r="U43" s="1613"/>
    </row>
    <row r="44" spans="1:21" ht="18.75" customHeight="1" x14ac:dyDescent="0.15">
      <c r="A44" s="1618"/>
      <c r="B44" s="1679"/>
      <c r="C44" s="62"/>
      <c r="D44" s="1751" t="s">
        <v>431</v>
      </c>
      <c r="E44" s="1752"/>
      <c r="F44" s="1753"/>
      <c r="G44" s="1753"/>
      <c r="H44" s="1753"/>
      <c r="I44" s="1753"/>
      <c r="J44" s="1753"/>
      <c r="K44" s="1753"/>
      <c r="L44" s="1753"/>
      <c r="M44" s="1753"/>
      <c r="N44" s="1753"/>
      <c r="O44" s="1753"/>
      <c r="P44" s="1753"/>
      <c r="Q44" s="1753"/>
      <c r="R44" s="1611"/>
      <c r="S44" s="1612"/>
      <c r="T44" s="1612"/>
      <c r="U44" s="1613"/>
    </row>
    <row r="45" spans="1:21" ht="54" customHeight="1" x14ac:dyDescent="0.15">
      <c r="A45" s="1618"/>
      <c r="B45" s="1679"/>
      <c r="C45" s="64"/>
      <c r="D45" s="1773" t="s">
        <v>507</v>
      </c>
      <c r="E45" s="1774"/>
      <c r="F45" s="1753"/>
      <c r="G45" s="1753"/>
      <c r="H45" s="1753"/>
      <c r="I45" s="1753"/>
      <c r="J45" s="1753"/>
      <c r="K45" s="1753"/>
      <c r="L45" s="1753"/>
      <c r="M45" s="1753"/>
      <c r="N45" s="1753"/>
      <c r="O45" s="1753"/>
      <c r="P45" s="1753"/>
      <c r="Q45" s="1753"/>
      <c r="R45" s="1611"/>
      <c r="S45" s="1612"/>
      <c r="T45" s="1612"/>
      <c r="U45" s="1613"/>
    </row>
    <row r="46" spans="1:21" ht="18.75" customHeight="1" x14ac:dyDescent="0.15">
      <c r="A46" s="1618"/>
      <c r="B46" s="1679"/>
      <c r="C46" s="1770" t="s">
        <v>211</v>
      </c>
      <c r="D46" s="1771"/>
      <c r="E46" s="1772"/>
      <c r="F46" s="1753"/>
      <c r="G46" s="1753"/>
      <c r="H46" s="1753"/>
      <c r="I46" s="1753"/>
      <c r="J46" s="1753"/>
      <c r="K46" s="1753"/>
      <c r="L46" s="1753"/>
      <c r="M46" s="1753"/>
      <c r="N46" s="1753"/>
      <c r="O46" s="1753"/>
      <c r="P46" s="1753"/>
      <c r="Q46" s="1753"/>
      <c r="R46" s="1611"/>
      <c r="S46" s="1612"/>
      <c r="T46" s="1612"/>
      <c r="U46" s="1613"/>
    </row>
    <row r="47" spans="1:21" ht="18.75" customHeight="1" x14ac:dyDescent="0.15">
      <c r="A47" s="1618"/>
      <c r="B47" s="1679"/>
      <c r="C47" s="1770" t="s">
        <v>212</v>
      </c>
      <c r="D47" s="1771"/>
      <c r="E47" s="1772"/>
      <c r="F47" s="1753"/>
      <c r="G47" s="1753"/>
      <c r="H47" s="1753"/>
      <c r="I47" s="1753"/>
      <c r="J47" s="1753"/>
      <c r="K47" s="1753"/>
      <c r="L47" s="1753"/>
      <c r="M47" s="1753"/>
      <c r="N47" s="1753"/>
      <c r="O47" s="1753"/>
      <c r="P47" s="1753"/>
      <c r="Q47" s="1753"/>
      <c r="R47" s="1611"/>
      <c r="S47" s="1612"/>
      <c r="T47" s="1612"/>
      <c r="U47" s="1613"/>
    </row>
    <row r="48" spans="1:21" ht="18.75" customHeight="1" x14ac:dyDescent="0.15">
      <c r="A48" s="1618"/>
      <c r="B48" s="1679"/>
      <c r="C48" s="1770" t="s">
        <v>213</v>
      </c>
      <c r="D48" s="1771"/>
      <c r="E48" s="1772"/>
      <c r="F48" s="1753"/>
      <c r="G48" s="1753"/>
      <c r="H48" s="1753"/>
      <c r="I48" s="1753"/>
      <c r="J48" s="1753"/>
      <c r="K48" s="1753"/>
      <c r="L48" s="1753"/>
      <c r="M48" s="1753"/>
      <c r="N48" s="1753"/>
      <c r="O48" s="1753"/>
      <c r="P48" s="1753"/>
      <c r="Q48" s="1753"/>
      <c r="R48" s="1611"/>
      <c r="S48" s="1612"/>
      <c r="T48" s="1612"/>
      <c r="U48" s="1613"/>
    </row>
    <row r="49" spans="1:21" ht="18.75" customHeight="1" x14ac:dyDescent="0.15">
      <c r="A49" s="1618"/>
      <c r="B49" s="1679"/>
      <c r="C49" s="1770" t="s">
        <v>201</v>
      </c>
      <c r="D49" s="1771"/>
      <c r="E49" s="1772"/>
      <c r="F49" s="1750">
        <f>SUM(F50:I52)</f>
        <v>0</v>
      </c>
      <c r="G49" s="1750"/>
      <c r="H49" s="1750"/>
      <c r="I49" s="1750"/>
      <c r="J49" s="1750">
        <f>SUM(J50:M52)</f>
        <v>0</v>
      </c>
      <c r="K49" s="1750"/>
      <c r="L49" s="1750"/>
      <c r="M49" s="1750"/>
      <c r="N49" s="1750">
        <f>SUM(N50:Q52)</f>
        <v>0</v>
      </c>
      <c r="O49" s="1750"/>
      <c r="P49" s="1750"/>
      <c r="Q49" s="1750"/>
      <c r="R49" s="1611"/>
      <c r="S49" s="1612"/>
      <c r="T49" s="1612"/>
      <c r="U49" s="1613"/>
    </row>
    <row r="50" spans="1:21" ht="18.75" customHeight="1" x14ac:dyDescent="0.15">
      <c r="A50" s="1618"/>
      <c r="B50" s="1679"/>
      <c r="C50" s="1759" t="s">
        <v>432</v>
      </c>
      <c r="D50" s="1760"/>
      <c r="E50" s="1761"/>
      <c r="F50" s="1753"/>
      <c r="G50" s="1753"/>
      <c r="H50" s="1753"/>
      <c r="I50" s="1753"/>
      <c r="J50" s="1753"/>
      <c r="K50" s="1753"/>
      <c r="L50" s="1753"/>
      <c r="M50" s="1753"/>
      <c r="N50" s="1753"/>
      <c r="O50" s="1753"/>
      <c r="P50" s="1753"/>
      <c r="Q50" s="1753"/>
      <c r="R50" s="1611"/>
      <c r="S50" s="1612"/>
      <c r="T50" s="1612"/>
      <c r="U50" s="1613"/>
    </row>
    <row r="51" spans="1:21" ht="18.75" customHeight="1" x14ac:dyDescent="0.15">
      <c r="A51" s="1618"/>
      <c r="B51" s="1679"/>
      <c r="C51" s="1759" t="s">
        <v>433</v>
      </c>
      <c r="D51" s="1760"/>
      <c r="E51" s="1761"/>
      <c r="F51" s="1753"/>
      <c r="G51" s="1753"/>
      <c r="H51" s="1753"/>
      <c r="I51" s="1753"/>
      <c r="J51" s="1753"/>
      <c r="K51" s="1753"/>
      <c r="L51" s="1753"/>
      <c r="M51" s="1753"/>
      <c r="N51" s="1753"/>
      <c r="O51" s="1753"/>
      <c r="P51" s="1753"/>
      <c r="Q51" s="1753"/>
      <c r="R51" s="1611"/>
      <c r="S51" s="1612"/>
      <c r="T51" s="1612"/>
      <c r="U51" s="1613"/>
    </row>
    <row r="52" spans="1:21" ht="54" customHeight="1" x14ac:dyDescent="0.15">
      <c r="A52" s="1618"/>
      <c r="B52" s="1679"/>
      <c r="C52" s="1778" t="s">
        <v>506</v>
      </c>
      <c r="D52" s="1779"/>
      <c r="E52" s="1780"/>
      <c r="F52" s="1753"/>
      <c r="G52" s="1753"/>
      <c r="H52" s="1753"/>
      <c r="I52" s="1753"/>
      <c r="J52" s="1753"/>
      <c r="K52" s="1753"/>
      <c r="L52" s="1753"/>
      <c r="M52" s="1753"/>
      <c r="N52" s="1753"/>
      <c r="O52" s="1753"/>
      <c r="P52" s="1753"/>
      <c r="Q52" s="1753"/>
      <c r="R52" s="1611"/>
      <c r="S52" s="1612"/>
      <c r="T52" s="1612"/>
      <c r="U52" s="1613"/>
    </row>
    <row r="53" spans="1:21" ht="18.75" customHeight="1" x14ac:dyDescent="0.15">
      <c r="A53" s="1618"/>
      <c r="B53" s="1679"/>
      <c r="C53" s="1770" t="s">
        <v>214</v>
      </c>
      <c r="D53" s="1771"/>
      <c r="E53" s="1772"/>
      <c r="F53" s="1750">
        <f>SUM(F54:I56)</f>
        <v>0</v>
      </c>
      <c r="G53" s="1750"/>
      <c r="H53" s="1750"/>
      <c r="I53" s="1750"/>
      <c r="J53" s="1750">
        <f>SUM(J54:M56)</f>
        <v>0</v>
      </c>
      <c r="K53" s="1750"/>
      <c r="L53" s="1750"/>
      <c r="M53" s="1750"/>
      <c r="N53" s="1750">
        <f>SUM(N54:Q56)</f>
        <v>0</v>
      </c>
      <c r="O53" s="1750"/>
      <c r="P53" s="1750"/>
      <c r="Q53" s="1750"/>
      <c r="R53" s="1611"/>
      <c r="S53" s="1612"/>
      <c r="T53" s="1612"/>
      <c r="U53" s="1613"/>
    </row>
    <row r="54" spans="1:21" ht="18.75" customHeight="1" x14ac:dyDescent="0.15">
      <c r="A54" s="1618"/>
      <c r="B54" s="1679"/>
      <c r="C54" s="1775" t="s">
        <v>434</v>
      </c>
      <c r="D54" s="1776"/>
      <c r="E54" s="1777"/>
      <c r="F54" s="1753"/>
      <c r="G54" s="1753"/>
      <c r="H54" s="1753"/>
      <c r="I54" s="1753"/>
      <c r="J54" s="1753"/>
      <c r="K54" s="1753"/>
      <c r="L54" s="1753"/>
      <c r="M54" s="1753"/>
      <c r="N54" s="1753"/>
      <c r="O54" s="1753"/>
      <c r="P54" s="1753"/>
      <c r="Q54" s="1753"/>
      <c r="R54" s="1611"/>
      <c r="S54" s="1612"/>
      <c r="T54" s="1612"/>
      <c r="U54" s="1613"/>
    </row>
    <row r="55" spans="1:21" ht="18.75" customHeight="1" x14ac:dyDescent="0.15">
      <c r="A55" s="1618"/>
      <c r="B55" s="1679"/>
      <c r="C55" s="1775" t="s">
        <v>435</v>
      </c>
      <c r="D55" s="1776"/>
      <c r="E55" s="1777"/>
      <c r="F55" s="1753"/>
      <c r="G55" s="1753"/>
      <c r="H55" s="1753"/>
      <c r="I55" s="1753"/>
      <c r="J55" s="1753"/>
      <c r="K55" s="1753"/>
      <c r="L55" s="1753"/>
      <c r="M55" s="1753"/>
      <c r="N55" s="1753"/>
      <c r="O55" s="1753"/>
      <c r="P55" s="1753"/>
      <c r="Q55" s="1753"/>
      <c r="R55" s="1611"/>
      <c r="S55" s="1612"/>
      <c r="T55" s="1612"/>
      <c r="U55" s="1613"/>
    </row>
    <row r="56" spans="1:21" ht="18.75" customHeight="1" x14ac:dyDescent="0.15">
      <c r="A56" s="1618"/>
      <c r="B56" s="1680"/>
      <c r="C56" s="1775" t="s">
        <v>436</v>
      </c>
      <c r="D56" s="1776"/>
      <c r="E56" s="1777"/>
      <c r="F56" s="1753"/>
      <c r="G56" s="1753"/>
      <c r="H56" s="1753"/>
      <c r="I56" s="1753"/>
      <c r="J56" s="1753"/>
      <c r="K56" s="1753"/>
      <c r="L56" s="1753"/>
      <c r="M56" s="1753"/>
      <c r="N56" s="1753"/>
      <c r="O56" s="1753"/>
      <c r="P56" s="1753"/>
      <c r="Q56" s="1753"/>
      <c r="R56" s="1611"/>
      <c r="S56" s="1612"/>
      <c r="T56" s="1612"/>
      <c r="U56" s="1613"/>
    </row>
    <row r="57" spans="1:21" ht="30" customHeight="1" x14ac:dyDescent="0.15">
      <c r="A57" s="1618"/>
      <c r="B57" s="1599" t="s">
        <v>730</v>
      </c>
      <c r="C57" s="1600"/>
      <c r="D57" s="1600"/>
      <c r="E57" s="1600"/>
      <c r="F57" s="1750">
        <f>F58+F61+F64+F65+F69</f>
        <v>0</v>
      </c>
      <c r="G57" s="1750"/>
      <c r="H57" s="1750"/>
      <c r="I57" s="1750"/>
      <c r="J57" s="1750">
        <f>J58+J61+J64+J65+J69</f>
        <v>0</v>
      </c>
      <c r="K57" s="1750"/>
      <c r="L57" s="1750"/>
      <c r="M57" s="1750"/>
      <c r="N57" s="1750">
        <f>N58+N61+N64+N65+N69</f>
        <v>0</v>
      </c>
      <c r="O57" s="1750"/>
      <c r="P57" s="1750"/>
      <c r="Q57" s="1750"/>
      <c r="R57" s="1611"/>
      <c r="S57" s="1612"/>
      <c r="T57" s="1612"/>
      <c r="U57" s="1613"/>
    </row>
    <row r="58" spans="1:21" ht="18.75" customHeight="1" x14ac:dyDescent="0.15">
      <c r="A58" s="1618"/>
      <c r="B58" s="1679"/>
      <c r="C58" s="1784" t="s">
        <v>437</v>
      </c>
      <c r="D58" s="1785"/>
      <c r="E58" s="1786"/>
      <c r="F58" s="1750">
        <f>SUM(F59:I60)</f>
        <v>0</v>
      </c>
      <c r="G58" s="1750"/>
      <c r="H58" s="1750"/>
      <c r="I58" s="1750"/>
      <c r="J58" s="1750">
        <f>SUM(J59:M60)</f>
        <v>0</v>
      </c>
      <c r="K58" s="1750"/>
      <c r="L58" s="1750"/>
      <c r="M58" s="1750"/>
      <c r="N58" s="1750">
        <f>SUM(N59:Q60)</f>
        <v>0</v>
      </c>
      <c r="O58" s="1750"/>
      <c r="P58" s="1750"/>
      <c r="Q58" s="1750"/>
      <c r="R58" s="1611"/>
      <c r="S58" s="1612"/>
      <c r="T58" s="1612"/>
      <c r="U58" s="1613"/>
    </row>
    <row r="59" spans="1:21" ht="18.75" customHeight="1" x14ac:dyDescent="0.15">
      <c r="A59" s="1618"/>
      <c r="B59" s="1679"/>
      <c r="C59" s="1781" t="s">
        <v>437</v>
      </c>
      <c r="D59" s="1782"/>
      <c r="E59" s="1783"/>
      <c r="F59" s="1753"/>
      <c r="G59" s="1753"/>
      <c r="H59" s="1753"/>
      <c r="I59" s="1753"/>
      <c r="J59" s="1753"/>
      <c r="K59" s="1753"/>
      <c r="L59" s="1753"/>
      <c r="M59" s="1753"/>
      <c r="N59" s="1753"/>
      <c r="O59" s="1753"/>
      <c r="P59" s="1753"/>
      <c r="Q59" s="1753"/>
      <c r="R59" s="1611"/>
      <c r="S59" s="1612"/>
      <c r="T59" s="1612"/>
      <c r="U59" s="1613"/>
    </row>
    <row r="60" spans="1:21" ht="18.75" customHeight="1" x14ac:dyDescent="0.15">
      <c r="A60" s="1618"/>
      <c r="B60" s="1679"/>
      <c r="C60" s="1781" t="s">
        <v>438</v>
      </c>
      <c r="D60" s="1782"/>
      <c r="E60" s="1783"/>
      <c r="F60" s="1753"/>
      <c r="G60" s="1753"/>
      <c r="H60" s="1753"/>
      <c r="I60" s="1753"/>
      <c r="J60" s="1753"/>
      <c r="K60" s="1753"/>
      <c r="L60" s="1753"/>
      <c r="M60" s="1753"/>
      <c r="N60" s="1753"/>
      <c r="O60" s="1753"/>
      <c r="P60" s="1753"/>
      <c r="Q60" s="1753"/>
      <c r="R60" s="1611"/>
      <c r="S60" s="1612"/>
      <c r="T60" s="1612"/>
      <c r="U60" s="1613"/>
    </row>
    <row r="61" spans="1:21" ht="18.75" customHeight="1" x14ac:dyDescent="0.15">
      <c r="A61" s="1618"/>
      <c r="B61" s="1679"/>
      <c r="C61" s="1784" t="s">
        <v>439</v>
      </c>
      <c r="D61" s="1785"/>
      <c r="E61" s="1786"/>
      <c r="F61" s="1750">
        <f>SUM(F62:I63)</f>
        <v>0</v>
      </c>
      <c r="G61" s="1750"/>
      <c r="H61" s="1750"/>
      <c r="I61" s="1750"/>
      <c r="J61" s="1750">
        <f>SUM(J62:M63)</f>
        <v>0</v>
      </c>
      <c r="K61" s="1750"/>
      <c r="L61" s="1750"/>
      <c r="M61" s="1750"/>
      <c r="N61" s="1750">
        <f>SUM(N62:Q63)</f>
        <v>0</v>
      </c>
      <c r="O61" s="1750"/>
      <c r="P61" s="1750"/>
      <c r="Q61" s="1750"/>
      <c r="R61" s="1611"/>
      <c r="S61" s="1612"/>
      <c r="T61" s="1612"/>
      <c r="U61" s="1613"/>
    </row>
    <row r="62" spans="1:21" ht="18.75" customHeight="1" x14ac:dyDescent="0.15">
      <c r="A62" s="1618"/>
      <c r="B62" s="1679"/>
      <c r="C62" s="1781" t="s">
        <v>439</v>
      </c>
      <c r="D62" s="1782"/>
      <c r="E62" s="1783"/>
      <c r="F62" s="1753"/>
      <c r="G62" s="1753"/>
      <c r="H62" s="1753"/>
      <c r="I62" s="1753"/>
      <c r="J62" s="1753"/>
      <c r="K62" s="1753"/>
      <c r="L62" s="1753"/>
      <c r="M62" s="1753"/>
      <c r="N62" s="1753"/>
      <c r="O62" s="1753"/>
      <c r="P62" s="1753"/>
      <c r="Q62" s="1753"/>
      <c r="R62" s="1611"/>
      <c r="S62" s="1612"/>
      <c r="T62" s="1612"/>
      <c r="U62" s="1613"/>
    </row>
    <row r="63" spans="1:21" ht="18.75" customHeight="1" x14ac:dyDescent="0.15">
      <c r="A63" s="1618"/>
      <c r="B63" s="1679"/>
      <c r="C63" s="1781" t="s">
        <v>440</v>
      </c>
      <c r="D63" s="1782"/>
      <c r="E63" s="1783"/>
      <c r="F63" s="1753"/>
      <c r="G63" s="1753"/>
      <c r="H63" s="1753"/>
      <c r="I63" s="1753"/>
      <c r="J63" s="1753"/>
      <c r="K63" s="1753"/>
      <c r="L63" s="1753"/>
      <c r="M63" s="1753"/>
      <c r="N63" s="1753"/>
      <c r="O63" s="1753"/>
      <c r="P63" s="1753"/>
      <c r="Q63" s="1753"/>
      <c r="R63" s="1611"/>
      <c r="S63" s="1612"/>
      <c r="T63" s="1612"/>
      <c r="U63" s="1613"/>
    </row>
    <row r="64" spans="1:21" ht="18.75" customHeight="1" x14ac:dyDescent="0.15">
      <c r="A64" s="1618"/>
      <c r="B64" s="1679"/>
      <c r="C64" s="1795" t="s">
        <v>441</v>
      </c>
      <c r="D64" s="1795"/>
      <c r="E64" s="1795"/>
      <c r="F64" s="1753"/>
      <c r="G64" s="1753"/>
      <c r="H64" s="1753"/>
      <c r="I64" s="1753"/>
      <c r="J64" s="1753"/>
      <c r="K64" s="1753"/>
      <c r="L64" s="1753"/>
      <c r="M64" s="1753"/>
      <c r="N64" s="1753"/>
      <c r="O64" s="1753"/>
      <c r="P64" s="1753"/>
      <c r="Q64" s="1753"/>
      <c r="R64" s="1611"/>
      <c r="S64" s="1612"/>
      <c r="T64" s="1612"/>
      <c r="U64" s="1613"/>
    </row>
    <row r="65" spans="1:21" ht="18.75" customHeight="1" x14ac:dyDescent="0.15">
      <c r="A65" s="1618"/>
      <c r="B65" s="1679"/>
      <c r="C65" s="1784" t="s">
        <v>442</v>
      </c>
      <c r="D65" s="1785"/>
      <c r="E65" s="1786"/>
      <c r="F65" s="1750">
        <f>SUM(F66:I68)</f>
        <v>0</v>
      </c>
      <c r="G65" s="1750"/>
      <c r="H65" s="1750"/>
      <c r="I65" s="1750"/>
      <c r="J65" s="1750">
        <f>SUM(J66:M68)</f>
        <v>0</v>
      </c>
      <c r="K65" s="1750"/>
      <c r="L65" s="1750"/>
      <c r="M65" s="1750"/>
      <c r="N65" s="1750">
        <f>SUM(N66:Q68)</f>
        <v>0</v>
      </c>
      <c r="O65" s="1750"/>
      <c r="P65" s="1750"/>
      <c r="Q65" s="1750"/>
      <c r="R65" s="1611"/>
      <c r="S65" s="1612"/>
      <c r="T65" s="1612"/>
      <c r="U65" s="1613"/>
    </row>
    <row r="66" spans="1:21" ht="18.75" customHeight="1" x14ac:dyDescent="0.15">
      <c r="A66" s="1618"/>
      <c r="B66" s="1679"/>
      <c r="C66" s="1781" t="s">
        <v>443</v>
      </c>
      <c r="D66" s="1782"/>
      <c r="E66" s="1783"/>
      <c r="F66" s="1753"/>
      <c r="G66" s="1753"/>
      <c r="H66" s="1753"/>
      <c r="I66" s="1753"/>
      <c r="J66" s="1753"/>
      <c r="K66" s="1753"/>
      <c r="L66" s="1753"/>
      <c r="M66" s="1753"/>
      <c r="N66" s="1753"/>
      <c r="O66" s="1753"/>
      <c r="P66" s="1753"/>
      <c r="Q66" s="1753"/>
      <c r="R66" s="1611"/>
      <c r="S66" s="1612"/>
      <c r="T66" s="1612"/>
      <c r="U66" s="1613"/>
    </row>
    <row r="67" spans="1:21" ht="18.75" customHeight="1" x14ac:dyDescent="0.15">
      <c r="A67" s="1618"/>
      <c r="B67" s="1679"/>
      <c r="C67" s="1781" t="s">
        <v>444</v>
      </c>
      <c r="D67" s="1782"/>
      <c r="E67" s="1783"/>
      <c r="F67" s="1753"/>
      <c r="G67" s="1753"/>
      <c r="H67" s="1753"/>
      <c r="I67" s="1753"/>
      <c r="J67" s="1753"/>
      <c r="K67" s="1753"/>
      <c r="L67" s="1753"/>
      <c r="M67" s="1753"/>
      <c r="N67" s="1753"/>
      <c r="O67" s="1753"/>
      <c r="P67" s="1753"/>
      <c r="Q67" s="1753"/>
      <c r="R67" s="1611"/>
      <c r="S67" s="1612"/>
      <c r="T67" s="1612"/>
      <c r="U67" s="1613"/>
    </row>
    <row r="68" spans="1:21" ht="54" customHeight="1" x14ac:dyDescent="0.15">
      <c r="A68" s="1618"/>
      <c r="B68" s="1679"/>
      <c r="C68" s="1788" t="s">
        <v>505</v>
      </c>
      <c r="D68" s="1789"/>
      <c r="E68" s="1790"/>
      <c r="F68" s="1753"/>
      <c r="G68" s="1753"/>
      <c r="H68" s="1753"/>
      <c r="I68" s="1753"/>
      <c r="J68" s="1753"/>
      <c r="K68" s="1753"/>
      <c r="L68" s="1753"/>
      <c r="M68" s="1753"/>
      <c r="N68" s="1753"/>
      <c r="O68" s="1753"/>
      <c r="P68" s="1753"/>
      <c r="Q68" s="1753"/>
      <c r="R68" s="1611"/>
      <c r="S68" s="1612"/>
      <c r="T68" s="1612"/>
      <c r="U68" s="1613"/>
    </row>
    <row r="69" spans="1:21" ht="54" customHeight="1" x14ac:dyDescent="0.15">
      <c r="A69" s="1619"/>
      <c r="B69" s="1680"/>
      <c r="C69" s="1791" t="s">
        <v>504</v>
      </c>
      <c r="D69" s="1792"/>
      <c r="E69" s="1793"/>
      <c r="F69" s="1753"/>
      <c r="G69" s="1753"/>
      <c r="H69" s="1753"/>
      <c r="I69" s="1753"/>
      <c r="J69" s="1753"/>
      <c r="K69" s="1753"/>
      <c r="L69" s="1753"/>
      <c r="M69" s="1753"/>
      <c r="N69" s="1753"/>
      <c r="O69" s="1753"/>
      <c r="P69" s="1753"/>
      <c r="Q69" s="1753"/>
      <c r="R69" s="1611"/>
      <c r="S69" s="1612"/>
      <c r="T69" s="1612"/>
      <c r="U69" s="1613"/>
    </row>
    <row r="70" spans="1:21" ht="21" customHeight="1" x14ac:dyDescent="0.15">
      <c r="A70" s="6"/>
      <c r="B70" s="6"/>
      <c r="C70" s="6"/>
      <c r="D70" s="6"/>
      <c r="E70" s="6"/>
      <c r="F70" s="12"/>
      <c r="G70" s="12"/>
      <c r="H70" s="12"/>
      <c r="I70" s="12"/>
      <c r="J70" s="12"/>
      <c r="K70" s="12"/>
      <c r="L70" s="12"/>
      <c r="M70" s="12"/>
      <c r="N70" s="12"/>
      <c r="O70" s="12"/>
      <c r="P70" s="12"/>
      <c r="Q70" s="1695" t="s">
        <v>115</v>
      </c>
      <c r="R70" s="1695"/>
      <c r="S70" s="1695"/>
      <c r="T70" s="1695"/>
      <c r="U70" s="1695"/>
    </row>
    <row r="71" spans="1:21" ht="15.75" x14ac:dyDescent="0.15">
      <c r="A71" s="1540" t="s">
        <v>407</v>
      </c>
      <c r="B71" s="1540"/>
      <c r="C71" s="1540"/>
      <c r="D71" s="1540"/>
      <c r="E71" s="1540"/>
      <c r="F71" s="1540"/>
      <c r="G71" s="1540"/>
      <c r="H71" s="1540"/>
      <c r="I71" s="1540"/>
      <c r="J71" s="1540"/>
      <c r="K71" s="1540"/>
      <c r="L71" s="1540"/>
      <c r="M71" s="1540"/>
      <c r="N71" s="1540"/>
      <c r="O71" s="1540"/>
      <c r="P71" s="1540"/>
      <c r="Q71" s="1540"/>
      <c r="R71" s="1540"/>
      <c r="S71" s="1540"/>
      <c r="T71" s="1540"/>
      <c r="U71" s="1540"/>
    </row>
    <row r="72" spans="1:21" ht="15.75" x14ac:dyDescent="0.15">
      <c r="A72" s="5"/>
      <c r="B72" s="5"/>
      <c r="C72" s="5"/>
      <c r="D72" s="5"/>
      <c r="E72" s="5"/>
      <c r="F72" s="5"/>
      <c r="G72" s="5"/>
      <c r="H72" s="5"/>
      <c r="I72" s="5"/>
      <c r="J72" s="5"/>
      <c r="K72" s="5"/>
      <c r="L72" s="5"/>
      <c r="M72" s="5"/>
      <c r="N72" s="5"/>
      <c r="O72" s="5"/>
      <c r="P72" s="5"/>
      <c r="Q72" s="5"/>
      <c r="R72" s="5"/>
      <c r="S72" s="5"/>
      <c r="T72" s="5"/>
      <c r="U72" s="5"/>
    </row>
    <row r="73" spans="1:21" ht="27" customHeight="1" x14ac:dyDescent="0.15">
      <c r="A73" s="1652" t="s">
        <v>296</v>
      </c>
      <c r="B73" s="1652"/>
      <c r="C73" s="1652"/>
      <c r="D73" s="1652"/>
      <c r="E73" s="5"/>
      <c r="F73" s="5"/>
      <c r="G73" s="5"/>
      <c r="H73" s="5"/>
      <c r="I73" s="5"/>
      <c r="J73" s="5"/>
      <c r="K73" s="5"/>
      <c r="L73" s="5"/>
      <c r="M73" s="5"/>
      <c r="N73" s="5"/>
      <c r="O73" s="5"/>
      <c r="P73" s="5"/>
      <c r="Q73" s="5"/>
      <c r="R73" s="5"/>
      <c r="S73" s="5"/>
      <c r="T73" s="5"/>
      <c r="U73" s="5"/>
    </row>
    <row r="74" spans="1:21" ht="27" customHeight="1" thickBot="1" x14ac:dyDescent="0.2">
      <c r="A74" s="58"/>
      <c r="B74" s="58"/>
      <c r="C74" s="58"/>
      <c r="D74" s="5"/>
      <c r="E74" s="5"/>
      <c r="F74" s="5"/>
      <c r="G74" s="5"/>
      <c r="H74" s="5"/>
      <c r="I74" s="5"/>
      <c r="J74" s="5"/>
      <c r="K74" s="5"/>
      <c r="L74" s="5"/>
      <c r="M74" s="5"/>
      <c r="N74" s="5"/>
      <c r="O74" s="5"/>
      <c r="P74" s="5"/>
      <c r="Q74" s="5"/>
      <c r="R74" s="5"/>
      <c r="S74" s="5"/>
      <c r="T74" s="5"/>
      <c r="U74" s="5"/>
    </row>
    <row r="75" spans="1:21" ht="36" customHeight="1" thickBot="1" x14ac:dyDescent="0.2">
      <c r="A75" s="1664" t="s">
        <v>365</v>
      </c>
      <c r="B75" s="1665"/>
      <c r="C75" s="1665"/>
      <c r="D75" s="1665"/>
      <c r="E75" s="1666"/>
      <c r="F75" s="1603" t="str">
        <f>+F42</f>
        <v>令和　年度</v>
      </c>
      <c r="G75" s="1604"/>
      <c r="H75" s="1604"/>
      <c r="I75" s="1605"/>
      <c r="J75" s="1603" t="str">
        <f t="shared" ref="J75" si="2">+J42</f>
        <v>令和　年度</v>
      </c>
      <c r="K75" s="1604"/>
      <c r="L75" s="1604"/>
      <c r="M75" s="1605"/>
      <c r="N75" s="1603" t="str">
        <f t="shared" ref="N75" si="3">+N42</f>
        <v>令和　年度</v>
      </c>
      <c r="O75" s="1604"/>
      <c r="P75" s="1604"/>
      <c r="Q75" s="1605"/>
      <c r="R75" s="1664" t="s">
        <v>578</v>
      </c>
      <c r="S75" s="1665"/>
      <c r="T75" s="1665"/>
      <c r="U75" s="1670"/>
    </row>
    <row r="76" spans="1:21" ht="18.75" customHeight="1" x14ac:dyDescent="0.15">
      <c r="A76" s="1617" t="s">
        <v>209</v>
      </c>
      <c r="B76" s="1797" t="s">
        <v>200</v>
      </c>
      <c r="C76" s="1600"/>
      <c r="D76" s="1600"/>
      <c r="E76" s="1600"/>
      <c r="F76" s="1787">
        <f>SUM(F77:I81,F85:I92)</f>
        <v>0</v>
      </c>
      <c r="G76" s="1787"/>
      <c r="H76" s="1787"/>
      <c r="I76" s="1787"/>
      <c r="J76" s="1787">
        <f>SUM(J77:M81,J85:M92)</f>
        <v>0</v>
      </c>
      <c r="K76" s="1787"/>
      <c r="L76" s="1787"/>
      <c r="M76" s="1787"/>
      <c r="N76" s="1787">
        <f>SUM(N77:Q81,N85:Q92)</f>
        <v>0</v>
      </c>
      <c r="O76" s="1787"/>
      <c r="P76" s="1787"/>
      <c r="Q76" s="1787"/>
      <c r="R76" s="1611"/>
      <c r="S76" s="1612"/>
      <c r="T76" s="1612"/>
      <c r="U76" s="1613"/>
    </row>
    <row r="77" spans="1:21" ht="18.75" customHeight="1" x14ac:dyDescent="0.15">
      <c r="A77" s="1618"/>
      <c r="B77" s="1679"/>
      <c r="C77" s="1784" t="s">
        <v>445</v>
      </c>
      <c r="D77" s="1785"/>
      <c r="E77" s="1786"/>
      <c r="F77" s="1796"/>
      <c r="G77" s="1753"/>
      <c r="H77" s="1753"/>
      <c r="I77" s="1753"/>
      <c r="J77" s="1796"/>
      <c r="K77" s="1753"/>
      <c r="L77" s="1753"/>
      <c r="M77" s="1753"/>
      <c r="N77" s="1796"/>
      <c r="O77" s="1753"/>
      <c r="P77" s="1753"/>
      <c r="Q77" s="1753"/>
      <c r="R77" s="1611"/>
      <c r="S77" s="1612"/>
      <c r="T77" s="1612"/>
      <c r="U77" s="1613"/>
    </row>
    <row r="78" spans="1:21" ht="18.75" customHeight="1" x14ac:dyDescent="0.15">
      <c r="A78" s="1618"/>
      <c r="B78" s="1679"/>
      <c r="C78" s="1784" t="s">
        <v>446</v>
      </c>
      <c r="D78" s="1785"/>
      <c r="E78" s="1786"/>
      <c r="F78" s="1796"/>
      <c r="G78" s="1753"/>
      <c r="H78" s="1753"/>
      <c r="I78" s="1753"/>
      <c r="J78" s="1796"/>
      <c r="K78" s="1753"/>
      <c r="L78" s="1753"/>
      <c r="M78" s="1753"/>
      <c r="N78" s="1796"/>
      <c r="O78" s="1753"/>
      <c r="P78" s="1753"/>
      <c r="Q78" s="1753"/>
      <c r="R78" s="1611"/>
      <c r="S78" s="1612"/>
      <c r="T78" s="1612"/>
      <c r="U78" s="1613"/>
    </row>
    <row r="79" spans="1:21" ht="18.75" customHeight="1" x14ac:dyDescent="0.15">
      <c r="A79" s="1618"/>
      <c r="B79" s="1679"/>
      <c r="C79" s="1784" t="s">
        <v>447</v>
      </c>
      <c r="D79" s="1785"/>
      <c r="E79" s="1786"/>
      <c r="F79" s="1796"/>
      <c r="G79" s="1753"/>
      <c r="H79" s="1753"/>
      <c r="I79" s="1753"/>
      <c r="J79" s="1796"/>
      <c r="K79" s="1753"/>
      <c r="L79" s="1753"/>
      <c r="M79" s="1753"/>
      <c r="N79" s="1796"/>
      <c r="O79" s="1753"/>
      <c r="P79" s="1753"/>
      <c r="Q79" s="1753"/>
      <c r="R79" s="1611"/>
      <c r="S79" s="1612"/>
      <c r="T79" s="1612"/>
      <c r="U79" s="1613"/>
    </row>
    <row r="80" spans="1:21" ht="18.75" customHeight="1" x14ac:dyDescent="0.15">
      <c r="A80" s="1618"/>
      <c r="B80" s="1679"/>
      <c r="C80" s="1784" t="s">
        <v>448</v>
      </c>
      <c r="D80" s="1785"/>
      <c r="E80" s="1786"/>
      <c r="F80" s="1796"/>
      <c r="G80" s="1753"/>
      <c r="H80" s="1753"/>
      <c r="I80" s="1753"/>
      <c r="J80" s="1796"/>
      <c r="K80" s="1753"/>
      <c r="L80" s="1753"/>
      <c r="M80" s="1753"/>
      <c r="N80" s="1796"/>
      <c r="O80" s="1753"/>
      <c r="P80" s="1753"/>
      <c r="Q80" s="1753"/>
      <c r="R80" s="1611"/>
      <c r="S80" s="1612"/>
      <c r="T80" s="1612"/>
      <c r="U80" s="1613"/>
    </row>
    <row r="81" spans="1:21" ht="18.75" customHeight="1" x14ac:dyDescent="0.15">
      <c r="A81" s="1618"/>
      <c r="B81" s="1679"/>
      <c r="C81" s="1799" t="s">
        <v>449</v>
      </c>
      <c r="D81" s="1800"/>
      <c r="E81" s="1801"/>
      <c r="F81" s="1766">
        <f>SUM(F82:I84)</f>
        <v>0</v>
      </c>
      <c r="G81" s="1750"/>
      <c r="H81" s="1750"/>
      <c r="I81" s="1750"/>
      <c r="J81" s="1766">
        <f>SUM(J82:M84)</f>
        <v>0</v>
      </c>
      <c r="K81" s="1750"/>
      <c r="L81" s="1750"/>
      <c r="M81" s="1750"/>
      <c r="N81" s="1766">
        <f>SUM(N82:Q84)</f>
        <v>0</v>
      </c>
      <c r="O81" s="1750"/>
      <c r="P81" s="1750"/>
      <c r="Q81" s="1750"/>
      <c r="R81" s="1611"/>
      <c r="S81" s="1612"/>
      <c r="T81" s="1612"/>
      <c r="U81" s="1613"/>
    </row>
    <row r="82" spans="1:21" ht="18.75" customHeight="1" x14ac:dyDescent="0.15">
      <c r="A82" s="1618"/>
      <c r="B82" s="1679"/>
      <c r="C82" s="1781" t="s">
        <v>450</v>
      </c>
      <c r="D82" s="1782"/>
      <c r="E82" s="1783"/>
      <c r="F82" s="1796"/>
      <c r="G82" s="1753"/>
      <c r="H82" s="1753"/>
      <c r="I82" s="1753"/>
      <c r="J82" s="1796"/>
      <c r="K82" s="1753"/>
      <c r="L82" s="1753"/>
      <c r="M82" s="1753"/>
      <c r="N82" s="1796"/>
      <c r="O82" s="1753"/>
      <c r="P82" s="1753"/>
      <c r="Q82" s="1753"/>
      <c r="R82" s="1611"/>
      <c r="S82" s="1612"/>
      <c r="T82" s="1612"/>
      <c r="U82" s="1613"/>
    </row>
    <row r="83" spans="1:21" ht="18.75" customHeight="1" x14ac:dyDescent="0.15">
      <c r="A83" s="1618"/>
      <c r="B83" s="1679"/>
      <c r="C83" s="1781" t="s">
        <v>451</v>
      </c>
      <c r="D83" s="1782"/>
      <c r="E83" s="1783"/>
      <c r="F83" s="1796"/>
      <c r="G83" s="1753"/>
      <c r="H83" s="1753"/>
      <c r="I83" s="1753"/>
      <c r="J83" s="1796"/>
      <c r="K83" s="1753"/>
      <c r="L83" s="1753"/>
      <c r="M83" s="1753"/>
      <c r="N83" s="1796"/>
      <c r="O83" s="1753"/>
      <c r="P83" s="1753"/>
      <c r="Q83" s="1753"/>
      <c r="R83" s="1611"/>
      <c r="S83" s="1612"/>
      <c r="T83" s="1612"/>
      <c r="U83" s="1613"/>
    </row>
    <row r="84" spans="1:21" ht="54" customHeight="1" x14ac:dyDescent="0.15">
      <c r="A84" s="1618"/>
      <c r="B84" s="1679"/>
      <c r="C84" s="1788" t="s">
        <v>503</v>
      </c>
      <c r="D84" s="1789"/>
      <c r="E84" s="1790"/>
      <c r="F84" s="1796"/>
      <c r="G84" s="1753"/>
      <c r="H84" s="1753"/>
      <c r="I84" s="1753"/>
      <c r="J84" s="1796"/>
      <c r="K84" s="1753"/>
      <c r="L84" s="1753"/>
      <c r="M84" s="1753"/>
      <c r="N84" s="1796"/>
      <c r="O84" s="1753"/>
      <c r="P84" s="1753"/>
      <c r="Q84" s="1753"/>
      <c r="R84" s="1611"/>
      <c r="S84" s="1612"/>
      <c r="T84" s="1612"/>
      <c r="U84" s="1613"/>
    </row>
    <row r="85" spans="1:21" ht="18.75" customHeight="1" x14ac:dyDescent="0.15">
      <c r="A85" s="1618"/>
      <c r="B85" s="1679"/>
      <c r="C85" s="1784" t="s">
        <v>452</v>
      </c>
      <c r="D85" s="1785"/>
      <c r="E85" s="1786"/>
      <c r="F85" s="1796"/>
      <c r="G85" s="1753"/>
      <c r="H85" s="1753"/>
      <c r="I85" s="1753"/>
      <c r="J85" s="1796"/>
      <c r="K85" s="1753"/>
      <c r="L85" s="1753"/>
      <c r="M85" s="1753"/>
      <c r="N85" s="1796"/>
      <c r="O85" s="1753"/>
      <c r="P85" s="1753"/>
      <c r="Q85" s="1753"/>
      <c r="R85" s="1611"/>
      <c r="S85" s="1612"/>
      <c r="T85" s="1612"/>
      <c r="U85" s="1613"/>
    </row>
    <row r="86" spans="1:21" ht="18.75" customHeight="1" x14ac:dyDescent="0.15">
      <c r="A86" s="1618"/>
      <c r="B86" s="1679"/>
      <c r="C86" s="1784" t="s">
        <v>453</v>
      </c>
      <c r="D86" s="1785"/>
      <c r="E86" s="1786"/>
      <c r="F86" s="1796"/>
      <c r="G86" s="1753"/>
      <c r="H86" s="1753"/>
      <c r="I86" s="1753"/>
      <c r="J86" s="1796"/>
      <c r="K86" s="1753"/>
      <c r="L86" s="1753"/>
      <c r="M86" s="1753"/>
      <c r="N86" s="1796"/>
      <c r="O86" s="1753"/>
      <c r="P86" s="1753"/>
      <c r="Q86" s="1753"/>
      <c r="R86" s="1611"/>
      <c r="S86" s="1612"/>
      <c r="T86" s="1612"/>
      <c r="U86" s="1613"/>
    </row>
    <row r="87" spans="1:21" ht="18.75" customHeight="1" x14ac:dyDescent="0.15">
      <c r="A87" s="1618"/>
      <c r="B87" s="1679"/>
      <c r="C87" s="1784" t="s">
        <v>454</v>
      </c>
      <c r="D87" s="1785"/>
      <c r="E87" s="1786"/>
      <c r="F87" s="1796"/>
      <c r="G87" s="1753"/>
      <c r="H87" s="1753"/>
      <c r="I87" s="1753"/>
      <c r="J87" s="1796"/>
      <c r="K87" s="1753"/>
      <c r="L87" s="1753"/>
      <c r="M87" s="1753"/>
      <c r="N87" s="1796"/>
      <c r="O87" s="1753"/>
      <c r="P87" s="1753"/>
      <c r="Q87" s="1753"/>
      <c r="R87" s="1611"/>
      <c r="S87" s="1612"/>
      <c r="T87" s="1612"/>
      <c r="U87" s="1613"/>
    </row>
    <row r="88" spans="1:21" ht="18.75" customHeight="1" x14ac:dyDescent="0.15">
      <c r="A88" s="1618"/>
      <c r="B88" s="1679"/>
      <c r="C88" s="1784" t="s">
        <v>455</v>
      </c>
      <c r="D88" s="1785"/>
      <c r="E88" s="1786"/>
      <c r="F88" s="1796"/>
      <c r="G88" s="1753"/>
      <c r="H88" s="1753"/>
      <c r="I88" s="1753"/>
      <c r="J88" s="1796"/>
      <c r="K88" s="1753"/>
      <c r="L88" s="1753"/>
      <c r="M88" s="1753"/>
      <c r="N88" s="1796"/>
      <c r="O88" s="1753"/>
      <c r="P88" s="1753"/>
      <c r="Q88" s="1753"/>
      <c r="R88" s="1611"/>
      <c r="S88" s="1612"/>
      <c r="T88" s="1612"/>
      <c r="U88" s="1613"/>
    </row>
    <row r="89" spans="1:21" ht="18.75" customHeight="1" x14ac:dyDescent="0.15">
      <c r="A89" s="1618"/>
      <c r="B89" s="1679"/>
      <c r="C89" s="1784" t="s">
        <v>456</v>
      </c>
      <c r="D89" s="1785"/>
      <c r="E89" s="1786"/>
      <c r="F89" s="1796"/>
      <c r="G89" s="1753"/>
      <c r="H89" s="1753"/>
      <c r="I89" s="1753"/>
      <c r="J89" s="1796"/>
      <c r="K89" s="1753"/>
      <c r="L89" s="1753"/>
      <c r="M89" s="1753"/>
      <c r="N89" s="1796"/>
      <c r="O89" s="1753"/>
      <c r="P89" s="1753"/>
      <c r="Q89" s="1753"/>
      <c r="R89" s="1611"/>
      <c r="S89" s="1612"/>
      <c r="T89" s="1612"/>
      <c r="U89" s="1613"/>
    </row>
    <row r="90" spans="1:21" ht="18.75" customHeight="1" x14ac:dyDescent="0.15">
      <c r="A90" s="1618"/>
      <c r="B90" s="1679"/>
      <c r="C90" s="1784" t="s">
        <v>457</v>
      </c>
      <c r="D90" s="1785"/>
      <c r="E90" s="1786"/>
      <c r="F90" s="1796"/>
      <c r="G90" s="1753"/>
      <c r="H90" s="1753"/>
      <c r="I90" s="1753"/>
      <c r="J90" s="1796"/>
      <c r="K90" s="1753"/>
      <c r="L90" s="1753"/>
      <c r="M90" s="1753"/>
      <c r="N90" s="1796"/>
      <c r="O90" s="1753"/>
      <c r="P90" s="1753"/>
      <c r="Q90" s="1753"/>
      <c r="R90" s="1611"/>
      <c r="S90" s="1612"/>
      <c r="T90" s="1612"/>
      <c r="U90" s="1613"/>
    </row>
    <row r="91" spans="1:21" ht="18.75" customHeight="1" x14ac:dyDescent="0.15">
      <c r="A91" s="1618"/>
      <c r="B91" s="1679"/>
      <c r="C91" s="1784" t="s">
        <v>458</v>
      </c>
      <c r="D91" s="1785"/>
      <c r="E91" s="1786"/>
      <c r="F91" s="1796"/>
      <c r="G91" s="1753"/>
      <c r="H91" s="1753"/>
      <c r="I91" s="1753"/>
      <c r="J91" s="1796"/>
      <c r="K91" s="1753"/>
      <c r="L91" s="1753"/>
      <c r="M91" s="1753"/>
      <c r="N91" s="1796"/>
      <c r="O91" s="1753"/>
      <c r="P91" s="1753"/>
      <c r="Q91" s="1753"/>
      <c r="R91" s="1611"/>
      <c r="S91" s="1612"/>
      <c r="T91" s="1612"/>
      <c r="U91" s="1613"/>
    </row>
    <row r="92" spans="1:21" ht="54" customHeight="1" thickBot="1" x14ac:dyDescent="0.2">
      <c r="A92" s="1618"/>
      <c r="B92" s="1798"/>
      <c r="C92" s="1806" t="s">
        <v>502</v>
      </c>
      <c r="D92" s="1807"/>
      <c r="E92" s="1808"/>
      <c r="F92" s="1809"/>
      <c r="G92" s="1810"/>
      <c r="H92" s="1810"/>
      <c r="I92" s="1810"/>
      <c r="J92" s="1809"/>
      <c r="K92" s="1810"/>
      <c r="L92" s="1810"/>
      <c r="M92" s="1810"/>
      <c r="N92" s="1809"/>
      <c r="O92" s="1810"/>
      <c r="P92" s="1810"/>
      <c r="Q92" s="1810"/>
      <c r="R92" s="1675"/>
      <c r="S92" s="1676"/>
      <c r="T92" s="1676"/>
      <c r="U92" s="1677"/>
    </row>
    <row r="93" spans="1:21" ht="21" customHeight="1" thickTop="1" thickBot="1" x14ac:dyDescent="0.2">
      <c r="A93" s="1678"/>
      <c r="B93" s="1688" t="s">
        <v>104</v>
      </c>
      <c r="C93" s="1688"/>
      <c r="D93" s="1688"/>
      <c r="E93" s="1688"/>
      <c r="F93" s="1802">
        <f>F14+F57+F76</f>
        <v>0</v>
      </c>
      <c r="G93" s="1802"/>
      <c r="H93" s="1802"/>
      <c r="I93" s="1802"/>
      <c r="J93" s="1802">
        <f>J14+J57+J76</f>
        <v>0</v>
      </c>
      <c r="K93" s="1802"/>
      <c r="L93" s="1802"/>
      <c r="M93" s="1802"/>
      <c r="N93" s="1802">
        <f>N14+N57+N76</f>
        <v>0</v>
      </c>
      <c r="O93" s="1802"/>
      <c r="P93" s="1802"/>
      <c r="Q93" s="1802"/>
      <c r="R93" s="1803"/>
      <c r="S93" s="1804"/>
      <c r="T93" s="1804"/>
      <c r="U93" s="1805"/>
    </row>
    <row r="94" spans="1:21" ht="18.75" customHeight="1" x14ac:dyDescent="0.15">
      <c r="A94" s="1617" t="s">
        <v>184</v>
      </c>
      <c r="B94" s="1581" t="s">
        <v>229</v>
      </c>
      <c r="C94" s="1582"/>
      <c r="D94" s="1582"/>
      <c r="E94" s="1582"/>
      <c r="F94" s="1755">
        <f>F95+F110+F134+F164+F165+F166+F169</f>
        <v>0</v>
      </c>
      <c r="G94" s="1755"/>
      <c r="H94" s="1755"/>
      <c r="I94" s="1755"/>
      <c r="J94" s="1755">
        <f>J95+J110+J134+J164+J165+J166+J169</f>
        <v>0</v>
      </c>
      <c r="K94" s="1755"/>
      <c r="L94" s="1755"/>
      <c r="M94" s="1755"/>
      <c r="N94" s="1755">
        <f>N95+N110+N134+N164+N165+N166+N169</f>
        <v>0</v>
      </c>
      <c r="O94" s="1755"/>
      <c r="P94" s="1755"/>
      <c r="Q94" s="1755"/>
      <c r="R94" s="1583"/>
      <c r="S94" s="1584"/>
      <c r="T94" s="1584"/>
      <c r="U94" s="1585"/>
    </row>
    <row r="95" spans="1:21" ht="18.75" customHeight="1" x14ac:dyDescent="0.15">
      <c r="A95" s="1618"/>
      <c r="B95" s="1705"/>
      <c r="C95" s="1600" t="s">
        <v>222</v>
      </c>
      <c r="D95" s="1600"/>
      <c r="E95" s="1600"/>
      <c r="F95" s="1750">
        <f>SUM(F96:I100)</f>
        <v>0</v>
      </c>
      <c r="G95" s="1750"/>
      <c r="H95" s="1750"/>
      <c r="I95" s="1750"/>
      <c r="J95" s="1750">
        <f>SUM(J96:M100)</f>
        <v>0</v>
      </c>
      <c r="K95" s="1750"/>
      <c r="L95" s="1750"/>
      <c r="M95" s="1750"/>
      <c r="N95" s="1750">
        <f>SUM(N96:Q100)</f>
        <v>0</v>
      </c>
      <c r="O95" s="1750"/>
      <c r="P95" s="1750"/>
      <c r="Q95" s="1750"/>
      <c r="R95" s="1611"/>
      <c r="S95" s="1612"/>
      <c r="T95" s="1612"/>
      <c r="U95" s="1613"/>
    </row>
    <row r="96" spans="1:21" ht="18.75" customHeight="1" x14ac:dyDescent="0.15">
      <c r="A96" s="1618"/>
      <c r="B96" s="1705"/>
      <c r="C96" s="1586" t="s">
        <v>225</v>
      </c>
      <c r="D96" s="1587"/>
      <c r="E96" s="1588"/>
      <c r="F96" s="1764">
        <f>様式05‐1の入力表③!G25</f>
        <v>0</v>
      </c>
      <c r="G96" s="1765"/>
      <c r="H96" s="1765"/>
      <c r="I96" s="1766"/>
      <c r="J96" s="1764">
        <f>様式05‐1の入力表③!G47</f>
        <v>0</v>
      </c>
      <c r="K96" s="1765"/>
      <c r="L96" s="1765"/>
      <c r="M96" s="1766"/>
      <c r="N96" s="1764">
        <f>様式05‐1の入力表③!G65</f>
        <v>0</v>
      </c>
      <c r="O96" s="1765"/>
      <c r="P96" s="1765"/>
      <c r="Q96" s="1767"/>
      <c r="R96" s="1811" t="s">
        <v>637</v>
      </c>
      <c r="S96" s="1812"/>
      <c r="T96" s="1812"/>
      <c r="U96" s="1813"/>
    </row>
    <row r="97" spans="1:21" ht="18.75" customHeight="1" x14ac:dyDescent="0.15">
      <c r="A97" s="1618"/>
      <c r="B97" s="1705"/>
      <c r="C97" s="1586" t="s">
        <v>226</v>
      </c>
      <c r="D97" s="1587"/>
      <c r="E97" s="1588"/>
      <c r="F97" s="1764">
        <f>様式05‐1の入力表③!G88</f>
        <v>0</v>
      </c>
      <c r="G97" s="1765"/>
      <c r="H97" s="1765"/>
      <c r="I97" s="1766"/>
      <c r="J97" s="1764">
        <f>様式05‐1の入力表③!G110</f>
        <v>0</v>
      </c>
      <c r="K97" s="1765"/>
      <c r="L97" s="1765"/>
      <c r="M97" s="1766"/>
      <c r="N97" s="1764">
        <f>様式05‐1の入力表③!G128</f>
        <v>0</v>
      </c>
      <c r="O97" s="1765"/>
      <c r="P97" s="1765"/>
      <c r="Q97" s="1767"/>
      <c r="R97" s="1811" t="s">
        <v>637</v>
      </c>
      <c r="S97" s="1812"/>
      <c r="T97" s="1812"/>
      <c r="U97" s="1813"/>
    </row>
    <row r="98" spans="1:21" ht="18.75" customHeight="1" x14ac:dyDescent="0.15">
      <c r="A98" s="1618"/>
      <c r="B98" s="1705"/>
      <c r="C98" s="1586" t="s">
        <v>227</v>
      </c>
      <c r="D98" s="1587"/>
      <c r="E98" s="1588"/>
      <c r="F98" s="1764">
        <f>様式05‐1の入力表③!G144</f>
        <v>0</v>
      </c>
      <c r="G98" s="1765"/>
      <c r="H98" s="1765"/>
      <c r="I98" s="1766"/>
      <c r="J98" s="1764">
        <f>様式05‐1の入力表③!G156</f>
        <v>0</v>
      </c>
      <c r="K98" s="1765"/>
      <c r="L98" s="1765"/>
      <c r="M98" s="1766"/>
      <c r="N98" s="1764">
        <f>様式05‐1の入力表③!G168</f>
        <v>0</v>
      </c>
      <c r="O98" s="1765"/>
      <c r="P98" s="1765"/>
      <c r="Q98" s="1767"/>
      <c r="R98" s="1811" t="s">
        <v>637</v>
      </c>
      <c r="S98" s="1812"/>
      <c r="T98" s="1812"/>
      <c r="U98" s="1813"/>
    </row>
    <row r="99" spans="1:21" ht="18.75" customHeight="1" x14ac:dyDescent="0.15">
      <c r="A99" s="1618"/>
      <c r="B99" s="1705"/>
      <c r="C99" s="1586" t="s">
        <v>228</v>
      </c>
      <c r="D99" s="1587"/>
      <c r="E99" s="1588"/>
      <c r="F99" s="1753"/>
      <c r="G99" s="1753"/>
      <c r="H99" s="1753"/>
      <c r="I99" s="1753"/>
      <c r="J99" s="1753"/>
      <c r="K99" s="1753"/>
      <c r="L99" s="1753"/>
      <c r="M99" s="1753"/>
      <c r="N99" s="1753"/>
      <c r="O99" s="1753"/>
      <c r="P99" s="1753"/>
      <c r="Q99" s="1753"/>
      <c r="R99" s="1611"/>
      <c r="S99" s="1612"/>
      <c r="T99" s="1612"/>
      <c r="U99" s="1613"/>
    </row>
    <row r="100" spans="1:21" ht="18.75" customHeight="1" x14ac:dyDescent="0.15">
      <c r="A100" s="1618"/>
      <c r="B100" s="1705"/>
      <c r="C100" s="1586" t="s">
        <v>233</v>
      </c>
      <c r="D100" s="1587"/>
      <c r="E100" s="1588"/>
      <c r="F100" s="1750">
        <f>SUM(F101:I103)</f>
        <v>0</v>
      </c>
      <c r="G100" s="1750"/>
      <c r="H100" s="1750"/>
      <c r="I100" s="1750"/>
      <c r="J100" s="1750">
        <f>SUM(J101:M103)</f>
        <v>0</v>
      </c>
      <c r="K100" s="1750"/>
      <c r="L100" s="1750"/>
      <c r="M100" s="1750"/>
      <c r="N100" s="1750">
        <f>SUM(N101:Q103)</f>
        <v>0</v>
      </c>
      <c r="O100" s="1750"/>
      <c r="P100" s="1750"/>
      <c r="Q100" s="1750"/>
      <c r="R100" s="1611"/>
      <c r="S100" s="1612"/>
      <c r="T100" s="1612"/>
      <c r="U100" s="1613"/>
    </row>
    <row r="101" spans="1:21" ht="18.75" customHeight="1" x14ac:dyDescent="0.15">
      <c r="A101" s="1618"/>
      <c r="B101" s="1705"/>
      <c r="C101" s="1814" t="s">
        <v>459</v>
      </c>
      <c r="D101" s="1815"/>
      <c r="E101" s="1816"/>
      <c r="F101" s="1753"/>
      <c r="G101" s="1753"/>
      <c r="H101" s="1753"/>
      <c r="I101" s="1753"/>
      <c r="J101" s="1753"/>
      <c r="K101" s="1753"/>
      <c r="L101" s="1753"/>
      <c r="M101" s="1753"/>
      <c r="N101" s="1753"/>
      <c r="O101" s="1753"/>
      <c r="P101" s="1753"/>
      <c r="Q101" s="1753"/>
      <c r="R101" s="1611"/>
      <c r="S101" s="1612"/>
      <c r="T101" s="1612"/>
      <c r="U101" s="1613"/>
    </row>
    <row r="102" spans="1:21" ht="18.75" customHeight="1" x14ac:dyDescent="0.15">
      <c r="A102" s="1618"/>
      <c r="B102" s="1705"/>
      <c r="C102" s="1814" t="s">
        <v>460</v>
      </c>
      <c r="D102" s="1815"/>
      <c r="E102" s="1816"/>
      <c r="F102" s="1753"/>
      <c r="G102" s="1753"/>
      <c r="H102" s="1753"/>
      <c r="I102" s="1753"/>
      <c r="J102" s="1753"/>
      <c r="K102" s="1753"/>
      <c r="L102" s="1753"/>
      <c r="M102" s="1753"/>
      <c r="N102" s="1753"/>
      <c r="O102" s="1753"/>
      <c r="P102" s="1753"/>
      <c r="Q102" s="1753"/>
      <c r="R102" s="1611"/>
      <c r="S102" s="1612"/>
      <c r="T102" s="1612"/>
      <c r="U102" s="1613"/>
    </row>
    <row r="103" spans="1:21" ht="18.75" customHeight="1" x14ac:dyDescent="0.15">
      <c r="A103" s="1619"/>
      <c r="B103" s="1706"/>
      <c r="C103" s="1814" t="s">
        <v>461</v>
      </c>
      <c r="D103" s="1815"/>
      <c r="E103" s="1816"/>
      <c r="F103" s="1753"/>
      <c r="G103" s="1753"/>
      <c r="H103" s="1753"/>
      <c r="I103" s="1753"/>
      <c r="J103" s="1753"/>
      <c r="K103" s="1753"/>
      <c r="L103" s="1753"/>
      <c r="M103" s="1753"/>
      <c r="N103" s="1753"/>
      <c r="O103" s="1753"/>
      <c r="P103" s="1753"/>
      <c r="Q103" s="1753"/>
      <c r="R103" s="1611"/>
      <c r="S103" s="1612"/>
      <c r="T103" s="1612"/>
      <c r="U103" s="1613"/>
    </row>
    <row r="104" spans="1:21" ht="21" customHeight="1" x14ac:dyDescent="0.15">
      <c r="A104" s="6"/>
      <c r="B104" s="6"/>
      <c r="C104" s="6"/>
      <c r="D104" s="6"/>
      <c r="E104" s="6"/>
      <c r="F104" s="12"/>
      <c r="G104" s="12"/>
      <c r="H104" s="12"/>
      <c r="I104" s="12"/>
      <c r="J104" s="12"/>
      <c r="K104" s="12"/>
      <c r="L104" s="12"/>
      <c r="M104" s="12"/>
      <c r="N104" s="12"/>
      <c r="O104" s="12"/>
      <c r="P104" s="12"/>
      <c r="Q104" s="1695" t="s">
        <v>115</v>
      </c>
      <c r="R104" s="1695"/>
      <c r="S104" s="1695"/>
      <c r="T104" s="1695"/>
      <c r="U104" s="1695"/>
    </row>
    <row r="105" spans="1:21" ht="15.75" x14ac:dyDescent="0.15">
      <c r="A105" s="1540" t="s">
        <v>407</v>
      </c>
      <c r="B105" s="1540"/>
      <c r="C105" s="1540"/>
      <c r="D105" s="1540"/>
      <c r="E105" s="1540"/>
      <c r="F105" s="1540"/>
      <c r="G105" s="1540"/>
      <c r="H105" s="1540"/>
      <c r="I105" s="1540"/>
      <c r="J105" s="1540"/>
      <c r="K105" s="1540"/>
      <c r="L105" s="1540"/>
      <c r="M105" s="1540"/>
      <c r="N105" s="1540"/>
      <c r="O105" s="1540"/>
      <c r="P105" s="1540"/>
      <c r="Q105" s="1540"/>
      <c r="R105" s="1540"/>
      <c r="S105" s="1540"/>
      <c r="T105" s="1540"/>
      <c r="U105" s="1540"/>
    </row>
    <row r="106" spans="1:21" ht="15.75" x14ac:dyDescent="0.15">
      <c r="A106" s="5"/>
      <c r="B106" s="5"/>
      <c r="C106" s="5"/>
      <c r="D106" s="5"/>
      <c r="E106" s="5"/>
      <c r="F106" s="5"/>
      <c r="G106" s="5"/>
      <c r="H106" s="5"/>
      <c r="I106" s="5"/>
      <c r="J106" s="5"/>
      <c r="K106" s="5"/>
      <c r="L106" s="5"/>
      <c r="M106" s="5"/>
      <c r="N106" s="5"/>
      <c r="O106" s="5"/>
      <c r="P106" s="5"/>
      <c r="Q106" s="5"/>
      <c r="R106" s="5"/>
      <c r="S106" s="5"/>
      <c r="T106" s="5"/>
      <c r="U106" s="5"/>
    </row>
    <row r="107" spans="1:21" ht="27" customHeight="1" x14ac:dyDescent="0.15">
      <c r="A107" s="1652" t="s">
        <v>296</v>
      </c>
      <c r="B107" s="1652"/>
      <c r="C107" s="1652"/>
      <c r="D107" s="1652"/>
      <c r="E107" s="5"/>
      <c r="F107" s="5"/>
      <c r="G107" s="5"/>
      <c r="H107" s="5"/>
      <c r="I107" s="5"/>
      <c r="J107" s="5"/>
      <c r="K107" s="5"/>
      <c r="L107" s="5"/>
      <c r="M107" s="5"/>
      <c r="N107" s="5"/>
      <c r="O107" s="5"/>
      <c r="P107" s="5"/>
      <c r="Q107" s="5"/>
      <c r="R107" s="5"/>
      <c r="S107" s="5"/>
      <c r="T107" s="5"/>
      <c r="U107" s="5"/>
    </row>
    <row r="108" spans="1:21" ht="27" customHeight="1" thickBot="1" x14ac:dyDescent="0.2">
      <c r="A108" s="58"/>
      <c r="B108" s="58"/>
      <c r="C108" s="58"/>
      <c r="D108" s="5"/>
      <c r="E108" s="5"/>
      <c r="F108" s="5"/>
      <c r="G108" s="5"/>
      <c r="H108" s="5"/>
      <c r="I108" s="5"/>
      <c r="J108" s="5"/>
      <c r="K108" s="5"/>
      <c r="L108" s="5"/>
      <c r="M108" s="5"/>
      <c r="N108" s="5"/>
      <c r="O108" s="5"/>
      <c r="P108" s="5"/>
      <c r="Q108" s="5"/>
      <c r="R108" s="5"/>
      <c r="S108" s="5"/>
      <c r="T108" s="5"/>
      <c r="U108" s="5"/>
    </row>
    <row r="109" spans="1:21" ht="36" customHeight="1" thickBot="1" x14ac:dyDescent="0.2">
      <c r="A109" s="1664" t="s">
        <v>365</v>
      </c>
      <c r="B109" s="1665"/>
      <c r="C109" s="1665"/>
      <c r="D109" s="1665"/>
      <c r="E109" s="1666"/>
      <c r="F109" s="1603" t="str">
        <f>+F75</f>
        <v>令和　年度</v>
      </c>
      <c r="G109" s="1604"/>
      <c r="H109" s="1604"/>
      <c r="I109" s="1605"/>
      <c r="J109" s="1603" t="str">
        <f t="shared" ref="J109" si="4">+J75</f>
        <v>令和　年度</v>
      </c>
      <c r="K109" s="1604"/>
      <c r="L109" s="1604"/>
      <c r="M109" s="1605"/>
      <c r="N109" s="1603" t="str">
        <f t="shared" ref="N109" si="5">+N75</f>
        <v>令和　年度</v>
      </c>
      <c r="O109" s="1604"/>
      <c r="P109" s="1604"/>
      <c r="Q109" s="1605"/>
      <c r="R109" s="1664" t="s">
        <v>578</v>
      </c>
      <c r="S109" s="1665"/>
      <c r="T109" s="1665"/>
      <c r="U109" s="1670"/>
    </row>
    <row r="110" spans="1:21" ht="18.75" customHeight="1" x14ac:dyDescent="0.15">
      <c r="A110" s="60"/>
      <c r="B110" s="65"/>
      <c r="C110" s="1653" t="s">
        <v>223</v>
      </c>
      <c r="D110" s="1654"/>
      <c r="E110" s="1655"/>
      <c r="F110" s="1750">
        <f>SUM(F111:I114)</f>
        <v>0</v>
      </c>
      <c r="G110" s="1750"/>
      <c r="H110" s="1750"/>
      <c r="I110" s="1750"/>
      <c r="J110" s="1750">
        <f>SUM(J111:M114)</f>
        <v>0</v>
      </c>
      <c r="K110" s="1750"/>
      <c r="L110" s="1750"/>
      <c r="M110" s="1750"/>
      <c r="N110" s="1750">
        <f>SUM(N111:Q114)</f>
        <v>0</v>
      </c>
      <c r="O110" s="1750"/>
      <c r="P110" s="1750"/>
      <c r="Q110" s="1750"/>
      <c r="R110" s="1583"/>
      <c r="S110" s="1584"/>
      <c r="T110" s="1584"/>
      <c r="U110" s="1585"/>
    </row>
    <row r="111" spans="1:21" ht="18.75" customHeight="1" x14ac:dyDescent="0.15">
      <c r="A111" s="60"/>
      <c r="B111" s="65"/>
      <c r="C111" s="1586" t="s">
        <v>230</v>
      </c>
      <c r="D111" s="1587"/>
      <c r="E111" s="1588"/>
      <c r="F111" s="1764">
        <f>様式05‐1の入力表③!C177</f>
        <v>0</v>
      </c>
      <c r="G111" s="1765"/>
      <c r="H111" s="1765"/>
      <c r="I111" s="1766"/>
      <c r="J111" s="1764">
        <f>様式05‐1の入力表③!C187</f>
        <v>0</v>
      </c>
      <c r="K111" s="1765"/>
      <c r="L111" s="1765"/>
      <c r="M111" s="1766"/>
      <c r="N111" s="1764">
        <f>様式05‐1の入力表③!C197</f>
        <v>0</v>
      </c>
      <c r="O111" s="1765"/>
      <c r="P111" s="1765"/>
      <c r="Q111" s="1767"/>
      <c r="R111" s="1811" t="s">
        <v>637</v>
      </c>
      <c r="S111" s="1812"/>
      <c r="T111" s="1812"/>
      <c r="U111" s="1813"/>
    </row>
    <row r="112" spans="1:21" ht="18.75" customHeight="1" x14ac:dyDescent="0.15">
      <c r="A112" s="60"/>
      <c r="B112" s="65"/>
      <c r="C112" s="1586" t="s">
        <v>231</v>
      </c>
      <c r="D112" s="1587"/>
      <c r="E112" s="1588"/>
      <c r="F112" s="1764">
        <f>様式05‐1の入力表③!F218</f>
        <v>0</v>
      </c>
      <c r="G112" s="1765"/>
      <c r="H112" s="1765"/>
      <c r="I112" s="1766"/>
      <c r="J112" s="1764">
        <f>様式05‐1の入力表③!F230</f>
        <v>0</v>
      </c>
      <c r="K112" s="1765"/>
      <c r="L112" s="1765"/>
      <c r="M112" s="1766"/>
      <c r="N112" s="1764">
        <f>様式05‐1の入力表③!F242</f>
        <v>0</v>
      </c>
      <c r="O112" s="1765"/>
      <c r="P112" s="1765"/>
      <c r="Q112" s="1767"/>
      <c r="R112" s="1811" t="s">
        <v>637</v>
      </c>
      <c r="S112" s="1812"/>
      <c r="T112" s="1812"/>
      <c r="U112" s="1813"/>
    </row>
    <row r="113" spans="1:21" ht="18.75" customHeight="1" x14ac:dyDescent="0.15">
      <c r="A113" s="60"/>
      <c r="B113" s="65"/>
      <c r="C113" s="1586" t="s">
        <v>232</v>
      </c>
      <c r="D113" s="1587"/>
      <c r="E113" s="1588"/>
      <c r="F113" s="1764">
        <f>様式05‐1の入力表③!D255</f>
        <v>0</v>
      </c>
      <c r="G113" s="1765"/>
      <c r="H113" s="1765"/>
      <c r="I113" s="1766"/>
      <c r="J113" s="1764">
        <f>様式05‐1の入力表③!D274</f>
        <v>0</v>
      </c>
      <c r="K113" s="1765"/>
      <c r="L113" s="1765"/>
      <c r="M113" s="1766"/>
      <c r="N113" s="1764">
        <f>様式05‐1の入力表③!D290</f>
        <v>0</v>
      </c>
      <c r="O113" s="1765"/>
      <c r="P113" s="1765"/>
      <c r="Q113" s="1767"/>
      <c r="R113" s="1811" t="s">
        <v>637</v>
      </c>
      <c r="S113" s="1812"/>
      <c r="T113" s="1812"/>
      <c r="U113" s="1813"/>
    </row>
    <row r="114" spans="1:21" ht="18.75" customHeight="1" x14ac:dyDescent="0.15">
      <c r="A114" s="60"/>
      <c r="B114" s="65"/>
      <c r="C114" s="1586" t="s">
        <v>233</v>
      </c>
      <c r="D114" s="1587"/>
      <c r="E114" s="1588"/>
      <c r="F114" s="1764">
        <f>SUM(F115:I133)</f>
        <v>0</v>
      </c>
      <c r="G114" s="1765"/>
      <c r="H114" s="1765"/>
      <c r="I114" s="1766"/>
      <c r="J114" s="1764">
        <f>SUM(J115:M133)</f>
        <v>0</v>
      </c>
      <c r="K114" s="1765"/>
      <c r="L114" s="1765"/>
      <c r="M114" s="1766"/>
      <c r="N114" s="1764">
        <f>SUM(N115:Q133)</f>
        <v>0</v>
      </c>
      <c r="O114" s="1765"/>
      <c r="P114" s="1765"/>
      <c r="Q114" s="1766"/>
      <c r="R114" s="1611"/>
      <c r="S114" s="1612"/>
      <c r="T114" s="1612"/>
      <c r="U114" s="1613"/>
    </row>
    <row r="115" spans="1:21" ht="18.75" customHeight="1" x14ac:dyDescent="0.15">
      <c r="A115" s="60"/>
      <c r="B115" s="65"/>
      <c r="C115" s="1814" t="s">
        <v>462</v>
      </c>
      <c r="D115" s="1815"/>
      <c r="E115" s="1816"/>
      <c r="F115" s="1753"/>
      <c r="G115" s="1753"/>
      <c r="H115" s="1753"/>
      <c r="I115" s="1753"/>
      <c r="J115" s="1753"/>
      <c r="K115" s="1753"/>
      <c r="L115" s="1753"/>
      <c r="M115" s="1753"/>
      <c r="N115" s="1753"/>
      <c r="O115" s="1753"/>
      <c r="P115" s="1753"/>
      <c r="Q115" s="1753"/>
      <c r="R115" s="1611"/>
      <c r="S115" s="1612"/>
      <c r="T115" s="1612"/>
      <c r="U115" s="1613"/>
    </row>
    <row r="116" spans="1:21" ht="18.75" customHeight="1" x14ac:dyDescent="0.15">
      <c r="A116" s="60"/>
      <c r="B116" s="65"/>
      <c r="C116" s="1814" t="s">
        <v>463</v>
      </c>
      <c r="D116" s="1815"/>
      <c r="E116" s="1816"/>
      <c r="F116" s="1753"/>
      <c r="G116" s="1753"/>
      <c r="H116" s="1753"/>
      <c r="I116" s="1753"/>
      <c r="J116" s="1753"/>
      <c r="K116" s="1753"/>
      <c r="L116" s="1753"/>
      <c r="M116" s="1753"/>
      <c r="N116" s="1753"/>
      <c r="O116" s="1753"/>
      <c r="P116" s="1753"/>
      <c r="Q116" s="1753"/>
      <c r="R116" s="1611"/>
      <c r="S116" s="1612"/>
      <c r="T116" s="1612"/>
      <c r="U116" s="1613"/>
    </row>
    <row r="117" spans="1:21" ht="18.75" customHeight="1" x14ac:dyDescent="0.15">
      <c r="A117" s="60"/>
      <c r="B117" s="65"/>
      <c r="C117" s="1817" t="s">
        <v>464</v>
      </c>
      <c r="D117" s="1818"/>
      <c r="E117" s="1819"/>
      <c r="F117" s="1753"/>
      <c r="G117" s="1753"/>
      <c r="H117" s="1753"/>
      <c r="I117" s="1753"/>
      <c r="J117" s="1753"/>
      <c r="K117" s="1753"/>
      <c r="L117" s="1753"/>
      <c r="M117" s="1753"/>
      <c r="N117" s="1753"/>
      <c r="O117" s="1753"/>
      <c r="P117" s="1753"/>
      <c r="Q117" s="1753"/>
      <c r="R117" s="1611"/>
      <c r="S117" s="1612"/>
      <c r="T117" s="1612"/>
      <c r="U117" s="1613"/>
    </row>
    <row r="118" spans="1:21" ht="18.75" customHeight="1" x14ac:dyDescent="0.15">
      <c r="A118" s="60"/>
      <c r="B118" s="65"/>
      <c r="C118" s="1817" t="s">
        <v>465</v>
      </c>
      <c r="D118" s="1818"/>
      <c r="E118" s="1819"/>
      <c r="F118" s="1753"/>
      <c r="G118" s="1753"/>
      <c r="H118" s="1753"/>
      <c r="I118" s="1753"/>
      <c r="J118" s="1753"/>
      <c r="K118" s="1753"/>
      <c r="L118" s="1753"/>
      <c r="M118" s="1753"/>
      <c r="N118" s="1753"/>
      <c r="O118" s="1753"/>
      <c r="P118" s="1753"/>
      <c r="Q118" s="1753"/>
      <c r="R118" s="1611"/>
      <c r="S118" s="1612"/>
      <c r="T118" s="1612"/>
      <c r="U118" s="1613"/>
    </row>
    <row r="119" spans="1:21" ht="18.75" customHeight="1" x14ac:dyDescent="0.15">
      <c r="A119" s="60"/>
      <c r="B119" s="65"/>
      <c r="C119" s="1817" t="s">
        <v>466</v>
      </c>
      <c r="D119" s="1818"/>
      <c r="E119" s="1819"/>
      <c r="F119" s="1753"/>
      <c r="G119" s="1753"/>
      <c r="H119" s="1753"/>
      <c r="I119" s="1753"/>
      <c r="J119" s="1753"/>
      <c r="K119" s="1753"/>
      <c r="L119" s="1753"/>
      <c r="M119" s="1753"/>
      <c r="N119" s="1753"/>
      <c r="O119" s="1753"/>
      <c r="P119" s="1753"/>
      <c r="Q119" s="1753"/>
      <c r="R119" s="1611"/>
      <c r="S119" s="1612"/>
      <c r="T119" s="1612"/>
      <c r="U119" s="1613"/>
    </row>
    <row r="120" spans="1:21" ht="18.75" customHeight="1" x14ac:dyDescent="0.15">
      <c r="A120" s="60"/>
      <c r="B120" s="65"/>
      <c r="C120" s="1817" t="s">
        <v>467</v>
      </c>
      <c r="D120" s="1818"/>
      <c r="E120" s="1819"/>
      <c r="F120" s="1753"/>
      <c r="G120" s="1753"/>
      <c r="H120" s="1753"/>
      <c r="I120" s="1753"/>
      <c r="J120" s="1753"/>
      <c r="K120" s="1753"/>
      <c r="L120" s="1753"/>
      <c r="M120" s="1753"/>
      <c r="N120" s="1753"/>
      <c r="O120" s="1753"/>
      <c r="P120" s="1753"/>
      <c r="Q120" s="1753"/>
      <c r="R120" s="1611"/>
      <c r="S120" s="1612"/>
      <c r="T120" s="1612"/>
      <c r="U120" s="1613"/>
    </row>
    <row r="121" spans="1:21" ht="18.75" customHeight="1" x14ac:dyDescent="0.15">
      <c r="A121" s="60"/>
      <c r="B121" s="65"/>
      <c r="C121" s="1817" t="s">
        <v>468</v>
      </c>
      <c r="D121" s="1818"/>
      <c r="E121" s="1819"/>
      <c r="F121" s="1753"/>
      <c r="G121" s="1753"/>
      <c r="H121" s="1753"/>
      <c r="I121" s="1753"/>
      <c r="J121" s="1753"/>
      <c r="K121" s="1753"/>
      <c r="L121" s="1753"/>
      <c r="M121" s="1753"/>
      <c r="N121" s="1753"/>
      <c r="O121" s="1753"/>
      <c r="P121" s="1753"/>
      <c r="Q121" s="1753"/>
      <c r="R121" s="1611"/>
      <c r="S121" s="1612"/>
      <c r="T121" s="1612"/>
      <c r="U121" s="1613"/>
    </row>
    <row r="122" spans="1:21" ht="18.75" customHeight="1" x14ac:dyDescent="0.15">
      <c r="A122" s="60"/>
      <c r="B122" s="65"/>
      <c r="C122" s="1817" t="s">
        <v>469</v>
      </c>
      <c r="D122" s="1818"/>
      <c r="E122" s="1819"/>
      <c r="F122" s="1753"/>
      <c r="G122" s="1753"/>
      <c r="H122" s="1753"/>
      <c r="I122" s="1753"/>
      <c r="J122" s="1753"/>
      <c r="K122" s="1753"/>
      <c r="L122" s="1753"/>
      <c r="M122" s="1753"/>
      <c r="N122" s="1753"/>
      <c r="O122" s="1753"/>
      <c r="P122" s="1753"/>
      <c r="Q122" s="1753"/>
      <c r="R122" s="1611"/>
      <c r="S122" s="1612"/>
      <c r="T122" s="1612"/>
      <c r="U122" s="1613"/>
    </row>
    <row r="123" spans="1:21" ht="18.75" customHeight="1" x14ac:dyDescent="0.15">
      <c r="A123" s="60"/>
      <c r="B123" s="65"/>
      <c r="C123" s="1817" t="s">
        <v>470</v>
      </c>
      <c r="D123" s="1818"/>
      <c r="E123" s="1819"/>
      <c r="F123" s="1753"/>
      <c r="G123" s="1753"/>
      <c r="H123" s="1753"/>
      <c r="I123" s="1753"/>
      <c r="J123" s="1753"/>
      <c r="K123" s="1753"/>
      <c r="L123" s="1753"/>
      <c r="M123" s="1753"/>
      <c r="N123" s="1753"/>
      <c r="O123" s="1753"/>
      <c r="P123" s="1753"/>
      <c r="Q123" s="1753"/>
      <c r="R123" s="1611"/>
      <c r="S123" s="1612"/>
      <c r="T123" s="1612"/>
      <c r="U123" s="1613"/>
    </row>
    <row r="124" spans="1:21" ht="18.75" customHeight="1" x14ac:dyDescent="0.15">
      <c r="A124" s="60"/>
      <c r="B124" s="65"/>
      <c r="C124" s="1817" t="s">
        <v>471</v>
      </c>
      <c r="D124" s="1818"/>
      <c r="E124" s="1819"/>
      <c r="F124" s="1753"/>
      <c r="G124" s="1753"/>
      <c r="H124" s="1753"/>
      <c r="I124" s="1753"/>
      <c r="J124" s="1753"/>
      <c r="K124" s="1753"/>
      <c r="L124" s="1753"/>
      <c r="M124" s="1753"/>
      <c r="N124" s="1753"/>
      <c r="O124" s="1753"/>
      <c r="P124" s="1753"/>
      <c r="Q124" s="1753"/>
      <c r="R124" s="1611"/>
      <c r="S124" s="1612"/>
      <c r="T124" s="1612"/>
      <c r="U124" s="1613"/>
    </row>
    <row r="125" spans="1:21" ht="18.75" customHeight="1" x14ac:dyDescent="0.15">
      <c r="A125" s="60"/>
      <c r="B125" s="65"/>
      <c r="C125" s="1817" t="s">
        <v>472</v>
      </c>
      <c r="D125" s="1818"/>
      <c r="E125" s="1819"/>
      <c r="F125" s="1753"/>
      <c r="G125" s="1753"/>
      <c r="H125" s="1753"/>
      <c r="I125" s="1753"/>
      <c r="J125" s="1753"/>
      <c r="K125" s="1753"/>
      <c r="L125" s="1753"/>
      <c r="M125" s="1753"/>
      <c r="N125" s="1753"/>
      <c r="O125" s="1753"/>
      <c r="P125" s="1753"/>
      <c r="Q125" s="1753"/>
      <c r="R125" s="1611"/>
      <c r="S125" s="1612"/>
      <c r="T125" s="1612"/>
      <c r="U125" s="1613"/>
    </row>
    <row r="126" spans="1:21" ht="18.75" customHeight="1" x14ac:dyDescent="0.15">
      <c r="A126" s="60"/>
      <c r="B126" s="65"/>
      <c r="C126" s="1817" t="s">
        <v>473</v>
      </c>
      <c r="D126" s="1818"/>
      <c r="E126" s="1819"/>
      <c r="F126" s="1753"/>
      <c r="G126" s="1753"/>
      <c r="H126" s="1753"/>
      <c r="I126" s="1753"/>
      <c r="J126" s="1753"/>
      <c r="K126" s="1753"/>
      <c r="L126" s="1753"/>
      <c r="M126" s="1753"/>
      <c r="N126" s="1753"/>
      <c r="O126" s="1753"/>
      <c r="P126" s="1753"/>
      <c r="Q126" s="1753"/>
      <c r="R126" s="1611"/>
      <c r="S126" s="1612"/>
      <c r="T126" s="1612"/>
      <c r="U126" s="1613"/>
    </row>
    <row r="127" spans="1:21" ht="18.75" customHeight="1" x14ac:dyDescent="0.15">
      <c r="A127" s="60"/>
      <c r="B127" s="65"/>
      <c r="C127" s="1817" t="s">
        <v>474</v>
      </c>
      <c r="D127" s="1818"/>
      <c r="E127" s="1819"/>
      <c r="F127" s="1753"/>
      <c r="G127" s="1753"/>
      <c r="H127" s="1753"/>
      <c r="I127" s="1753"/>
      <c r="J127" s="1753"/>
      <c r="K127" s="1753"/>
      <c r="L127" s="1753"/>
      <c r="M127" s="1753"/>
      <c r="N127" s="1753"/>
      <c r="O127" s="1753"/>
      <c r="P127" s="1753"/>
      <c r="Q127" s="1753"/>
      <c r="R127" s="1611"/>
      <c r="S127" s="1612"/>
      <c r="T127" s="1612"/>
      <c r="U127" s="1613"/>
    </row>
    <row r="128" spans="1:21" ht="18.75" customHeight="1" x14ac:dyDescent="0.15">
      <c r="A128" s="60"/>
      <c r="B128" s="65"/>
      <c r="C128" s="1817" t="s">
        <v>475</v>
      </c>
      <c r="D128" s="1818"/>
      <c r="E128" s="1819"/>
      <c r="F128" s="1753"/>
      <c r="G128" s="1753"/>
      <c r="H128" s="1753"/>
      <c r="I128" s="1753"/>
      <c r="J128" s="1753"/>
      <c r="K128" s="1753"/>
      <c r="L128" s="1753"/>
      <c r="M128" s="1753"/>
      <c r="N128" s="1753"/>
      <c r="O128" s="1753"/>
      <c r="P128" s="1753"/>
      <c r="Q128" s="1753"/>
      <c r="R128" s="1611"/>
      <c r="S128" s="1612"/>
      <c r="T128" s="1612"/>
      <c r="U128" s="1613"/>
    </row>
    <row r="129" spans="1:21" ht="18.75" customHeight="1" x14ac:dyDescent="0.15">
      <c r="A129" s="60"/>
      <c r="B129" s="65"/>
      <c r="C129" s="1817" t="s">
        <v>476</v>
      </c>
      <c r="D129" s="1818"/>
      <c r="E129" s="1819"/>
      <c r="F129" s="1753"/>
      <c r="G129" s="1753"/>
      <c r="H129" s="1753"/>
      <c r="I129" s="1753"/>
      <c r="J129" s="1753"/>
      <c r="K129" s="1753"/>
      <c r="L129" s="1753"/>
      <c r="M129" s="1753"/>
      <c r="N129" s="1753"/>
      <c r="O129" s="1753"/>
      <c r="P129" s="1753"/>
      <c r="Q129" s="1753"/>
      <c r="R129" s="1611"/>
      <c r="S129" s="1612"/>
      <c r="T129" s="1612"/>
      <c r="U129" s="1613"/>
    </row>
    <row r="130" spans="1:21" ht="18.75" customHeight="1" x14ac:dyDescent="0.15">
      <c r="A130" s="60"/>
      <c r="B130" s="65"/>
      <c r="C130" s="1817" t="s">
        <v>477</v>
      </c>
      <c r="D130" s="1818"/>
      <c r="E130" s="1819"/>
      <c r="F130" s="1753"/>
      <c r="G130" s="1753"/>
      <c r="H130" s="1753"/>
      <c r="I130" s="1753"/>
      <c r="J130" s="1753"/>
      <c r="K130" s="1753"/>
      <c r="L130" s="1753"/>
      <c r="M130" s="1753"/>
      <c r="N130" s="1753"/>
      <c r="O130" s="1753"/>
      <c r="P130" s="1753"/>
      <c r="Q130" s="1753"/>
      <c r="R130" s="1611"/>
      <c r="S130" s="1612"/>
      <c r="T130" s="1612"/>
      <c r="U130" s="1613"/>
    </row>
    <row r="131" spans="1:21" ht="18.75" customHeight="1" x14ac:dyDescent="0.15">
      <c r="A131" s="60"/>
      <c r="B131" s="65"/>
      <c r="C131" s="1817" t="s">
        <v>478</v>
      </c>
      <c r="D131" s="1818"/>
      <c r="E131" s="1819"/>
      <c r="F131" s="1753"/>
      <c r="G131" s="1753"/>
      <c r="H131" s="1753"/>
      <c r="I131" s="1753"/>
      <c r="J131" s="1753"/>
      <c r="K131" s="1753"/>
      <c r="L131" s="1753"/>
      <c r="M131" s="1753"/>
      <c r="N131" s="1753"/>
      <c r="O131" s="1753"/>
      <c r="P131" s="1753"/>
      <c r="Q131" s="1753"/>
      <c r="R131" s="1611"/>
      <c r="S131" s="1612"/>
      <c r="T131" s="1612"/>
      <c r="U131" s="1613"/>
    </row>
    <row r="132" spans="1:21" ht="18.75" customHeight="1" x14ac:dyDescent="0.15">
      <c r="A132" s="60"/>
      <c r="B132" s="65"/>
      <c r="C132" s="1817" t="s">
        <v>479</v>
      </c>
      <c r="D132" s="1818"/>
      <c r="E132" s="1819"/>
      <c r="F132" s="1753"/>
      <c r="G132" s="1753"/>
      <c r="H132" s="1753"/>
      <c r="I132" s="1753"/>
      <c r="J132" s="1753"/>
      <c r="K132" s="1753"/>
      <c r="L132" s="1753"/>
      <c r="M132" s="1753"/>
      <c r="N132" s="1753"/>
      <c r="O132" s="1753"/>
      <c r="P132" s="1753"/>
      <c r="Q132" s="1753"/>
      <c r="R132" s="1611"/>
      <c r="S132" s="1612"/>
      <c r="T132" s="1612"/>
      <c r="U132" s="1613"/>
    </row>
    <row r="133" spans="1:21" ht="54" customHeight="1" x14ac:dyDescent="0.15">
      <c r="A133" s="60"/>
      <c r="B133" s="65"/>
      <c r="C133" s="1820" t="s">
        <v>500</v>
      </c>
      <c r="D133" s="1821"/>
      <c r="E133" s="1822"/>
      <c r="F133" s="1753"/>
      <c r="G133" s="1753"/>
      <c r="H133" s="1753"/>
      <c r="I133" s="1753"/>
      <c r="J133" s="1753"/>
      <c r="K133" s="1753"/>
      <c r="L133" s="1753"/>
      <c r="M133" s="1753"/>
      <c r="N133" s="1753"/>
      <c r="O133" s="1753"/>
      <c r="P133" s="1753"/>
      <c r="Q133" s="1753"/>
      <c r="R133" s="1611"/>
      <c r="S133" s="1612"/>
      <c r="T133" s="1612"/>
      <c r="U133" s="1613"/>
    </row>
    <row r="134" spans="1:21" ht="18.75" customHeight="1" x14ac:dyDescent="0.15">
      <c r="A134" s="60"/>
      <c r="B134" s="65"/>
      <c r="C134" s="1653" t="s">
        <v>224</v>
      </c>
      <c r="D134" s="1654"/>
      <c r="E134" s="1655"/>
      <c r="F134" s="1750">
        <f>SUM(F135:I138)</f>
        <v>0</v>
      </c>
      <c r="G134" s="1750"/>
      <c r="H134" s="1750"/>
      <c r="I134" s="1750"/>
      <c r="J134" s="1750">
        <f>SUM(J135:M138)</f>
        <v>0</v>
      </c>
      <c r="K134" s="1750"/>
      <c r="L134" s="1750"/>
      <c r="M134" s="1750"/>
      <c r="N134" s="1750">
        <f>SUM(N135:Q138)</f>
        <v>0</v>
      </c>
      <c r="O134" s="1750"/>
      <c r="P134" s="1750"/>
      <c r="Q134" s="1750"/>
      <c r="R134" s="1611"/>
      <c r="S134" s="1612"/>
      <c r="T134" s="1612"/>
      <c r="U134" s="1613"/>
    </row>
    <row r="135" spans="1:21" ht="18.75" customHeight="1" x14ac:dyDescent="0.15">
      <c r="A135" s="60"/>
      <c r="B135" s="65"/>
      <c r="C135" s="1586" t="s">
        <v>234</v>
      </c>
      <c r="D135" s="1587"/>
      <c r="E135" s="1588"/>
      <c r="F135" s="1823"/>
      <c r="G135" s="1824"/>
      <c r="H135" s="1824"/>
      <c r="I135" s="1796"/>
      <c r="J135" s="1823"/>
      <c r="K135" s="1824"/>
      <c r="L135" s="1824"/>
      <c r="M135" s="1796"/>
      <c r="N135" s="1823"/>
      <c r="O135" s="1824"/>
      <c r="P135" s="1824"/>
      <c r="Q135" s="1796"/>
      <c r="R135" s="1611"/>
      <c r="S135" s="1612"/>
      <c r="T135" s="1612"/>
      <c r="U135" s="1613"/>
    </row>
    <row r="136" spans="1:21" ht="18.75" customHeight="1" x14ac:dyDescent="0.15">
      <c r="A136" s="60"/>
      <c r="B136" s="65"/>
      <c r="C136" s="1586" t="s">
        <v>236</v>
      </c>
      <c r="D136" s="1587"/>
      <c r="E136" s="1588"/>
      <c r="F136" s="1764">
        <f>様式05‐1の入力表③!F318</f>
        <v>0</v>
      </c>
      <c r="G136" s="1765"/>
      <c r="H136" s="1765"/>
      <c r="I136" s="1766"/>
      <c r="J136" s="1764">
        <f>様式05‐1の入力表③!F337</f>
        <v>0</v>
      </c>
      <c r="K136" s="1765"/>
      <c r="L136" s="1765"/>
      <c r="M136" s="1766"/>
      <c r="N136" s="1764">
        <f>様式05‐1の入力表③!F353</f>
        <v>0</v>
      </c>
      <c r="O136" s="1765"/>
      <c r="P136" s="1765"/>
      <c r="Q136" s="1767"/>
      <c r="R136" s="1811" t="s">
        <v>637</v>
      </c>
      <c r="S136" s="1812"/>
      <c r="T136" s="1812"/>
      <c r="U136" s="1813"/>
    </row>
    <row r="137" spans="1:21" ht="18.75" customHeight="1" x14ac:dyDescent="0.15">
      <c r="A137" s="60"/>
      <c r="B137" s="65"/>
      <c r="C137" s="1606" t="s">
        <v>577</v>
      </c>
      <c r="D137" s="1606"/>
      <c r="E137" s="1606"/>
      <c r="F137" s="1764">
        <f>様式05‐1の入力表③!F366</f>
        <v>0</v>
      </c>
      <c r="G137" s="1765"/>
      <c r="H137" s="1765"/>
      <c r="I137" s="1766"/>
      <c r="J137" s="1764">
        <f>様式05‐1の入力表③!F375</f>
        <v>0</v>
      </c>
      <c r="K137" s="1765"/>
      <c r="L137" s="1765"/>
      <c r="M137" s="1766"/>
      <c r="N137" s="1764">
        <f>様式05‐1の入力表③!F384</f>
        <v>0</v>
      </c>
      <c r="O137" s="1765"/>
      <c r="P137" s="1765"/>
      <c r="Q137" s="1767"/>
      <c r="R137" s="1811" t="s">
        <v>637</v>
      </c>
      <c r="S137" s="1812"/>
      <c r="T137" s="1812"/>
      <c r="U137" s="1813"/>
    </row>
    <row r="138" spans="1:21" ht="18.75" customHeight="1" x14ac:dyDescent="0.15">
      <c r="A138" s="60"/>
      <c r="B138" s="65"/>
      <c r="C138" s="1586" t="s">
        <v>233</v>
      </c>
      <c r="D138" s="1587"/>
      <c r="E138" s="1588"/>
      <c r="F138" s="1750">
        <f>SUM(F139:I145,F152:I163)</f>
        <v>0</v>
      </c>
      <c r="G138" s="1750"/>
      <c r="H138" s="1750"/>
      <c r="I138" s="1750"/>
      <c r="J138" s="1750">
        <f>SUM(J139:M145,J152:M163)</f>
        <v>0</v>
      </c>
      <c r="K138" s="1750"/>
      <c r="L138" s="1750"/>
      <c r="M138" s="1750"/>
      <c r="N138" s="1750">
        <f>SUM(N139:Q145,N152:Q163)</f>
        <v>0</v>
      </c>
      <c r="O138" s="1750"/>
      <c r="P138" s="1750"/>
      <c r="Q138" s="1750"/>
      <c r="R138" s="1611"/>
      <c r="S138" s="1612"/>
      <c r="T138" s="1612"/>
      <c r="U138" s="1613"/>
    </row>
    <row r="139" spans="1:21" ht="18.75" customHeight="1" x14ac:dyDescent="0.15">
      <c r="A139" s="60"/>
      <c r="B139" s="65"/>
      <c r="C139" s="1814" t="s">
        <v>480</v>
      </c>
      <c r="D139" s="1815"/>
      <c r="E139" s="1816"/>
      <c r="F139" s="1753"/>
      <c r="G139" s="1753"/>
      <c r="H139" s="1753"/>
      <c r="I139" s="1753"/>
      <c r="J139" s="1753"/>
      <c r="K139" s="1753"/>
      <c r="L139" s="1753"/>
      <c r="M139" s="1753"/>
      <c r="N139" s="1753"/>
      <c r="O139" s="1753"/>
      <c r="P139" s="1753"/>
      <c r="Q139" s="1753"/>
      <c r="R139" s="1611"/>
      <c r="S139" s="1612"/>
      <c r="T139" s="1612"/>
      <c r="U139" s="1613"/>
    </row>
    <row r="140" spans="1:21" ht="18.75" customHeight="1" x14ac:dyDescent="0.15">
      <c r="A140" s="60"/>
      <c r="B140" s="65"/>
      <c r="C140" s="1814" t="s">
        <v>481</v>
      </c>
      <c r="D140" s="1815"/>
      <c r="E140" s="1816"/>
      <c r="F140" s="1753"/>
      <c r="G140" s="1753"/>
      <c r="H140" s="1753"/>
      <c r="I140" s="1753"/>
      <c r="J140" s="1753"/>
      <c r="K140" s="1753"/>
      <c r="L140" s="1753"/>
      <c r="M140" s="1753"/>
      <c r="N140" s="1753"/>
      <c r="O140" s="1753"/>
      <c r="P140" s="1753"/>
      <c r="Q140" s="1753"/>
      <c r="R140" s="1611"/>
      <c r="S140" s="1612"/>
      <c r="T140" s="1612"/>
      <c r="U140" s="1613"/>
    </row>
    <row r="141" spans="1:21" ht="18.75" customHeight="1" x14ac:dyDescent="0.15">
      <c r="A141" s="60"/>
      <c r="B141" s="65"/>
      <c r="C141" s="1814" t="s">
        <v>482</v>
      </c>
      <c r="D141" s="1815"/>
      <c r="E141" s="1816"/>
      <c r="F141" s="1753"/>
      <c r="G141" s="1753"/>
      <c r="H141" s="1753"/>
      <c r="I141" s="1753"/>
      <c r="J141" s="1753"/>
      <c r="K141" s="1753"/>
      <c r="L141" s="1753"/>
      <c r="M141" s="1753"/>
      <c r="N141" s="1753"/>
      <c r="O141" s="1753"/>
      <c r="P141" s="1753"/>
      <c r="Q141" s="1753"/>
      <c r="R141" s="1611"/>
      <c r="S141" s="1612"/>
      <c r="T141" s="1612"/>
      <c r="U141" s="1613"/>
    </row>
    <row r="142" spans="1:21" ht="18.75" customHeight="1" x14ac:dyDescent="0.15">
      <c r="A142" s="60"/>
      <c r="B142" s="65"/>
      <c r="C142" s="1814" t="s">
        <v>483</v>
      </c>
      <c r="D142" s="1815"/>
      <c r="E142" s="1816"/>
      <c r="F142" s="1753"/>
      <c r="G142" s="1753"/>
      <c r="H142" s="1753"/>
      <c r="I142" s="1753"/>
      <c r="J142" s="1753"/>
      <c r="K142" s="1753"/>
      <c r="L142" s="1753"/>
      <c r="M142" s="1753"/>
      <c r="N142" s="1753"/>
      <c r="O142" s="1753"/>
      <c r="P142" s="1753"/>
      <c r="Q142" s="1753"/>
      <c r="R142" s="1611"/>
      <c r="S142" s="1612"/>
      <c r="T142" s="1612"/>
      <c r="U142" s="1613"/>
    </row>
    <row r="143" spans="1:21" ht="18.75" customHeight="1" x14ac:dyDescent="0.15">
      <c r="A143" s="60"/>
      <c r="B143" s="65"/>
      <c r="C143" s="1814" t="s">
        <v>471</v>
      </c>
      <c r="D143" s="1815"/>
      <c r="E143" s="1816"/>
      <c r="F143" s="1753"/>
      <c r="G143" s="1753"/>
      <c r="H143" s="1753"/>
      <c r="I143" s="1753"/>
      <c r="J143" s="1753"/>
      <c r="K143" s="1753"/>
      <c r="L143" s="1753"/>
      <c r="M143" s="1753"/>
      <c r="N143" s="1753"/>
      <c r="O143" s="1753"/>
      <c r="P143" s="1753"/>
      <c r="Q143" s="1753"/>
      <c r="R143" s="1611"/>
      <c r="S143" s="1612"/>
      <c r="T143" s="1612"/>
      <c r="U143" s="1613"/>
    </row>
    <row r="144" spans="1:21" ht="18.75" customHeight="1" x14ac:dyDescent="0.15">
      <c r="A144" s="60"/>
      <c r="B144" s="65"/>
      <c r="C144" s="1814" t="s">
        <v>472</v>
      </c>
      <c r="D144" s="1815"/>
      <c r="E144" s="1816"/>
      <c r="F144" s="1753"/>
      <c r="G144" s="1753"/>
      <c r="H144" s="1753"/>
      <c r="I144" s="1753"/>
      <c r="J144" s="1753"/>
      <c r="K144" s="1753"/>
      <c r="L144" s="1753"/>
      <c r="M144" s="1753"/>
      <c r="N144" s="1753"/>
      <c r="O144" s="1753"/>
      <c r="P144" s="1753"/>
      <c r="Q144" s="1753"/>
      <c r="R144" s="1611"/>
      <c r="S144" s="1612"/>
      <c r="T144" s="1612"/>
      <c r="U144" s="1613"/>
    </row>
    <row r="145" spans="1:21" ht="18.75" customHeight="1" x14ac:dyDescent="0.15">
      <c r="A145" s="63"/>
      <c r="B145" s="66"/>
      <c r="C145" s="1814" t="s">
        <v>484</v>
      </c>
      <c r="D145" s="1815"/>
      <c r="E145" s="1816"/>
      <c r="F145" s="1753"/>
      <c r="G145" s="1753"/>
      <c r="H145" s="1753"/>
      <c r="I145" s="1753"/>
      <c r="J145" s="1753"/>
      <c r="K145" s="1753"/>
      <c r="L145" s="1753"/>
      <c r="M145" s="1753"/>
      <c r="N145" s="1753"/>
      <c r="O145" s="1753"/>
      <c r="P145" s="1753"/>
      <c r="Q145" s="1753"/>
      <c r="R145" s="1611"/>
      <c r="S145" s="1612"/>
      <c r="T145" s="1612"/>
      <c r="U145" s="1613"/>
    </row>
    <row r="146" spans="1:21" ht="21" customHeight="1" x14ac:dyDescent="0.15">
      <c r="A146" s="6"/>
      <c r="B146" s="6"/>
      <c r="C146" s="6"/>
      <c r="D146" s="6"/>
      <c r="E146" s="6"/>
      <c r="F146" s="12"/>
      <c r="G146" s="12"/>
      <c r="H146" s="12"/>
      <c r="I146" s="12"/>
      <c r="J146" s="12"/>
      <c r="K146" s="12"/>
      <c r="L146" s="12"/>
      <c r="M146" s="12"/>
      <c r="N146" s="12"/>
      <c r="O146" s="12"/>
      <c r="P146" s="12"/>
      <c r="Q146" s="1695" t="s">
        <v>115</v>
      </c>
      <c r="R146" s="1695"/>
      <c r="S146" s="1695"/>
      <c r="T146" s="1695"/>
      <c r="U146" s="1695"/>
    </row>
    <row r="147" spans="1:21" ht="15.75" x14ac:dyDescent="0.15">
      <c r="A147" s="1540" t="s">
        <v>407</v>
      </c>
      <c r="B147" s="1540"/>
      <c r="C147" s="1540"/>
      <c r="D147" s="1540"/>
      <c r="E147" s="1540"/>
      <c r="F147" s="1540"/>
      <c r="G147" s="1540"/>
      <c r="H147" s="1540"/>
      <c r="I147" s="1540"/>
      <c r="J147" s="1540"/>
      <c r="K147" s="1540"/>
      <c r="L147" s="1540"/>
      <c r="M147" s="1540"/>
      <c r="N147" s="1540"/>
      <c r="O147" s="1540"/>
      <c r="P147" s="1540"/>
      <c r="Q147" s="1540"/>
      <c r="R147" s="1540"/>
      <c r="S147" s="1540"/>
      <c r="T147" s="1540"/>
      <c r="U147" s="1540"/>
    </row>
    <row r="148" spans="1:21" ht="15.75" x14ac:dyDescent="0.15">
      <c r="A148" s="5"/>
      <c r="B148" s="5"/>
      <c r="C148" s="5"/>
      <c r="D148" s="5"/>
      <c r="E148" s="5"/>
      <c r="F148" s="5"/>
      <c r="G148" s="5"/>
      <c r="H148" s="5"/>
      <c r="I148" s="5"/>
      <c r="J148" s="5"/>
      <c r="K148" s="5"/>
      <c r="L148" s="5"/>
      <c r="M148" s="5"/>
      <c r="N148" s="5"/>
      <c r="O148" s="5"/>
      <c r="P148" s="5"/>
      <c r="Q148" s="5"/>
      <c r="R148" s="5"/>
      <c r="S148" s="5"/>
      <c r="T148" s="5"/>
      <c r="U148" s="5"/>
    </row>
    <row r="149" spans="1:21" ht="27" customHeight="1" x14ac:dyDescent="0.15">
      <c r="A149" s="1652" t="s">
        <v>296</v>
      </c>
      <c r="B149" s="1652"/>
      <c r="C149" s="1652"/>
      <c r="D149" s="1652"/>
      <c r="E149" s="5"/>
      <c r="F149" s="5"/>
      <c r="G149" s="5"/>
      <c r="H149" s="5"/>
      <c r="I149" s="5"/>
      <c r="J149" s="5"/>
      <c r="K149" s="5"/>
      <c r="L149" s="5"/>
      <c r="M149" s="5"/>
      <c r="N149" s="5"/>
      <c r="O149" s="5"/>
      <c r="P149" s="5"/>
      <c r="Q149" s="5"/>
      <c r="R149" s="5"/>
      <c r="S149" s="5"/>
      <c r="T149" s="5"/>
      <c r="U149" s="5"/>
    </row>
    <row r="150" spans="1:21" ht="27" customHeight="1" thickBot="1" x14ac:dyDescent="0.2">
      <c r="A150" s="58"/>
      <c r="B150" s="58"/>
      <c r="C150" s="58"/>
      <c r="D150" s="5"/>
      <c r="E150" s="5"/>
      <c r="F150" s="5"/>
      <c r="G150" s="5"/>
      <c r="H150" s="5"/>
      <c r="I150" s="5"/>
      <c r="J150" s="5"/>
      <c r="K150" s="5"/>
      <c r="L150" s="5"/>
      <c r="M150" s="5"/>
      <c r="N150" s="5"/>
      <c r="O150" s="5"/>
      <c r="P150" s="5"/>
      <c r="Q150" s="5"/>
      <c r="R150" s="5"/>
      <c r="S150" s="5"/>
      <c r="T150" s="5"/>
      <c r="U150" s="5"/>
    </row>
    <row r="151" spans="1:21" ht="36" customHeight="1" thickBot="1" x14ac:dyDescent="0.2">
      <c r="A151" s="1664" t="s">
        <v>365</v>
      </c>
      <c r="B151" s="1665"/>
      <c r="C151" s="1665"/>
      <c r="D151" s="1665"/>
      <c r="E151" s="1666"/>
      <c r="F151" s="1603" t="str">
        <f>+F109</f>
        <v>令和　年度</v>
      </c>
      <c r="G151" s="1604"/>
      <c r="H151" s="1604"/>
      <c r="I151" s="1605"/>
      <c r="J151" s="1603" t="str">
        <f t="shared" ref="J151" si="6">+J109</f>
        <v>令和　年度</v>
      </c>
      <c r="K151" s="1604"/>
      <c r="L151" s="1604"/>
      <c r="M151" s="1605"/>
      <c r="N151" s="1603" t="str">
        <f t="shared" ref="N151" si="7">+N109</f>
        <v>令和　年度</v>
      </c>
      <c r="O151" s="1604"/>
      <c r="P151" s="1604"/>
      <c r="Q151" s="1605"/>
      <c r="R151" s="1664" t="s">
        <v>578</v>
      </c>
      <c r="S151" s="1665"/>
      <c r="T151" s="1665"/>
      <c r="U151" s="1670"/>
    </row>
    <row r="152" spans="1:21" ht="18.75" customHeight="1" x14ac:dyDescent="0.15">
      <c r="A152" s="60"/>
      <c r="B152" s="65"/>
      <c r="C152" s="1825" t="s">
        <v>485</v>
      </c>
      <c r="D152" s="1826"/>
      <c r="E152" s="1827"/>
      <c r="F152" s="1753"/>
      <c r="G152" s="1753"/>
      <c r="H152" s="1753"/>
      <c r="I152" s="1753"/>
      <c r="J152" s="1753"/>
      <c r="K152" s="1753"/>
      <c r="L152" s="1753"/>
      <c r="M152" s="1753"/>
      <c r="N152" s="1753"/>
      <c r="O152" s="1753"/>
      <c r="P152" s="1753"/>
      <c r="Q152" s="1753"/>
      <c r="R152" s="1611"/>
      <c r="S152" s="1612"/>
      <c r="T152" s="1612"/>
      <c r="U152" s="1613"/>
    </row>
    <row r="153" spans="1:21" ht="18.75" customHeight="1" x14ac:dyDescent="0.15">
      <c r="A153" s="60"/>
      <c r="B153" s="65"/>
      <c r="C153" s="1814" t="s">
        <v>486</v>
      </c>
      <c r="D153" s="1815"/>
      <c r="E153" s="1816"/>
      <c r="F153" s="1753"/>
      <c r="G153" s="1753"/>
      <c r="H153" s="1753"/>
      <c r="I153" s="1753"/>
      <c r="J153" s="1753"/>
      <c r="K153" s="1753"/>
      <c r="L153" s="1753"/>
      <c r="M153" s="1753"/>
      <c r="N153" s="1753"/>
      <c r="O153" s="1753"/>
      <c r="P153" s="1753"/>
      <c r="Q153" s="1753"/>
      <c r="R153" s="1611"/>
      <c r="S153" s="1612"/>
      <c r="T153" s="1612"/>
      <c r="U153" s="1613"/>
    </row>
    <row r="154" spans="1:21" ht="18.75" customHeight="1" x14ac:dyDescent="0.15">
      <c r="A154" s="60"/>
      <c r="B154" s="65"/>
      <c r="C154" s="1814" t="s">
        <v>487</v>
      </c>
      <c r="D154" s="1815"/>
      <c r="E154" s="1816"/>
      <c r="F154" s="1753"/>
      <c r="G154" s="1753"/>
      <c r="H154" s="1753"/>
      <c r="I154" s="1753"/>
      <c r="J154" s="1753"/>
      <c r="K154" s="1753"/>
      <c r="L154" s="1753"/>
      <c r="M154" s="1753"/>
      <c r="N154" s="1753"/>
      <c r="O154" s="1753"/>
      <c r="P154" s="1753"/>
      <c r="Q154" s="1753"/>
      <c r="R154" s="1611"/>
      <c r="S154" s="1612"/>
      <c r="T154" s="1612"/>
      <c r="U154" s="1613"/>
    </row>
    <row r="155" spans="1:21" ht="18.75" customHeight="1" x14ac:dyDescent="0.15">
      <c r="A155" s="60"/>
      <c r="B155" s="65"/>
      <c r="C155" s="1814" t="s">
        <v>488</v>
      </c>
      <c r="D155" s="1815"/>
      <c r="E155" s="1816"/>
      <c r="F155" s="1753"/>
      <c r="G155" s="1753"/>
      <c r="H155" s="1753"/>
      <c r="I155" s="1753"/>
      <c r="J155" s="1753"/>
      <c r="K155" s="1753"/>
      <c r="L155" s="1753"/>
      <c r="M155" s="1753"/>
      <c r="N155" s="1753"/>
      <c r="O155" s="1753"/>
      <c r="P155" s="1753"/>
      <c r="Q155" s="1753"/>
      <c r="R155" s="1611"/>
      <c r="S155" s="1612"/>
      <c r="T155" s="1612"/>
      <c r="U155" s="1613"/>
    </row>
    <row r="156" spans="1:21" ht="18.75" customHeight="1" x14ac:dyDescent="0.15">
      <c r="A156" s="60"/>
      <c r="B156" s="65"/>
      <c r="C156" s="1814" t="s">
        <v>232</v>
      </c>
      <c r="D156" s="1815"/>
      <c r="E156" s="1816"/>
      <c r="F156" s="1753"/>
      <c r="G156" s="1753"/>
      <c r="H156" s="1753"/>
      <c r="I156" s="1753"/>
      <c r="J156" s="1753"/>
      <c r="K156" s="1753"/>
      <c r="L156" s="1753"/>
      <c r="M156" s="1753"/>
      <c r="N156" s="1753"/>
      <c r="O156" s="1753"/>
      <c r="P156" s="1753"/>
      <c r="Q156" s="1753"/>
      <c r="R156" s="1611"/>
      <c r="S156" s="1612"/>
      <c r="T156" s="1612"/>
      <c r="U156" s="1613"/>
    </row>
    <row r="157" spans="1:21" ht="18.75" customHeight="1" x14ac:dyDescent="0.15">
      <c r="A157" s="60"/>
      <c r="B157" s="65"/>
      <c r="C157" s="1814" t="s">
        <v>474</v>
      </c>
      <c r="D157" s="1815"/>
      <c r="E157" s="1816"/>
      <c r="F157" s="1753"/>
      <c r="G157" s="1753"/>
      <c r="H157" s="1753"/>
      <c r="I157" s="1753"/>
      <c r="J157" s="1753"/>
      <c r="K157" s="1753"/>
      <c r="L157" s="1753"/>
      <c r="M157" s="1753"/>
      <c r="N157" s="1753"/>
      <c r="O157" s="1753"/>
      <c r="P157" s="1753"/>
      <c r="Q157" s="1753"/>
      <c r="R157" s="1611"/>
      <c r="S157" s="1612"/>
      <c r="T157" s="1612"/>
      <c r="U157" s="1613"/>
    </row>
    <row r="158" spans="1:21" ht="18.75" customHeight="1" x14ac:dyDescent="0.15">
      <c r="A158" s="60"/>
      <c r="B158" s="65"/>
      <c r="C158" s="1814" t="s">
        <v>489</v>
      </c>
      <c r="D158" s="1815"/>
      <c r="E158" s="1816"/>
      <c r="F158" s="1753"/>
      <c r="G158" s="1753"/>
      <c r="H158" s="1753"/>
      <c r="I158" s="1753"/>
      <c r="J158" s="1753"/>
      <c r="K158" s="1753"/>
      <c r="L158" s="1753"/>
      <c r="M158" s="1753"/>
      <c r="N158" s="1753"/>
      <c r="O158" s="1753"/>
      <c r="P158" s="1753"/>
      <c r="Q158" s="1753"/>
      <c r="R158" s="1611"/>
      <c r="S158" s="1612"/>
      <c r="T158" s="1612"/>
      <c r="U158" s="1613"/>
    </row>
    <row r="159" spans="1:21" ht="18.75" customHeight="1" x14ac:dyDescent="0.15">
      <c r="A159" s="60"/>
      <c r="B159" s="65"/>
      <c r="C159" s="1814" t="s">
        <v>490</v>
      </c>
      <c r="D159" s="1815"/>
      <c r="E159" s="1816"/>
      <c r="F159" s="1753"/>
      <c r="G159" s="1753"/>
      <c r="H159" s="1753"/>
      <c r="I159" s="1753"/>
      <c r="J159" s="1753"/>
      <c r="K159" s="1753"/>
      <c r="L159" s="1753"/>
      <c r="M159" s="1753"/>
      <c r="N159" s="1753"/>
      <c r="O159" s="1753"/>
      <c r="P159" s="1753"/>
      <c r="Q159" s="1753"/>
      <c r="R159" s="1611"/>
      <c r="S159" s="1612"/>
      <c r="T159" s="1612"/>
      <c r="U159" s="1613"/>
    </row>
    <row r="160" spans="1:21" ht="18.75" customHeight="1" x14ac:dyDescent="0.15">
      <c r="A160" s="60"/>
      <c r="B160" s="65"/>
      <c r="C160" s="1814" t="s">
        <v>491</v>
      </c>
      <c r="D160" s="1815"/>
      <c r="E160" s="1816"/>
      <c r="F160" s="1753"/>
      <c r="G160" s="1753"/>
      <c r="H160" s="1753"/>
      <c r="I160" s="1753"/>
      <c r="J160" s="1753"/>
      <c r="K160" s="1753"/>
      <c r="L160" s="1753"/>
      <c r="M160" s="1753"/>
      <c r="N160" s="1753"/>
      <c r="O160" s="1753"/>
      <c r="P160" s="1753"/>
      <c r="Q160" s="1753"/>
      <c r="R160" s="1611"/>
      <c r="S160" s="1612"/>
      <c r="T160" s="1612"/>
      <c r="U160" s="1613"/>
    </row>
    <row r="161" spans="1:21" ht="18.75" customHeight="1" x14ac:dyDescent="0.15">
      <c r="A161" s="60"/>
      <c r="B161" s="65"/>
      <c r="C161" s="1814" t="s">
        <v>492</v>
      </c>
      <c r="D161" s="1815"/>
      <c r="E161" s="1816"/>
      <c r="F161" s="1753"/>
      <c r="G161" s="1753"/>
      <c r="H161" s="1753"/>
      <c r="I161" s="1753"/>
      <c r="J161" s="1753"/>
      <c r="K161" s="1753"/>
      <c r="L161" s="1753"/>
      <c r="M161" s="1753"/>
      <c r="N161" s="1753"/>
      <c r="O161" s="1753"/>
      <c r="P161" s="1753"/>
      <c r="Q161" s="1753"/>
      <c r="R161" s="1611"/>
      <c r="S161" s="1612"/>
      <c r="T161" s="1612"/>
      <c r="U161" s="1613"/>
    </row>
    <row r="162" spans="1:21" ht="18.75" customHeight="1" x14ac:dyDescent="0.15">
      <c r="A162" s="60"/>
      <c r="B162" s="65"/>
      <c r="C162" s="1814" t="s">
        <v>493</v>
      </c>
      <c r="D162" s="1815"/>
      <c r="E162" s="1816"/>
      <c r="F162" s="1753"/>
      <c r="G162" s="1753"/>
      <c r="H162" s="1753"/>
      <c r="I162" s="1753"/>
      <c r="J162" s="1753"/>
      <c r="K162" s="1753"/>
      <c r="L162" s="1753"/>
      <c r="M162" s="1753"/>
      <c r="N162" s="1753"/>
      <c r="O162" s="1753"/>
      <c r="P162" s="1753"/>
      <c r="Q162" s="1753"/>
      <c r="R162" s="1611"/>
      <c r="S162" s="1612"/>
      <c r="T162" s="1612"/>
      <c r="U162" s="1613"/>
    </row>
    <row r="163" spans="1:21" ht="54" customHeight="1" x14ac:dyDescent="0.15">
      <c r="A163" s="60"/>
      <c r="B163" s="65"/>
      <c r="C163" s="1820" t="s">
        <v>500</v>
      </c>
      <c r="D163" s="1821"/>
      <c r="E163" s="1822"/>
      <c r="F163" s="1753"/>
      <c r="G163" s="1753"/>
      <c r="H163" s="1753"/>
      <c r="I163" s="1753"/>
      <c r="J163" s="1753"/>
      <c r="K163" s="1753"/>
      <c r="L163" s="1753"/>
      <c r="M163" s="1753"/>
      <c r="N163" s="1753"/>
      <c r="O163" s="1753"/>
      <c r="P163" s="1753"/>
      <c r="Q163" s="1753"/>
      <c r="R163" s="1611"/>
      <c r="S163" s="1612"/>
      <c r="T163" s="1612"/>
      <c r="U163" s="1613"/>
    </row>
    <row r="164" spans="1:21" ht="18.75" customHeight="1" x14ac:dyDescent="0.15">
      <c r="A164" s="60"/>
      <c r="B164" s="65"/>
      <c r="C164" s="1600" t="s">
        <v>221</v>
      </c>
      <c r="D164" s="1600"/>
      <c r="E164" s="1600"/>
      <c r="F164" s="1753"/>
      <c r="G164" s="1753"/>
      <c r="H164" s="1753"/>
      <c r="I164" s="1753"/>
      <c r="J164" s="1753"/>
      <c r="K164" s="1753"/>
      <c r="L164" s="1753"/>
      <c r="M164" s="1753"/>
      <c r="N164" s="1753"/>
      <c r="O164" s="1753"/>
      <c r="P164" s="1753"/>
      <c r="Q164" s="1753"/>
      <c r="R164" s="1611"/>
      <c r="S164" s="1612"/>
      <c r="T164" s="1612"/>
      <c r="U164" s="1613"/>
    </row>
    <row r="165" spans="1:21" ht="18.75" customHeight="1" x14ac:dyDescent="0.15">
      <c r="A165" s="60"/>
      <c r="B165" s="65"/>
      <c r="C165" s="1600" t="s">
        <v>220</v>
      </c>
      <c r="D165" s="1600"/>
      <c r="E165" s="1600"/>
      <c r="F165" s="1753"/>
      <c r="G165" s="1753"/>
      <c r="H165" s="1753"/>
      <c r="I165" s="1753"/>
      <c r="J165" s="1753"/>
      <c r="K165" s="1753"/>
      <c r="L165" s="1753"/>
      <c r="M165" s="1753"/>
      <c r="N165" s="1753"/>
      <c r="O165" s="1753"/>
      <c r="P165" s="1753"/>
      <c r="Q165" s="1753"/>
      <c r="R165" s="1611"/>
      <c r="S165" s="1612"/>
      <c r="T165" s="1612"/>
      <c r="U165" s="1613"/>
    </row>
    <row r="166" spans="1:21" ht="18.75" customHeight="1" x14ac:dyDescent="0.15">
      <c r="A166" s="60"/>
      <c r="B166" s="65"/>
      <c r="C166" s="1600" t="s">
        <v>219</v>
      </c>
      <c r="D166" s="1600"/>
      <c r="E166" s="1600"/>
      <c r="F166" s="1750">
        <f>SUM(F167:I168)</f>
        <v>0</v>
      </c>
      <c r="G166" s="1750"/>
      <c r="H166" s="1750"/>
      <c r="I166" s="1750"/>
      <c r="J166" s="1750">
        <f>SUM(J167:M168)</f>
        <v>0</v>
      </c>
      <c r="K166" s="1750"/>
      <c r="L166" s="1750"/>
      <c r="M166" s="1750"/>
      <c r="N166" s="1750">
        <f>SUM(N167:Q168)</f>
        <v>0</v>
      </c>
      <c r="O166" s="1750"/>
      <c r="P166" s="1750"/>
      <c r="Q166" s="1750"/>
      <c r="R166" s="1611"/>
      <c r="S166" s="1612"/>
      <c r="T166" s="1612"/>
      <c r="U166" s="1613"/>
    </row>
    <row r="167" spans="1:21" ht="18.75" customHeight="1" x14ac:dyDescent="0.15">
      <c r="A167" s="60"/>
      <c r="B167" s="65"/>
      <c r="C167" s="1828" t="s">
        <v>494</v>
      </c>
      <c r="D167" s="1829"/>
      <c r="E167" s="1830"/>
      <c r="F167" s="1753"/>
      <c r="G167" s="1753"/>
      <c r="H167" s="1753"/>
      <c r="I167" s="1753"/>
      <c r="J167" s="1753"/>
      <c r="K167" s="1753"/>
      <c r="L167" s="1753"/>
      <c r="M167" s="1753"/>
      <c r="N167" s="1753"/>
      <c r="O167" s="1753"/>
      <c r="P167" s="1753"/>
      <c r="Q167" s="1753"/>
      <c r="R167" s="1611"/>
      <c r="S167" s="1612"/>
      <c r="T167" s="1612"/>
      <c r="U167" s="1613"/>
    </row>
    <row r="168" spans="1:21" ht="54" customHeight="1" x14ac:dyDescent="0.15">
      <c r="A168" s="60"/>
      <c r="B168" s="65"/>
      <c r="C168" s="1778" t="s">
        <v>500</v>
      </c>
      <c r="D168" s="1779"/>
      <c r="E168" s="1780"/>
      <c r="F168" s="1753"/>
      <c r="G168" s="1753"/>
      <c r="H168" s="1753"/>
      <c r="I168" s="1753"/>
      <c r="J168" s="1753"/>
      <c r="K168" s="1753"/>
      <c r="L168" s="1753"/>
      <c r="M168" s="1753"/>
      <c r="N168" s="1753"/>
      <c r="O168" s="1753"/>
      <c r="P168" s="1753"/>
      <c r="Q168" s="1753"/>
      <c r="R168" s="1611"/>
      <c r="S168" s="1612"/>
      <c r="T168" s="1612"/>
      <c r="U168" s="1613"/>
    </row>
    <row r="169" spans="1:21" ht="18.75" customHeight="1" x14ac:dyDescent="0.15">
      <c r="A169" s="60"/>
      <c r="B169" s="65"/>
      <c r="C169" s="1831" t="s">
        <v>218</v>
      </c>
      <c r="D169" s="1832"/>
      <c r="E169" s="1833"/>
      <c r="F169" s="1750">
        <f>SUM(F170:I171,F174:I175)</f>
        <v>0</v>
      </c>
      <c r="G169" s="1750"/>
      <c r="H169" s="1750"/>
      <c r="I169" s="1750"/>
      <c r="J169" s="1750">
        <f>SUM(J170:M171,J174:M175)</f>
        <v>0</v>
      </c>
      <c r="K169" s="1750"/>
      <c r="L169" s="1750"/>
      <c r="M169" s="1750"/>
      <c r="N169" s="1750">
        <f>SUM(N170:Q171,N174:Q175)</f>
        <v>0</v>
      </c>
      <c r="O169" s="1750"/>
      <c r="P169" s="1750"/>
      <c r="Q169" s="1750"/>
      <c r="R169" s="1611"/>
      <c r="S169" s="1612"/>
      <c r="T169" s="1612"/>
      <c r="U169" s="1613"/>
    </row>
    <row r="170" spans="1:21" ht="18.75" customHeight="1" x14ac:dyDescent="0.15">
      <c r="A170" s="60"/>
      <c r="B170" s="65"/>
      <c r="C170" s="1775" t="s">
        <v>495</v>
      </c>
      <c r="D170" s="1776"/>
      <c r="E170" s="1777"/>
      <c r="F170" s="1753"/>
      <c r="G170" s="1753"/>
      <c r="H170" s="1753"/>
      <c r="I170" s="1753"/>
      <c r="J170" s="1753"/>
      <c r="K170" s="1753"/>
      <c r="L170" s="1753"/>
      <c r="M170" s="1753"/>
      <c r="N170" s="1753"/>
      <c r="O170" s="1753"/>
      <c r="P170" s="1753"/>
      <c r="Q170" s="1753"/>
      <c r="R170" s="1611"/>
      <c r="S170" s="1612"/>
      <c r="T170" s="1612"/>
      <c r="U170" s="1613"/>
    </row>
    <row r="171" spans="1:21" ht="18.75" customHeight="1" x14ac:dyDescent="0.15">
      <c r="A171" s="60"/>
      <c r="B171" s="65"/>
      <c r="C171" s="1775" t="s">
        <v>496</v>
      </c>
      <c r="D171" s="1776"/>
      <c r="E171" s="1777"/>
      <c r="F171" s="1750">
        <f>SUM(F172:I173)</f>
        <v>0</v>
      </c>
      <c r="G171" s="1750"/>
      <c r="H171" s="1750"/>
      <c r="I171" s="1750"/>
      <c r="J171" s="1750">
        <f>SUM(J172:M173)</f>
        <v>0</v>
      </c>
      <c r="K171" s="1750"/>
      <c r="L171" s="1750"/>
      <c r="M171" s="1750"/>
      <c r="N171" s="1750">
        <f>SUM(N172:Q173)</f>
        <v>0</v>
      </c>
      <c r="O171" s="1750"/>
      <c r="P171" s="1750"/>
      <c r="Q171" s="1750"/>
      <c r="R171" s="1611"/>
      <c r="S171" s="1612"/>
      <c r="T171" s="1612"/>
      <c r="U171" s="1613"/>
    </row>
    <row r="172" spans="1:21" ht="18.75" customHeight="1" x14ac:dyDescent="0.15">
      <c r="A172" s="60"/>
      <c r="B172" s="65"/>
      <c r="C172" s="1814" t="s">
        <v>497</v>
      </c>
      <c r="D172" s="1815"/>
      <c r="E172" s="1816"/>
      <c r="F172" s="1753"/>
      <c r="G172" s="1753"/>
      <c r="H172" s="1753"/>
      <c r="I172" s="1753"/>
      <c r="J172" s="1753"/>
      <c r="K172" s="1753"/>
      <c r="L172" s="1753"/>
      <c r="M172" s="1753"/>
      <c r="N172" s="1753"/>
      <c r="O172" s="1753"/>
      <c r="P172" s="1753"/>
      <c r="Q172" s="1753"/>
      <c r="R172" s="1611"/>
      <c r="S172" s="1612"/>
      <c r="T172" s="1612"/>
      <c r="U172" s="1613"/>
    </row>
    <row r="173" spans="1:21" ht="54" customHeight="1" x14ac:dyDescent="0.15">
      <c r="A173" s="60"/>
      <c r="B173" s="65"/>
      <c r="C173" s="1834" t="s">
        <v>501</v>
      </c>
      <c r="D173" s="1835"/>
      <c r="E173" s="1836"/>
      <c r="F173" s="1753"/>
      <c r="G173" s="1753"/>
      <c r="H173" s="1753"/>
      <c r="I173" s="1753"/>
      <c r="J173" s="1753"/>
      <c r="K173" s="1753"/>
      <c r="L173" s="1753"/>
      <c r="M173" s="1753"/>
      <c r="N173" s="1753"/>
      <c r="O173" s="1753"/>
      <c r="P173" s="1753"/>
      <c r="Q173" s="1753"/>
      <c r="R173" s="1611"/>
      <c r="S173" s="1612"/>
      <c r="T173" s="1612"/>
      <c r="U173" s="1613"/>
    </row>
    <row r="174" spans="1:21" ht="18.75" customHeight="1" x14ac:dyDescent="0.15">
      <c r="A174" s="60"/>
      <c r="B174" s="65"/>
      <c r="C174" s="1775" t="s">
        <v>498</v>
      </c>
      <c r="D174" s="1776"/>
      <c r="E174" s="1777"/>
      <c r="F174" s="1753"/>
      <c r="G174" s="1753"/>
      <c r="H174" s="1753"/>
      <c r="I174" s="1753"/>
      <c r="J174" s="1753"/>
      <c r="K174" s="1753"/>
      <c r="L174" s="1753"/>
      <c r="M174" s="1753"/>
      <c r="N174" s="1753"/>
      <c r="O174" s="1753"/>
      <c r="P174" s="1753"/>
      <c r="Q174" s="1753"/>
      <c r="R174" s="1611"/>
      <c r="S174" s="1612"/>
      <c r="T174" s="1612"/>
      <c r="U174" s="1613"/>
    </row>
    <row r="175" spans="1:21" ht="18.75" customHeight="1" x14ac:dyDescent="0.15">
      <c r="A175" s="60"/>
      <c r="B175" s="65"/>
      <c r="C175" s="1775" t="s">
        <v>499</v>
      </c>
      <c r="D175" s="1776"/>
      <c r="E175" s="1777"/>
      <c r="F175" s="1753"/>
      <c r="G175" s="1753"/>
      <c r="H175" s="1753"/>
      <c r="I175" s="1753"/>
      <c r="J175" s="1753"/>
      <c r="K175" s="1753"/>
      <c r="L175" s="1753"/>
      <c r="M175" s="1753"/>
      <c r="N175" s="1753"/>
      <c r="O175" s="1753"/>
      <c r="P175" s="1753"/>
      <c r="Q175" s="1753"/>
      <c r="R175" s="1611"/>
      <c r="S175" s="1612"/>
      <c r="T175" s="1612"/>
      <c r="U175" s="1613"/>
    </row>
    <row r="176" spans="1:21" ht="30" customHeight="1" x14ac:dyDescent="0.15">
      <c r="A176" s="60"/>
      <c r="B176" s="1599" t="s">
        <v>731</v>
      </c>
      <c r="C176" s="1600"/>
      <c r="D176" s="1600"/>
      <c r="E176" s="1600"/>
      <c r="F176" s="1750">
        <f>F177+F178+F190+F191+F192</f>
        <v>0</v>
      </c>
      <c r="G176" s="1750"/>
      <c r="H176" s="1750"/>
      <c r="I176" s="1750"/>
      <c r="J176" s="1750">
        <f>J177+J178+J190+J191+J192</f>
        <v>0</v>
      </c>
      <c r="K176" s="1750"/>
      <c r="L176" s="1750"/>
      <c r="M176" s="1750"/>
      <c r="N176" s="1750">
        <f>N177+N178+N190+N191+N192</f>
        <v>0</v>
      </c>
      <c r="O176" s="1750"/>
      <c r="P176" s="1750"/>
      <c r="Q176" s="1750"/>
      <c r="R176" s="1611"/>
      <c r="S176" s="1612"/>
      <c r="T176" s="1612"/>
      <c r="U176" s="1613"/>
    </row>
    <row r="177" spans="1:21" ht="18.75" customHeight="1" x14ac:dyDescent="0.15">
      <c r="A177" s="60"/>
      <c r="B177" s="65"/>
      <c r="C177" s="1843" t="s">
        <v>509</v>
      </c>
      <c r="D177" s="1844"/>
      <c r="E177" s="1844"/>
      <c r="F177" s="1753"/>
      <c r="G177" s="1753"/>
      <c r="H177" s="1753"/>
      <c r="I177" s="1753"/>
      <c r="J177" s="1753"/>
      <c r="K177" s="1753"/>
      <c r="L177" s="1753"/>
      <c r="M177" s="1753"/>
      <c r="N177" s="1753"/>
      <c r="O177" s="1753"/>
      <c r="P177" s="1753"/>
      <c r="Q177" s="1753"/>
      <c r="R177" s="1611"/>
      <c r="S177" s="1612"/>
      <c r="T177" s="1612"/>
      <c r="U177" s="1613"/>
    </row>
    <row r="178" spans="1:21" ht="18.75" customHeight="1" x14ac:dyDescent="0.15">
      <c r="A178" s="60"/>
      <c r="B178" s="65"/>
      <c r="C178" s="1837" t="s">
        <v>510</v>
      </c>
      <c r="D178" s="1838"/>
      <c r="E178" s="1839"/>
      <c r="F178" s="1750">
        <f>SUM(F179:I182,F189)</f>
        <v>0</v>
      </c>
      <c r="G178" s="1750"/>
      <c r="H178" s="1750"/>
      <c r="I178" s="1750"/>
      <c r="J178" s="1750">
        <f>SUM(J179:M182,J189)</f>
        <v>0</v>
      </c>
      <c r="K178" s="1750"/>
      <c r="L178" s="1750"/>
      <c r="M178" s="1750"/>
      <c r="N178" s="1750">
        <f>SUM(N179:Q182,N189)</f>
        <v>0</v>
      </c>
      <c r="O178" s="1750"/>
      <c r="P178" s="1750"/>
      <c r="Q178" s="1750"/>
      <c r="R178" s="1611"/>
      <c r="S178" s="1612"/>
      <c r="T178" s="1612"/>
      <c r="U178" s="1613"/>
    </row>
    <row r="179" spans="1:21" ht="18.75" customHeight="1" x14ac:dyDescent="0.15">
      <c r="A179" s="60"/>
      <c r="B179" s="65"/>
      <c r="C179" s="1840" t="s">
        <v>511</v>
      </c>
      <c r="D179" s="1841"/>
      <c r="E179" s="1842"/>
      <c r="F179" s="1753"/>
      <c r="G179" s="1753"/>
      <c r="H179" s="1753"/>
      <c r="I179" s="1753"/>
      <c r="J179" s="1753"/>
      <c r="K179" s="1753"/>
      <c r="L179" s="1753"/>
      <c r="M179" s="1753"/>
      <c r="N179" s="1753"/>
      <c r="O179" s="1753"/>
      <c r="P179" s="1753"/>
      <c r="Q179" s="1753"/>
      <c r="R179" s="1611"/>
      <c r="S179" s="1612"/>
      <c r="T179" s="1612"/>
      <c r="U179" s="1613"/>
    </row>
    <row r="180" spans="1:21" ht="18.75" customHeight="1" x14ac:dyDescent="0.15">
      <c r="A180" s="60"/>
      <c r="B180" s="65"/>
      <c r="C180" s="1840" t="s">
        <v>512</v>
      </c>
      <c r="D180" s="1841"/>
      <c r="E180" s="1842"/>
      <c r="F180" s="1753"/>
      <c r="G180" s="1753"/>
      <c r="H180" s="1753"/>
      <c r="I180" s="1753"/>
      <c r="J180" s="1753"/>
      <c r="K180" s="1753"/>
      <c r="L180" s="1753"/>
      <c r="M180" s="1753"/>
      <c r="N180" s="1753"/>
      <c r="O180" s="1753"/>
      <c r="P180" s="1753"/>
      <c r="Q180" s="1753"/>
      <c r="R180" s="1611"/>
      <c r="S180" s="1612"/>
      <c r="T180" s="1612"/>
      <c r="U180" s="1613"/>
    </row>
    <row r="181" spans="1:21" ht="18.75" customHeight="1" x14ac:dyDescent="0.15">
      <c r="A181" s="60"/>
      <c r="B181" s="65"/>
      <c r="C181" s="1840" t="s">
        <v>513</v>
      </c>
      <c r="D181" s="1841"/>
      <c r="E181" s="1842"/>
      <c r="F181" s="1753"/>
      <c r="G181" s="1753"/>
      <c r="H181" s="1753"/>
      <c r="I181" s="1753"/>
      <c r="J181" s="1753"/>
      <c r="K181" s="1753"/>
      <c r="L181" s="1753"/>
      <c r="M181" s="1753"/>
      <c r="N181" s="1753"/>
      <c r="O181" s="1753"/>
      <c r="P181" s="1753"/>
      <c r="Q181" s="1753"/>
      <c r="R181" s="1611"/>
      <c r="S181" s="1612"/>
      <c r="T181" s="1612"/>
      <c r="U181" s="1613"/>
    </row>
    <row r="182" spans="1:21" ht="18.75" customHeight="1" x14ac:dyDescent="0.15">
      <c r="A182" s="63"/>
      <c r="B182" s="66"/>
      <c r="C182" s="1840" t="s">
        <v>514</v>
      </c>
      <c r="D182" s="1841"/>
      <c r="E182" s="1842"/>
      <c r="F182" s="1753"/>
      <c r="G182" s="1753"/>
      <c r="H182" s="1753"/>
      <c r="I182" s="1753"/>
      <c r="J182" s="1753"/>
      <c r="K182" s="1753"/>
      <c r="L182" s="1753"/>
      <c r="M182" s="1753"/>
      <c r="N182" s="1753"/>
      <c r="O182" s="1753"/>
      <c r="P182" s="1753"/>
      <c r="Q182" s="1753"/>
      <c r="R182" s="1611"/>
      <c r="S182" s="1612"/>
      <c r="T182" s="1612"/>
      <c r="U182" s="1613"/>
    </row>
    <row r="183" spans="1:21" ht="21" customHeight="1" x14ac:dyDescent="0.15">
      <c r="A183" s="6"/>
      <c r="B183" s="6"/>
      <c r="C183" s="6"/>
      <c r="D183" s="6"/>
      <c r="E183" s="6"/>
      <c r="F183" s="12"/>
      <c r="G183" s="12"/>
      <c r="H183" s="12"/>
      <c r="I183" s="12"/>
      <c r="J183" s="12"/>
      <c r="K183" s="12"/>
      <c r="L183" s="12"/>
      <c r="M183" s="12"/>
      <c r="N183" s="12"/>
      <c r="O183" s="12"/>
      <c r="P183" s="12"/>
      <c r="Q183" s="1695" t="s">
        <v>115</v>
      </c>
      <c r="R183" s="1695"/>
      <c r="S183" s="1695"/>
      <c r="T183" s="1695"/>
      <c r="U183" s="1695"/>
    </row>
    <row r="184" spans="1:21" ht="15.75" x14ac:dyDescent="0.15">
      <c r="A184" s="1540" t="s">
        <v>407</v>
      </c>
      <c r="B184" s="1540"/>
      <c r="C184" s="1540"/>
      <c r="D184" s="1540"/>
      <c r="E184" s="1540"/>
      <c r="F184" s="1540"/>
      <c r="G184" s="1540"/>
      <c r="H184" s="1540"/>
      <c r="I184" s="1540"/>
      <c r="J184" s="1540"/>
      <c r="K184" s="1540"/>
      <c r="L184" s="1540"/>
      <c r="M184" s="1540"/>
      <c r="N184" s="1540"/>
      <c r="O184" s="1540"/>
      <c r="P184" s="1540"/>
      <c r="Q184" s="1540"/>
      <c r="R184" s="1540"/>
      <c r="S184" s="1540"/>
      <c r="T184" s="1540"/>
      <c r="U184" s="1540"/>
    </row>
    <row r="185" spans="1:21" ht="15.75" x14ac:dyDescent="0.15">
      <c r="A185" s="5"/>
      <c r="B185" s="5"/>
      <c r="C185" s="5"/>
      <c r="D185" s="5"/>
      <c r="E185" s="5"/>
      <c r="F185" s="5"/>
      <c r="G185" s="5"/>
      <c r="H185" s="5"/>
      <c r="I185" s="5"/>
      <c r="J185" s="5"/>
      <c r="K185" s="5"/>
      <c r="L185" s="5"/>
      <c r="M185" s="5"/>
      <c r="N185" s="5"/>
      <c r="O185" s="5"/>
      <c r="P185" s="5"/>
      <c r="Q185" s="5"/>
      <c r="R185" s="5"/>
      <c r="S185" s="5"/>
      <c r="T185" s="5"/>
      <c r="U185" s="5"/>
    </row>
    <row r="186" spans="1:21" ht="27" customHeight="1" x14ac:dyDescent="0.15">
      <c r="A186" s="1652" t="s">
        <v>296</v>
      </c>
      <c r="B186" s="1652"/>
      <c r="C186" s="1652"/>
      <c r="D186" s="1652"/>
      <c r="E186" s="5"/>
      <c r="F186" s="5"/>
      <c r="G186" s="5"/>
      <c r="H186" s="5"/>
      <c r="I186" s="5"/>
      <c r="J186" s="5"/>
      <c r="K186" s="5"/>
      <c r="L186" s="5"/>
      <c r="M186" s="5"/>
      <c r="N186" s="5"/>
      <c r="O186" s="5"/>
      <c r="P186" s="5"/>
      <c r="Q186" s="5"/>
      <c r="R186" s="5"/>
      <c r="S186" s="5"/>
      <c r="T186" s="5"/>
      <c r="U186" s="5"/>
    </row>
    <row r="187" spans="1:21" ht="27" customHeight="1" thickBot="1" x14ac:dyDescent="0.2">
      <c r="A187" s="58"/>
      <c r="B187" s="58"/>
      <c r="C187" s="58"/>
      <c r="D187" s="5"/>
      <c r="E187" s="5"/>
      <c r="F187" s="5"/>
      <c r="G187" s="5"/>
      <c r="H187" s="5"/>
      <c r="I187" s="5"/>
      <c r="J187" s="5"/>
      <c r="K187" s="5"/>
      <c r="L187" s="5"/>
      <c r="M187" s="5"/>
      <c r="N187" s="5"/>
      <c r="O187" s="5"/>
      <c r="P187" s="5"/>
      <c r="Q187" s="5"/>
      <c r="R187" s="5"/>
      <c r="S187" s="5"/>
      <c r="T187" s="5"/>
      <c r="U187" s="5"/>
    </row>
    <row r="188" spans="1:21" ht="36" customHeight="1" thickBot="1" x14ac:dyDescent="0.2">
      <c r="A188" s="1664" t="s">
        <v>365</v>
      </c>
      <c r="B188" s="1665"/>
      <c r="C188" s="1665"/>
      <c r="D188" s="1665"/>
      <c r="E188" s="1666"/>
      <c r="F188" s="1603" t="str">
        <f>+F151</f>
        <v>令和　年度</v>
      </c>
      <c r="G188" s="1604"/>
      <c r="H188" s="1604"/>
      <c r="I188" s="1605"/>
      <c r="J188" s="1603" t="str">
        <f t="shared" ref="J188" si="8">+J151</f>
        <v>令和　年度</v>
      </c>
      <c r="K188" s="1604"/>
      <c r="L188" s="1604"/>
      <c r="M188" s="1605"/>
      <c r="N188" s="1603" t="str">
        <f t="shared" ref="N188" si="9">+N151</f>
        <v>令和　年度</v>
      </c>
      <c r="O188" s="1604"/>
      <c r="P188" s="1604"/>
      <c r="Q188" s="1605"/>
      <c r="R188" s="1664" t="s">
        <v>578</v>
      </c>
      <c r="S188" s="1665"/>
      <c r="T188" s="1665"/>
      <c r="U188" s="1670"/>
    </row>
    <row r="189" spans="1:21" ht="54" customHeight="1" x14ac:dyDescent="0.15">
      <c r="A189" s="60"/>
      <c r="B189" s="65"/>
      <c r="C189" s="1846" t="s">
        <v>517</v>
      </c>
      <c r="D189" s="1847"/>
      <c r="E189" s="1848"/>
      <c r="F189" s="1753"/>
      <c r="G189" s="1753"/>
      <c r="H189" s="1753"/>
      <c r="I189" s="1753"/>
      <c r="J189" s="1753"/>
      <c r="K189" s="1753"/>
      <c r="L189" s="1753"/>
      <c r="M189" s="1753"/>
      <c r="N189" s="1753"/>
      <c r="O189" s="1753"/>
      <c r="P189" s="1753"/>
      <c r="Q189" s="1753"/>
      <c r="R189" s="1611"/>
      <c r="S189" s="1612"/>
      <c r="T189" s="1612"/>
      <c r="U189" s="1613"/>
    </row>
    <row r="190" spans="1:21" ht="18.75" customHeight="1" x14ac:dyDescent="0.15">
      <c r="A190" s="60"/>
      <c r="B190" s="65"/>
      <c r="C190" s="1845" t="s">
        <v>515</v>
      </c>
      <c r="D190" s="1845"/>
      <c r="E190" s="1837"/>
      <c r="F190" s="1753"/>
      <c r="G190" s="1753"/>
      <c r="H190" s="1753"/>
      <c r="I190" s="1753"/>
      <c r="J190" s="1753"/>
      <c r="K190" s="1753"/>
      <c r="L190" s="1753"/>
      <c r="M190" s="1753"/>
      <c r="N190" s="1753"/>
      <c r="O190" s="1753"/>
      <c r="P190" s="1753"/>
      <c r="Q190" s="1753"/>
      <c r="R190" s="1611"/>
      <c r="S190" s="1612"/>
      <c r="T190" s="1612"/>
      <c r="U190" s="1613"/>
    </row>
    <row r="191" spans="1:21" ht="18.75" customHeight="1" x14ac:dyDescent="0.15">
      <c r="A191" s="60"/>
      <c r="B191" s="65"/>
      <c r="C191" s="1845" t="s">
        <v>516</v>
      </c>
      <c r="D191" s="1845"/>
      <c r="E191" s="1837"/>
      <c r="F191" s="1753"/>
      <c r="G191" s="1753"/>
      <c r="H191" s="1753"/>
      <c r="I191" s="1753"/>
      <c r="J191" s="1753"/>
      <c r="K191" s="1753"/>
      <c r="L191" s="1753"/>
      <c r="M191" s="1753"/>
      <c r="N191" s="1753"/>
      <c r="O191" s="1753"/>
      <c r="P191" s="1753"/>
      <c r="Q191" s="1753"/>
      <c r="R191" s="1611"/>
      <c r="S191" s="1612"/>
      <c r="T191" s="1612"/>
      <c r="U191" s="1613"/>
    </row>
    <row r="192" spans="1:21" ht="54" customHeight="1" x14ac:dyDescent="0.15">
      <c r="A192" s="60"/>
      <c r="B192" s="65"/>
      <c r="C192" s="1791" t="s">
        <v>518</v>
      </c>
      <c r="D192" s="1792"/>
      <c r="E192" s="1793"/>
      <c r="F192" s="1753"/>
      <c r="G192" s="1753"/>
      <c r="H192" s="1753"/>
      <c r="I192" s="1753"/>
      <c r="J192" s="1753"/>
      <c r="K192" s="1753"/>
      <c r="L192" s="1753"/>
      <c r="M192" s="1753"/>
      <c r="N192" s="1753"/>
      <c r="O192" s="1753"/>
      <c r="P192" s="1753"/>
      <c r="Q192" s="1753"/>
      <c r="R192" s="1611"/>
      <c r="S192" s="1612"/>
      <c r="T192" s="1612"/>
      <c r="U192" s="1613"/>
    </row>
    <row r="193" spans="1:21" ht="18.75" customHeight="1" x14ac:dyDescent="0.15">
      <c r="A193" s="60"/>
      <c r="B193" s="1797" t="s">
        <v>217</v>
      </c>
      <c r="C193" s="1600"/>
      <c r="D193" s="1600"/>
      <c r="E193" s="1600"/>
      <c r="F193" s="1787">
        <f>SUM(F194:I197,F201:I208)</f>
        <v>0</v>
      </c>
      <c r="G193" s="1787"/>
      <c r="H193" s="1787"/>
      <c r="I193" s="1787"/>
      <c r="J193" s="1787">
        <f>SUM(J194:M197,J201:M208)</f>
        <v>0</v>
      </c>
      <c r="K193" s="1787"/>
      <c r="L193" s="1787"/>
      <c r="M193" s="1787"/>
      <c r="N193" s="1787">
        <f>SUM(N194:Q197,N201:Q208)</f>
        <v>0</v>
      </c>
      <c r="O193" s="1787"/>
      <c r="P193" s="1787"/>
      <c r="Q193" s="1787"/>
      <c r="R193" s="1611"/>
      <c r="S193" s="1612"/>
      <c r="T193" s="1612"/>
      <c r="U193" s="1613"/>
    </row>
    <row r="194" spans="1:21" ht="18.75" customHeight="1" x14ac:dyDescent="0.15">
      <c r="A194" s="60"/>
      <c r="B194" s="65"/>
      <c r="C194" s="1786" t="s">
        <v>519</v>
      </c>
      <c r="D194" s="1795"/>
      <c r="E194" s="1784"/>
      <c r="F194" s="1753"/>
      <c r="G194" s="1753"/>
      <c r="H194" s="1753"/>
      <c r="I194" s="1753"/>
      <c r="J194" s="1753"/>
      <c r="K194" s="1753"/>
      <c r="L194" s="1753"/>
      <c r="M194" s="1753"/>
      <c r="N194" s="1753"/>
      <c r="O194" s="1753"/>
      <c r="P194" s="1753"/>
      <c r="Q194" s="1753"/>
      <c r="R194" s="1611"/>
      <c r="S194" s="1612"/>
      <c r="T194" s="1612"/>
      <c r="U194" s="1613"/>
    </row>
    <row r="195" spans="1:21" ht="18.75" customHeight="1" x14ac:dyDescent="0.15">
      <c r="A195" s="60"/>
      <c r="B195" s="65"/>
      <c r="C195" s="1786" t="s">
        <v>520</v>
      </c>
      <c r="D195" s="1795"/>
      <c r="E195" s="1784"/>
      <c r="F195" s="1753"/>
      <c r="G195" s="1753"/>
      <c r="H195" s="1753"/>
      <c r="I195" s="1753"/>
      <c r="J195" s="1753"/>
      <c r="K195" s="1753"/>
      <c r="L195" s="1753"/>
      <c r="M195" s="1753"/>
      <c r="N195" s="1753"/>
      <c r="O195" s="1753"/>
      <c r="P195" s="1753"/>
      <c r="Q195" s="1753"/>
      <c r="R195" s="1611"/>
      <c r="S195" s="1612"/>
      <c r="T195" s="1612"/>
      <c r="U195" s="1613"/>
    </row>
    <row r="196" spans="1:21" ht="18.75" customHeight="1" x14ac:dyDescent="0.15">
      <c r="A196" s="60"/>
      <c r="B196" s="65"/>
      <c r="C196" s="1786" t="s">
        <v>521</v>
      </c>
      <c r="D196" s="1795"/>
      <c r="E196" s="1784"/>
      <c r="F196" s="1753"/>
      <c r="G196" s="1753"/>
      <c r="H196" s="1753"/>
      <c r="I196" s="1753"/>
      <c r="J196" s="1753"/>
      <c r="K196" s="1753"/>
      <c r="L196" s="1753"/>
      <c r="M196" s="1753"/>
      <c r="N196" s="1753"/>
      <c r="O196" s="1753"/>
      <c r="P196" s="1753"/>
      <c r="Q196" s="1753"/>
      <c r="R196" s="1611"/>
      <c r="S196" s="1612"/>
      <c r="T196" s="1612"/>
      <c r="U196" s="1613"/>
    </row>
    <row r="197" spans="1:21" ht="18.75" customHeight="1" x14ac:dyDescent="0.15">
      <c r="A197" s="60"/>
      <c r="B197" s="65"/>
      <c r="C197" s="1795" t="s">
        <v>522</v>
      </c>
      <c r="D197" s="1795"/>
      <c r="E197" s="1795"/>
      <c r="F197" s="1750">
        <f>SUM(F198:I200)</f>
        <v>0</v>
      </c>
      <c r="G197" s="1750"/>
      <c r="H197" s="1750"/>
      <c r="I197" s="1750"/>
      <c r="J197" s="1750">
        <f>SUM(J198:M200)</f>
        <v>0</v>
      </c>
      <c r="K197" s="1750"/>
      <c r="L197" s="1750"/>
      <c r="M197" s="1750"/>
      <c r="N197" s="1750">
        <f>SUM(N198:Q200)</f>
        <v>0</v>
      </c>
      <c r="O197" s="1750"/>
      <c r="P197" s="1750"/>
      <c r="Q197" s="1750"/>
      <c r="R197" s="1611"/>
      <c r="S197" s="1612"/>
      <c r="T197" s="1612"/>
      <c r="U197" s="1613"/>
    </row>
    <row r="198" spans="1:21" ht="18.75" customHeight="1" x14ac:dyDescent="0.15">
      <c r="A198" s="60"/>
      <c r="B198" s="65"/>
      <c r="C198" s="67"/>
      <c r="D198" s="1785" t="s">
        <v>523</v>
      </c>
      <c r="E198" s="1786"/>
      <c r="F198" s="1753"/>
      <c r="G198" s="1753"/>
      <c r="H198" s="1753"/>
      <c r="I198" s="1753"/>
      <c r="J198" s="1753"/>
      <c r="K198" s="1753"/>
      <c r="L198" s="1753"/>
      <c r="M198" s="1753"/>
      <c r="N198" s="1753"/>
      <c r="O198" s="1753"/>
      <c r="P198" s="1753"/>
      <c r="Q198" s="1753"/>
      <c r="R198" s="1611"/>
      <c r="S198" s="1612"/>
      <c r="T198" s="1612"/>
      <c r="U198" s="1613"/>
    </row>
    <row r="199" spans="1:21" ht="18.75" customHeight="1" x14ac:dyDescent="0.15">
      <c r="A199" s="60"/>
      <c r="B199" s="65"/>
      <c r="C199" s="67"/>
      <c r="D199" s="1785" t="s">
        <v>524</v>
      </c>
      <c r="E199" s="1786"/>
      <c r="F199" s="1753"/>
      <c r="G199" s="1753"/>
      <c r="H199" s="1753"/>
      <c r="I199" s="1753"/>
      <c r="J199" s="1753"/>
      <c r="K199" s="1753"/>
      <c r="L199" s="1753"/>
      <c r="M199" s="1753"/>
      <c r="N199" s="1753"/>
      <c r="O199" s="1753"/>
      <c r="P199" s="1753"/>
      <c r="Q199" s="1753"/>
      <c r="R199" s="1611"/>
      <c r="S199" s="1612"/>
      <c r="T199" s="1612"/>
      <c r="U199" s="1613"/>
    </row>
    <row r="200" spans="1:21" ht="54" customHeight="1" x14ac:dyDescent="0.15">
      <c r="A200" s="60"/>
      <c r="B200" s="65"/>
      <c r="C200" s="67"/>
      <c r="D200" s="1792" t="s">
        <v>532</v>
      </c>
      <c r="E200" s="1793"/>
      <c r="F200" s="1753"/>
      <c r="G200" s="1753"/>
      <c r="H200" s="1753"/>
      <c r="I200" s="1753"/>
      <c r="J200" s="1753"/>
      <c r="K200" s="1753"/>
      <c r="L200" s="1753"/>
      <c r="M200" s="1753"/>
      <c r="N200" s="1753"/>
      <c r="O200" s="1753"/>
      <c r="P200" s="1753"/>
      <c r="Q200" s="1753"/>
      <c r="R200" s="1611"/>
      <c r="S200" s="1612"/>
      <c r="T200" s="1612"/>
      <c r="U200" s="1613"/>
    </row>
    <row r="201" spans="1:21" ht="18.75" customHeight="1" x14ac:dyDescent="0.15">
      <c r="A201" s="60"/>
      <c r="B201" s="65"/>
      <c r="C201" s="1800" t="s">
        <v>525</v>
      </c>
      <c r="D201" s="1800"/>
      <c r="E201" s="1800"/>
      <c r="F201" s="1753"/>
      <c r="G201" s="1753"/>
      <c r="H201" s="1753"/>
      <c r="I201" s="1753"/>
      <c r="J201" s="1753"/>
      <c r="K201" s="1753"/>
      <c r="L201" s="1753"/>
      <c r="M201" s="1753"/>
      <c r="N201" s="1753"/>
      <c r="O201" s="1753"/>
      <c r="P201" s="1753"/>
      <c r="Q201" s="1753"/>
      <c r="R201" s="1611"/>
      <c r="S201" s="1612"/>
      <c r="T201" s="1612"/>
      <c r="U201" s="1613"/>
    </row>
    <row r="202" spans="1:21" ht="18.75" customHeight="1" x14ac:dyDescent="0.15">
      <c r="A202" s="60"/>
      <c r="B202" s="65"/>
      <c r="C202" s="1800" t="s">
        <v>526</v>
      </c>
      <c r="D202" s="1800"/>
      <c r="E202" s="1800"/>
      <c r="F202" s="1753"/>
      <c r="G202" s="1753"/>
      <c r="H202" s="1753"/>
      <c r="I202" s="1753"/>
      <c r="J202" s="1753"/>
      <c r="K202" s="1753"/>
      <c r="L202" s="1753"/>
      <c r="M202" s="1753"/>
      <c r="N202" s="1753"/>
      <c r="O202" s="1753"/>
      <c r="P202" s="1753"/>
      <c r="Q202" s="1753"/>
      <c r="R202" s="1611"/>
      <c r="S202" s="1612"/>
      <c r="T202" s="1612"/>
      <c r="U202" s="1613"/>
    </row>
    <row r="203" spans="1:21" ht="18.75" customHeight="1" x14ac:dyDescent="0.15">
      <c r="A203" s="60"/>
      <c r="B203" s="65"/>
      <c r="C203" s="1800" t="s">
        <v>527</v>
      </c>
      <c r="D203" s="1800"/>
      <c r="E203" s="1800"/>
      <c r="F203" s="1753"/>
      <c r="G203" s="1753"/>
      <c r="H203" s="1753"/>
      <c r="I203" s="1753"/>
      <c r="J203" s="1753"/>
      <c r="K203" s="1753"/>
      <c r="L203" s="1753"/>
      <c r="M203" s="1753"/>
      <c r="N203" s="1753"/>
      <c r="O203" s="1753"/>
      <c r="P203" s="1753"/>
      <c r="Q203" s="1753"/>
      <c r="R203" s="1611"/>
      <c r="S203" s="1612"/>
      <c r="T203" s="1612"/>
      <c r="U203" s="1613"/>
    </row>
    <row r="204" spans="1:21" ht="18.75" customHeight="1" x14ac:dyDescent="0.15">
      <c r="A204" s="60"/>
      <c r="B204" s="65"/>
      <c r="C204" s="1800" t="s">
        <v>528</v>
      </c>
      <c r="D204" s="1800"/>
      <c r="E204" s="1800"/>
      <c r="F204" s="1753"/>
      <c r="G204" s="1753"/>
      <c r="H204" s="1753"/>
      <c r="I204" s="1753"/>
      <c r="J204" s="1753"/>
      <c r="K204" s="1753"/>
      <c r="L204" s="1753"/>
      <c r="M204" s="1753"/>
      <c r="N204" s="1753"/>
      <c r="O204" s="1753"/>
      <c r="P204" s="1753"/>
      <c r="Q204" s="1753"/>
      <c r="R204" s="1611"/>
      <c r="S204" s="1612"/>
      <c r="T204" s="1612"/>
      <c r="U204" s="1613"/>
    </row>
    <row r="205" spans="1:21" ht="18.75" customHeight="1" x14ac:dyDescent="0.15">
      <c r="A205" s="60"/>
      <c r="B205" s="65"/>
      <c r="C205" s="1800" t="s">
        <v>529</v>
      </c>
      <c r="D205" s="1800"/>
      <c r="E205" s="1800"/>
      <c r="F205" s="1753"/>
      <c r="G205" s="1753"/>
      <c r="H205" s="1753"/>
      <c r="I205" s="1753"/>
      <c r="J205" s="1753"/>
      <c r="K205" s="1753"/>
      <c r="L205" s="1753"/>
      <c r="M205" s="1753"/>
      <c r="N205" s="1753"/>
      <c r="O205" s="1753"/>
      <c r="P205" s="1753"/>
      <c r="Q205" s="1753"/>
      <c r="R205" s="1611"/>
      <c r="S205" s="1612"/>
      <c r="T205" s="1612"/>
      <c r="U205" s="1613"/>
    </row>
    <row r="206" spans="1:21" ht="18.75" customHeight="1" x14ac:dyDescent="0.15">
      <c r="A206" s="60"/>
      <c r="B206" s="65"/>
      <c r="C206" s="1800" t="s">
        <v>530</v>
      </c>
      <c r="D206" s="1800"/>
      <c r="E206" s="1800"/>
      <c r="F206" s="1753"/>
      <c r="G206" s="1753"/>
      <c r="H206" s="1753"/>
      <c r="I206" s="1753"/>
      <c r="J206" s="1753"/>
      <c r="K206" s="1753"/>
      <c r="L206" s="1753"/>
      <c r="M206" s="1753"/>
      <c r="N206" s="1753"/>
      <c r="O206" s="1753"/>
      <c r="P206" s="1753"/>
      <c r="Q206" s="1753"/>
      <c r="R206" s="1611"/>
      <c r="S206" s="1612"/>
      <c r="T206" s="1612"/>
      <c r="U206" s="1613"/>
    </row>
    <row r="207" spans="1:21" ht="18.75" customHeight="1" x14ac:dyDescent="0.15">
      <c r="A207" s="60"/>
      <c r="B207" s="65"/>
      <c r="C207" s="1784" t="s">
        <v>531</v>
      </c>
      <c r="D207" s="1785"/>
      <c r="E207" s="1785"/>
      <c r="F207" s="1753"/>
      <c r="G207" s="1753"/>
      <c r="H207" s="1753"/>
      <c r="I207" s="1753"/>
      <c r="J207" s="1753"/>
      <c r="K207" s="1753"/>
      <c r="L207" s="1753"/>
      <c r="M207" s="1753"/>
      <c r="N207" s="1753"/>
      <c r="O207" s="1753"/>
      <c r="P207" s="1753"/>
      <c r="Q207" s="1753"/>
      <c r="R207" s="1611"/>
      <c r="S207" s="1612"/>
      <c r="T207" s="1612"/>
      <c r="U207" s="1613"/>
    </row>
    <row r="208" spans="1:21" ht="54" customHeight="1" thickBot="1" x14ac:dyDescent="0.2">
      <c r="A208" s="60"/>
      <c r="B208" s="65"/>
      <c r="C208" s="1806" t="s">
        <v>533</v>
      </c>
      <c r="D208" s="1807"/>
      <c r="E208" s="1808"/>
      <c r="F208" s="1810"/>
      <c r="G208" s="1810"/>
      <c r="H208" s="1810"/>
      <c r="I208" s="1810"/>
      <c r="J208" s="1810"/>
      <c r="K208" s="1810"/>
      <c r="L208" s="1810"/>
      <c r="M208" s="1810"/>
      <c r="N208" s="1810"/>
      <c r="O208" s="1810"/>
      <c r="P208" s="1810"/>
      <c r="Q208" s="1810"/>
      <c r="R208" s="1675"/>
      <c r="S208" s="1676"/>
      <c r="T208" s="1676"/>
      <c r="U208" s="1677"/>
    </row>
    <row r="209" spans="1:21" ht="21" customHeight="1" thickTop="1" thickBot="1" x14ac:dyDescent="0.2">
      <c r="A209" s="61"/>
      <c r="B209" s="1679" t="s">
        <v>215</v>
      </c>
      <c r="C209" s="1679"/>
      <c r="D209" s="1679"/>
      <c r="E209" s="1679"/>
      <c r="F209" s="1849">
        <f>F94+F176+F193</f>
        <v>0</v>
      </c>
      <c r="G209" s="1850"/>
      <c r="H209" s="1850"/>
      <c r="I209" s="1851"/>
      <c r="J209" s="1849">
        <f>J94+J176+J193</f>
        <v>0</v>
      </c>
      <c r="K209" s="1850"/>
      <c r="L209" s="1850"/>
      <c r="M209" s="1851"/>
      <c r="N209" s="1849">
        <f>N94+N176+N193</f>
        <v>0</v>
      </c>
      <c r="O209" s="1850"/>
      <c r="P209" s="1850"/>
      <c r="Q209" s="1851"/>
      <c r="R209" s="1803"/>
      <c r="S209" s="1804"/>
      <c r="T209" s="1804"/>
      <c r="U209" s="1805"/>
    </row>
    <row r="210" spans="1:21" ht="21" customHeight="1" thickBot="1" x14ac:dyDescent="0.2">
      <c r="A210" s="1696" t="s">
        <v>216</v>
      </c>
      <c r="B210" s="1697"/>
      <c r="C210" s="1697"/>
      <c r="D210" s="1697"/>
      <c r="E210" s="1697"/>
      <c r="F210" s="1852">
        <f>F93-F209</f>
        <v>0</v>
      </c>
      <c r="G210" s="1853"/>
      <c r="H210" s="1853"/>
      <c r="I210" s="1854"/>
      <c r="J210" s="1852">
        <f>J93-J209</f>
        <v>0</v>
      </c>
      <c r="K210" s="1853"/>
      <c r="L210" s="1853"/>
      <c r="M210" s="1854"/>
      <c r="N210" s="1852">
        <f>N93-N209</f>
        <v>0</v>
      </c>
      <c r="O210" s="1853"/>
      <c r="P210" s="1853"/>
      <c r="Q210" s="1854"/>
      <c r="R210" s="1855"/>
      <c r="S210" s="1856"/>
      <c r="T210" s="1856"/>
      <c r="U210" s="1857"/>
    </row>
    <row r="211" spans="1:21" ht="21" customHeight="1" x14ac:dyDescent="0.15">
      <c r="A211" s="6"/>
      <c r="B211" s="6"/>
      <c r="C211" s="6"/>
      <c r="D211" s="6"/>
      <c r="E211" s="6"/>
      <c r="F211" s="12"/>
      <c r="G211" s="12"/>
      <c r="H211" s="12"/>
      <c r="I211" s="12"/>
      <c r="J211" s="12"/>
      <c r="K211" s="12"/>
      <c r="L211" s="12"/>
      <c r="M211" s="12"/>
      <c r="N211" s="12"/>
      <c r="O211" s="12"/>
      <c r="P211" s="12"/>
      <c r="Q211" s="335"/>
      <c r="R211" s="335"/>
      <c r="S211" s="335"/>
      <c r="T211" s="335"/>
      <c r="U211" s="335"/>
    </row>
    <row r="212" spans="1:21" ht="15.75" x14ac:dyDescent="0.15">
      <c r="A212" s="5"/>
      <c r="B212" s="5"/>
      <c r="C212" s="5"/>
      <c r="D212" s="5"/>
      <c r="E212" s="5"/>
      <c r="F212" s="5"/>
      <c r="G212" s="5"/>
      <c r="H212" s="5"/>
      <c r="I212" s="5"/>
      <c r="J212" s="5"/>
      <c r="K212" s="5"/>
      <c r="L212" s="5"/>
      <c r="M212" s="5"/>
      <c r="N212" s="5"/>
      <c r="O212" s="5"/>
      <c r="P212" s="5"/>
      <c r="Q212" s="5"/>
      <c r="R212" s="5"/>
      <c r="S212" s="5"/>
      <c r="T212" s="5"/>
      <c r="U212" s="5"/>
    </row>
    <row r="213" spans="1:21" ht="15.75" x14ac:dyDescent="0.15">
      <c r="A213" s="5"/>
      <c r="B213" s="5"/>
      <c r="C213" s="5"/>
      <c r="D213" s="5"/>
      <c r="E213" s="5"/>
      <c r="F213" s="5"/>
      <c r="G213" s="5"/>
      <c r="H213" s="5"/>
      <c r="I213" s="5"/>
      <c r="J213" s="5"/>
      <c r="K213" s="5"/>
      <c r="L213" s="5"/>
      <c r="M213" s="5"/>
      <c r="N213" s="5"/>
      <c r="O213" s="5"/>
      <c r="P213" s="5"/>
      <c r="Q213" s="5"/>
      <c r="R213" s="5"/>
      <c r="S213" s="5"/>
      <c r="T213" s="5"/>
      <c r="U213" s="5"/>
    </row>
    <row r="214" spans="1:21" ht="15.75" x14ac:dyDescent="0.15">
      <c r="A214" s="5"/>
      <c r="B214" s="5"/>
      <c r="C214" s="5"/>
      <c r="D214" s="5"/>
      <c r="E214" s="5"/>
      <c r="F214" s="5"/>
      <c r="G214" s="5"/>
      <c r="H214" s="5"/>
      <c r="I214" s="5"/>
      <c r="J214" s="5"/>
      <c r="K214" s="5"/>
      <c r="L214" s="5"/>
      <c r="M214" s="5"/>
      <c r="N214" s="5"/>
      <c r="O214" s="5"/>
      <c r="P214" s="5"/>
      <c r="Q214" s="5"/>
      <c r="R214" s="5"/>
      <c r="S214" s="5"/>
      <c r="T214" s="5"/>
      <c r="U214" s="5"/>
    </row>
    <row r="215" spans="1:21" ht="15.75" x14ac:dyDescent="0.15">
      <c r="A215" s="5"/>
      <c r="B215" s="5"/>
      <c r="C215" s="5"/>
      <c r="D215" s="5"/>
      <c r="E215" s="5"/>
      <c r="F215" s="5"/>
      <c r="G215" s="5"/>
      <c r="H215" s="5"/>
      <c r="I215" s="5"/>
      <c r="J215" s="5"/>
      <c r="K215" s="5"/>
      <c r="L215" s="5"/>
      <c r="M215" s="5"/>
      <c r="N215" s="5"/>
      <c r="O215" s="5"/>
      <c r="P215" s="5"/>
      <c r="Q215" s="5"/>
      <c r="R215" s="5"/>
      <c r="S215" s="5"/>
      <c r="T215" s="5"/>
      <c r="U215" s="5"/>
    </row>
    <row r="216" spans="1:21" ht="15.75" x14ac:dyDescent="0.15">
      <c r="A216" s="5"/>
      <c r="B216" s="5"/>
      <c r="C216" s="5"/>
      <c r="D216" s="5"/>
      <c r="E216" s="5"/>
      <c r="F216" s="5"/>
      <c r="G216" s="5"/>
      <c r="H216" s="5"/>
      <c r="I216" s="5"/>
      <c r="J216" s="5"/>
      <c r="K216" s="5"/>
      <c r="L216" s="5"/>
      <c r="M216" s="5"/>
      <c r="N216" s="5"/>
      <c r="O216" s="5"/>
      <c r="P216" s="5"/>
      <c r="Q216" s="5"/>
      <c r="R216" s="5"/>
      <c r="S216" s="5"/>
      <c r="T216" s="5"/>
      <c r="U216" s="5"/>
    </row>
    <row r="217" spans="1:21" ht="15.75" x14ac:dyDescent="0.15">
      <c r="A217" s="5"/>
      <c r="B217" s="5"/>
      <c r="C217" s="5"/>
      <c r="D217" s="5"/>
      <c r="E217" s="5"/>
      <c r="F217" s="5"/>
      <c r="G217" s="5"/>
      <c r="H217" s="5"/>
      <c r="I217" s="5"/>
      <c r="J217" s="5"/>
      <c r="K217" s="5"/>
      <c r="L217" s="5"/>
      <c r="M217" s="5"/>
      <c r="N217" s="5"/>
      <c r="O217" s="5"/>
      <c r="P217" s="5"/>
      <c r="Q217" s="5"/>
      <c r="R217" s="5"/>
      <c r="S217" s="5"/>
      <c r="T217" s="5"/>
      <c r="U217" s="5"/>
    </row>
    <row r="218" spans="1:21" ht="15.75" x14ac:dyDescent="0.15">
      <c r="A218" s="5"/>
      <c r="B218" s="5"/>
      <c r="C218" s="5"/>
      <c r="D218" s="5"/>
      <c r="E218" s="5"/>
      <c r="F218" s="5"/>
      <c r="G218" s="5"/>
      <c r="H218" s="5"/>
      <c r="I218" s="5"/>
      <c r="J218" s="5"/>
      <c r="K218" s="5"/>
      <c r="L218" s="5"/>
      <c r="M218" s="5"/>
      <c r="N218" s="5"/>
      <c r="O218" s="5"/>
      <c r="P218" s="5"/>
      <c r="Q218" s="5"/>
      <c r="R218" s="5"/>
      <c r="S218" s="5"/>
      <c r="T218" s="5"/>
      <c r="U218" s="5"/>
    </row>
    <row r="219" spans="1:21" ht="15.75" x14ac:dyDescent="0.15">
      <c r="A219" s="5"/>
      <c r="B219" s="5"/>
      <c r="C219" s="5"/>
      <c r="D219" s="5"/>
      <c r="E219" s="5"/>
      <c r="F219" s="5"/>
      <c r="G219" s="5"/>
      <c r="H219" s="5"/>
      <c r="I219" s="5"/>
      <c r="J219" s="5"/>
      <c r="K219" s="5"/>
      <c r="L219" s="5"/>
      <c r="M219" s="5"/>
      <c r="N219" s="5"/>
      <c r="O219" s="5"/>
      <c r="P219" s="5"/>
      <c r="Q219" s="5"/>
      <c r="R219" s="5"/>
      <c r="S219" s="5"/>
      <c r="T219" s="5"/>
      <c r="U219" s="5"/>
    </row>
    <row r="220" spans="1:21" ht="15.75" x14ac:dyDescent="0.15">
      <c r="A220" s="5"/>
      <c r="B220" s="5"/>
      <c r="C220" s="5"/>
      <c r="D220" s="5"/>
      <c r="E220" s="5"/>
      <c r="F220" s="5"/>
      <c r="G220" s="5"/>
      <c r="H220" s="5"/>
      <c r="I220" s="5"/>
      <c r="J220" s="5"/>
      <c r="K220" s="5"/>
      <c r="L220" s="5"/>
      <c r="M220" s="5"/>
      <c r="N220" s="5"/>
      <c r="O220" s="5"/>
      <c r="P220" s="5"/>
      <c r="Q220" s="5"/>
      <c r="R220" s="5"/>
      <c r="S220" s="5"/>
      <c r="T220" s="5"/>
      <c r="U220" s="5"/>
    </row>
    <row r="221" spans="1:21" ht="15.75" x14ac:dyDescent="0.15">
      <c r="A221" s="5"/>
      <c r="B221" s="5"/>
      <c r="C221" s="5"/>
      <c r="D221" s="5"/>
      <c r="E221" s="5"/>
      <c r="F221" s="5"/>
      <c r="G221" s="5"/>
      <c r="H221" s="5"/>
      <c r="I221" s="5"/>
      <c r="J221" s="5"/>
      <c r="K221" s="5"/>
      <c r="L221" s="5"/>
      <c r="M221" s="5"/>
      <c r="N221" s="5"/>
      <c r="O221" s="5"/>
      <c r="P221" s="5"/>
      <c r="Q221" s="5"/>
      <c r="R221" s="5"/>
      <c r="S221" s="5"/>
      <c r="T221" s="5"/>
      <c r="U221" s="5"/>
    </row>
    <row r="222" spans="1:21" ht="15.75" x14ac:dyDescent="0.15">
      <c r="A222" s="5"/>
      <c r="B222" s="5"/>
      <c r="C222" s="5"/>
      <c r="D222" s="5"/>
      <c r="E222" s="5"/>
      <c r="F222" s="5"/>
      <c r="G222" s="5"/>
      <c r="H222" s="5"/>
      <c r="I222" s="5"/>
      <c r="J222" s="5"/>
      <c r="K222" s="5"/>
      <c r="L222" s="5"/>
      <c r="M222" s="5"/>
      <c r="N222" s="5"/>
      <c r="O222" s="5"/>
      <c r="P222" s="5"/>
      <c r="Q222" s="5"/>
      <c r="R222" s="5"/>
      <c r="S222" s="5"/>
      <c r="T222" s="5"/>
      <c r="U222" s="5"/>
    </row>
    <row r="223" spans="1:21" ht="15.75" x14ac:dyDescent="0.15">
      <c r="A223" s="5"/>
      <c r="B223" s="5"/>
      <c r="C223" s="5"/>
      <c r="D223" s="5"/>
      <c r="E223" s="5"/>
      <c r="F223" s="5"/>
      <c r="G223" s="5"/>
      <c r="H223" s="5"/>
      <c r="I223" s="5"/>
      <c r="J223" s="5"/>
      <c r="K223" s="5"/>
      <c r="L223" s="5"/>
      <c r="M223" s="5"/>
      <c r="N223" s="5"/>
      <c r="O223" s="5"/>
      <c r="P223" s="5"/>
      <c r="Q223" s="5"/>
      <c r="R223" s="5"/>
      <c r="S223" s="5"/>
      <c r="T223" s="5"/>
      <c r="U223" s="5"/>
    </row>
    <row r="224" spans="1:21" ht="15.75" x14ac:dyDescent="0.15">
      <c r="A224" s="5"/>
      <c r="B224" s="5"/>
      <c r="C224" s="5"/>
      <c r="D224" s="5"/>
      <c r="E224" s="5"/>
      <c r="F224" s="5"/>
      <c r="G224" s="5"/>
      <c r="H224" s="5"/>
      <c r="I224" s="5"/>
      <c r="J224" s="5"/>
      <c r="K224" s="5"/>
      <c r="L224" s="5"/>
      <c r="M224" s="5"/>
      <c r="N224" s="5"/>
      <c r="O224" s="5"/>
      <c r="P224" s="5"/>
      <c r="Q224" s="5"/>
      <c r="R224" s="5"/>
      <c r="S224" s="5"/>
      <c r="T224" s="5"/>
      <c r="U224" s="5"/>
    </row>
    <row r="225" spans="1:21" ht="15.75" x14ac:dyDescent="0.15">
      <c r="A225" s="5"/>
      <c r="B225" s="5"/>
      <c r="C225" s="5"/>
      <c r="D225" s="5"/>
      <c r="E225" s="5"/>
      <c r="F225" s="5"/>
      <c r="G225" s="5"/>
      <c r="H225" s="5"/>
      <c r="I225" s="5"/>
      <c r="J225" s="5"/>
      <c r="K225" s="5"/>
      <c r="L225" s="5"/>
      <c r="M225" s="5"/>
      <c r="N225" s="5"/>
      <c r="O225" s="5"/>
      <c r="P225" s="5"/>
      <c r="Q225" s="5"/>
      <c r="R225" s="5"/>
      <c r="S225" s="5"/>
      <c r="T225" s="5"/>
      <c r="U225" s="5"/>
    </row>
    <row r="226" spans="1:21" ht="15.75" x14ac:dyDescent="0.15">
      <c r="A226" s="5"/>
      <c r="B226" s="5"/>
      <c r="C226" s="5"/>
      <c r="D226" s="5"/>
      <c r="E226" s="5"/>
      <c r="F226" s="5"/>
      <c r="G226" s="5"/>
      <c r="H226" s="5"/>
      <c r="I226" s="5"/>
      <c r="J226" s="5"/>
      <c r="K226" s="5"/>
      <c r="L226" s="5"/>
      <c r="M226" s="5"/>
      <c r="N226" s="5"/>
      <c r="O226" s="5"/>
      <c r="P226" s="5"/>
      <c r="Q226" s="5"/>
      <c r="R226" s="5"/>
      <c r="S226" s="5"/>
      <c r="T226" s="5"/>
      <c r="U226" s="5"/>
    </row>
    <row r="227" spans="1:21" ht="15.75" x14ac:dyDescent="0.15">
      <c r="A227" s="5"/>
      <c r="B227" s="5"/>
      <c r="C227" s="5"/>
      <c r="D227" s="5"/>
      <c r="E227" s="5"/>
      <c r="F227" s="5"/>
      <c r="G227" s="5"/>
      <c r="H227" s="5"/>
      <c r="I227" s="5"/>
      <c r="J227" s="5"/>
      <c r="K227" s="5"/>
      <c r="L227" s="5"/>
      <c r="M227" s="5"/>
      <c r="N227" s="5"/>
      <c r="O227" s="5"/>
      <c r="P227" s="5"/>
      <c r="Q227" s="5"/>
      <c r="R227" s="5"/>
      <c r="S227" s="5"/>
      <c r="T227" s="5"/>
      <c r="U227" s="5"/>
    </row>
    <row r="228" spans="1:21" ht="15.75" x14ac:dyDescent="0.15">
      <c r="A228" s="5"/>
      <c r="B228" s="5"/>
      <c r="C228" s="5"/>
      <c r="D228" s="5"/>
      <c r="E228" s="5"/>
      <c r="F228" s="5"/>
      <c r="G228" s="5"/>
      <c r="H228" s="5"/>
      <c r="I228" s="5"/>
      <c r="J228" s="5"/>
      <c r="K228" s="5"/>
      <c r="L228" s="5"/>
      <c r="M228" s="5"/>
      <c r="N228" s="5"/>
      <c r="O228" s="5"/>
      <c r="P228" s="5"/>
      <c r="Q228" s="5"/>
      <c r="R228" s="5"/>
      <c r="S228" s="5"/>
      <c r="T228" s="5"/>
      <c r="U228" s="5"/>
    </row>
    <row r="229" spans="1:21" ht="15.75" x14ac:dyDescent="0.15">
      <c r="A229" s="5"/>
      <c r="B229" s="5"/>
      <c r="C229" s="5"/>
      <c r="D229" s="5"/>
      <c r="E229" s="5"/>
      <c r="F229" s="5"/>
      <c r="G229" s="5"/>
      <c r="H229" s="5"/>
      <c r="I229" s="5"/>
      <c r="J229" s="5"/>
      <c r="K229" s="5"/>
      <c r="L229" s="5"/>
      <c r="M229" s="5"/>
      <c r="N229" s="5"/>
      <c r="O229" s="5"/>
      <c r="P229" s="5"/>
      <c r="Q229" s="5"/>
      <c r="R229" s="5"/>
      <c r="S229" s="5"/>
      <c r="T229" s="5"/>
      <c r="U229" s="5"/>
    </row>
    <row r="230" spans="1:21" ht="15.75" x14ac:dyDescent="0.15">
      <c r="A230" s="5"/>
      <c r="B230" s="5"/>
      <c r="C230" s="5"/>
      <c r="D230" s="5"/>
      <c r="E230" s="5"/>
      <c r="F230" s="5"/>
      <c r="G230" s="5"/>
      <c r="H230" s="5"/>
      <c r="I230" s="5"/>
      <c r="J230" s="5"/>
      <c r="K230" s="5"/>
      <c r="L230" s="5"/>
      <c r="M230" s="5"/>
      <c r="N230" s="5"/>
      <c r="O230" s="5"/>
      <c r="P230" s="5"/>
      <c r="Q230" s="5"/>
      <c r="R230" s="5"/>
      <c r="S230" s="5"/>
      <c r="T230" s="5"/>
      <c r="U230" s="5"/>
    </row>
    <row r="231" spans="1:21" ht="15.75" x14ac:dyDescent="0.15">
      <c r="A231" s="5"/>
      <c r="B231" s="5"/>
      <c r="C231" s="5"/>
      <c r="D231" s="5"/>
      <c r="E231" s="5"/>
      <c r="F231" s="5"/>
      <c r="G231" s="5"/>
      <c r="H231" s="5"/>
      <c r="I231" s="5"/>
      <c r="J231" s="5"/>
      <c r="K231" s="5"/>
      <c r="L231" s="5"/>
      <c r="M231" s="5"/>
      <c r="N231" s="5"/>
      <c r="O231" s="5"/>
      <c r="P231" s="5"/>
      <c r="Q231" s="5"/>
      <c r="R231" s="5"/>
      <c r="S231" s="5"/>
      <c r="T231" s="5"/>
      <c r="U231" s="5"/>
    </row>
    <row r="232" spans="1:21" ht="15.75" x14ac:dyDescent="0.15">
      <c r="A232" s="5"/>
      <c r="B232" s="5"/>
      <c r="C232" s="5"/>
      <c r="D232" s="5"/>
      <c r="E232" s="5"/>
      <c r="F232" s="5"/>
      <c r="G232" s="5"/>
      <c r="H232" s="5"/>
      <c r="I232" s="5"/>
      <c r="J232" s="5"/>
      <c r="K232" s="5"/>
      <c r="L232" s="5"/>
      <c r="M232" s="5"/>
      <c r="N232" s="5"/>
      <c r="O232" s="5"/>
      <c r="P232" s="5"/>
      <c r="Q232" s="5"/>
      <c r="R232" s="5"/>
      <c r="S232" s="5"/>
      <c r="T232" s="5"/>
      <c r="U232" s="5"/>
    </row>
    <row r="233" spans="1:21" ht="15.75" x14ac:dyDescent="0.15">
      <c r="A233" s="5"/>
      <c r="B233" s="5"/>
      <c r="C233" s="5"/>
      <c r="D233" s="5"/>
      <c r="E233" s="5"/>
      <c r="F233" s="5"/>
      <c r="G233" s="5"/>
      <c r="H233" s="5"/>
      <c r="I233" s="5"/>
      <c r="J233" s="5"/>
      <c r="K233" s="5"/>
      <c r="L233" s="5"/>
      <c r="M233" s="5"/>
      <c r="N233" s="5"/>
      <c r="O233" s="5"/>
      <c r="P233" s="5"/>
      <c r="Q233" s="5"/>
      <c r="R233" s="5"/>
      <c r="S233" s="5"/>
      <c r="T233" s="5"/>
      <c r="U233" s="5"/>
    </row>
    <row r="234" spans="1:21" ht="15.75" x14ac:dyDescent="0.15">
      <c r="A234" s="5"/>
      <c r="B234" s="5"/>
      <c r="C234" s="5"/>
      <c r="D234" s="5"/>
      <c r="E234" s="5"/>
      <c r="F234" s="5"/>
      <c r="G234" s="5"/>
      <c r="H234" s="5"/>
      <c r="I234" s="5"/>
      <c r="J234" s="5"/>
      <c r="K234" s="5"/>
      <c r="L234" s="5"/>
      <c r="M234" s="5"/>
      <c r="N234" s="5"/>
      <c r="O234" s="5"/>
      <c r="P234" s="5"/>
      <c r="Q234" s="5"/>
      <c r="R234" s="5"/>
      <c r="S234" s="5"/>
      <c r="T234" s="5"/>
      <c r="U234" s="5"/>
    </row>
    <row r="235" spans="1:21" ht="15.75" x14ac:dyDescent="0.15">
      <c r="A235" s="5"/>
      <c r="B235" s="5"/>
      <c r="C235" s="5"/>
      <c r="D235" s="5"/>
      <c r="E235" s="5"/>
      <c r="F235" s="5"/>
      <c r="G235" s="5"/>
      <c r="H235" s="5"/>
      <c r="I235" s="5"/>
      <c r="J235" s="5"/>
      <c r="K235" s="5"/>
      <c r="L235" s="5"/>
      <c r="M235" s="5"/>
      <c r="N235" s="5"/>
      <c r="O235" s="5"/>
      <c r="P235" s="5"/>
      <c r="Q235" s="5"/>
      <c r="R235" s="5"/>
      <c r="S235" s="5"/>
      <c r="T235" s="5"/>
      <c r="U235" s="5"/>
    </row>
    <row r="236" spans="1:21" ht="15.75" x14ac:dyDescent="0.15">
      <c r="A236" s="5"/>
      <c r="B236" s="5"/>
      <c r="C236" s="5"/>
      <c r="D236" s="5"/>
      <c r="E236" s="5"/>
      <c r="F236" s="5"/>
      <c r="G236" s="5"/>
      <c r="H236" s="5"/>
      <c r="I236" s="5"/>
      <c r="J236" s="5"/>
      <c r="K236" s="5"/>
      <c r="L236" s="5"/>
      <c r="M236" s="5"/>
      <c r="N236" s="5"/>
      <c r="O236" s="5"/>
      <c r="P236" s="5"/>
      <c r="Q236" s="5"/>
      <c r="R236" s="5"/>
      <c r="S236" s="5"/>
      <c r="T236" s="5"/>
      <c r="U236" s="5"/>
    </row>
    <row r="237" spans="1:21" ht="15.75" x14ac:dyDescent="0.15">
      <c r="A237" s="5"/>
      <c r="B237" s="5"/>
      <c r="C237" s="5"/>
      <c r="D237" s="5"/>
      <c r="E237" s="5"/>
      <c r="F237" s="5"/>
      <c r="G237" s="5"/>
      <c r="H237" s="5"/>
      <c r="I237" s="5"/>
      <c r="J237" s="5"/>
      <c r="K237" s="5"/>
      <c r="L237" s="5"/>
      <c r="M237" s="5"/>
      <c r="N237" s="5"/>
      <c r="O237" s="5"/>
      <c r="P237" s="5"/>
      <c r="Q237" s="5"/>
      <c r="R237" s="5"/>
      <c r="S237" s="5"/>
      <c r="T237" s="5"/>
      <c r="U237" s="5"/>
    </row>
    <row r="238" spans="1:21" ht="15.75" x14ac:dyDescent="0.15">
      <c r="A238" s="5"/>
      <c r="B238" s="5"/>
      <c r="C238" s="5"/>
      <c r="D238" s="5"/>
      <c r="E238" s="5"/>
      <c r="F238" s="5"/>
      <c r="G238" s="5"/>
      <c r="H238" s="5"/>
      <c r="I238" s="5"/>
      <c r="J238" s="5"/>
      <c r="K238" s="5"/>
      <c r="L238" s="5"/>
      <c r="M238" s="5"/>
      <c r="N238" s="5"/>
      <c r="O238" s="5"/>
      <c r="P238" s="5"/>
      <c r="Q238" s="5"/>
      <c r="R238" s="5"/>
      <c r="S238" s="5"/>
      <c r="T238" s="5"/>
      <c r="U238" s="5"/>
    </row>
    <row r="239" spans="1:21" ht="15.75" x14ac:dyDescent="0.15">
      <c r="A239" s="5"/>
      <c r="B239" s="5"/>
      <c r="C239" s="5"/>
      <c r="D239" s="5"/>
      <c r="E239" s="5"/>
      <c r="F239" s="5"/>
      <c r="G239" s="5"/>
      <c r="H239" s="5"/>
      <c r="I239" s="5"/>
      <c r="J239" s="5"/>
      <c r="K239" s="5"/>
      <c r="L239" s="5"/>
      <c r="M239" s="5"/>
      <c r="N239" s="5"/>
      <c r="O239" s="5"/>
      <c r="P239" s="5"/>
      <c r="Q239" s="5"/>
      <c r="R239" s="5"/>
      <c r="S239" s="5"/>
      <c r="T239" s="5"/>
      <c r="U239" s="5"/>
    </row>
    <row r="240" spans="1:21" ht="15.75" x14ac:dyDescent="0.15">
      <c r="A240" s="5"/>
      <c r="B240" s="5"/>
      <c r="C240" s="5"/>
      <c r="D240" s="5"/>
      <c r="E240" s="5"/>
      <c r="F240" s="5"/>
      <c r="G240" s="5"/>
      <c r="H240" s="5"/>
      <c r="I240" s="5"/>
      <c r="J240" s="5"/>
      <c r="K240" s="5"/>
      <c r="L240" s="5"/>
      <c r="M240" s="5"/>
      <c r="N240" s="5"/>
      <c r="O240" s="5"/>
      <c r="P240" s="5"/>
      <c r="Q240" s="5"/>
      <c r="R240" s="5"/>
      <c r="S240" s="5"/>
      <c r="T240" s="5"/>
      <c r="U240" s="5"/>
    </row>
  </sheetData>
  <sheetProtection formatCells="0" formatColumns="0" formatRows="0"/>
  <mergeCells count="895">
    <mergeCell ref="B209:E209"/>
    <mergeCell ref="F209:I209"/>
    <mergeCell ref="J209:M209"/>
    <mergeCell ref="N209:Q209"/>
    <mergeCell ref="A210:E210"/>
    <mergeCell ref="F210:I210"/>
    <mergeCell ref="J210:M210"/>
    <mergeCell ref="N210:Q210"/>
    <mergeCell ref="R210:U210"/>
    <mergeCell ref="R209:U209"/>
    <mergeCell ref="C207:E207"/>
    <mergeCell ref="F207:I207"/>
    <mergeCell ref="J207:M207"/>
    <mergeCell ref="N207:Q207"/>
    <mergeCell ref="R207:U207"/>
    <mergeCell ref="C208:E208"/>
    <mergeCell ref="F208:I208"/>
    <mergeCell ref="J208:M208"/>
    <mergeCell ref="N208:Q208"/>
    <mergeCell ref="R208:U208"/>
    <mergeCell ref="C201:E201"/>
    <mergeCell ref="F201:I201"/>
    <mergeCell ref="J201:M201"/>
    <mergeCell ref="N201:Q201"/>
    <mergeCell ref="R201:U201"/>
    <mergeCell ref="C202:E202"/>
    <mergeCell ref="F202:I202"/>
    <mergeCell ref="J202:M202"/>
    <mergeCell ref="N202:Q202"/>
    <mergeCell ref="R202:U202"/>
    <mergeCell ref="R205:U205"/>
    <mergeCell ref="C206:E206"/>
    <mergeCell ref="F206:I206"/>
    <mergeCell ref="J206:M206"/>
    <mergeCell ref="N206:Q206"/>
    <mergeCell ref="R206:U206"/>
    <mergeCell ref="C203:E203"/>
    <mergeCell ref="F203:I203"/>
    <mergeCell ref="J203:M203"/>
    <mergeCell ref="N203:Q203"/>
    <mergeCell ref="R203:U203"/>
    <mergeCell ref="C204:E204"/>
    <mergeCell ref="F204:I204"/>
    <mergeCell ref="J204:M204"/>
    <mergeCell ref="N204:Q204"/>
    <mergeCell ref="R204:U204"/>
    <mergeCell ref="C205:E205"/>
    <mergeCell ref="F205:I205"/>
    <mergeCell ref="J205:M205"/>
    <mergeCell ref="N205:Q205"/>
    <mergeCell ref="C197:E197"/>
    <mergeCell ref="F197:I197"/>
    <mergeCell ref="J197:M197"/>
    <mergeCell ref="N197:Q197"/>
    <mergeCell ref="R197:U197"/>
    <mergeCell ref="D198:E198"/>
    <mergeCell ref="F198:I198"/>
    <mergeCell ref="J198:M198"/>
    <mergeCell ref="N198:Q198"/>
    <mergeCell ref="R198:U198"/>
    <mergeCell ref="D199:E199"/>
    <mergeCell ref="F199:I199"/>
    <mergeCell ref="J199:M199"/>
    <mergeCell ref="N199:Q199"/>
    <mergeCell ref="R199:U199"/>
    <mergeCell ref="D200:E200"/>
    <mergeCell ref="F200:I200"/>
    <mergeCell ref="J200:M200"/>
    <mergeCell ref="N200:Q200"/>
    <mergeCell ref="R200:U200"/>
    <mergeCell ref="B193:E193"/>
    <mergeCell ref="F193:I193"/>
    <mergeCell ref="J193:M193"/>
    <mergeCell ref="N193:Q193"/>
    <mergeCell ref="R193:U193"/>
    <mergeCell ref="C194:E194"/>
    <mergeCell ref="F194:I194"/>
    <mergeCell ref="J194:M194"/>
    <mergeCell ref="N194:Q194"/>
    <mergeCell ref="R194:U194"/>
    <mergeCell ref="C195:E195"/>
    <mergeCell ref="F195:I195"/>
    <mergeCell ref="J195:M195"/>
    <mergeCell ref="N195:Q195"/>
    <mergeCell ref="R195:U195"/>
    <mergeCell ref="C196:E196"/>
    <mergeCell ref="F196:I196"/>
    <mergeCell ref="J196:M196"/>
    <mergeCell ref="N196:Q196"/>
    <mergeCell ref="R196:U196"/>
    <mergeCell ref="C189:E189"/>
    <mergeCell ref="F189:I189"/>
    <mergeCell ref="J189:M189"/>
    <mergeCell ref="N189:Q189"/>
    <mergeCell ref="R189:U189"/>
    <mergeCell ref="C190:E190"/>
    <mergeCell ref="F190:I190"/>
    <mergeCell ref="J190:M190"/>
    <mergeCell ref="N190:Q190"/>
    <mergeCell ref="R190:U190"/>
    <mergeCell ref="C191:E191"/>
    <mergeCell ref="F191:I191"/>
    <mergeCell ref="J191:M191"/>
    <mergeCell ref="N191:Q191"/>
    <mergeCell ref="R191:U191"/>
    <mergeCell ref="C192:E192"/>
    <mergeCell ref="F192:I192"/>
    <mergeCell ref="J192:M192"/>
    <mergeCell ref="N192:Q192"/>
    <mergeCell ref="R192:U192"/>
    <mergeCell ref="C180:E180"/>
    <mergeCell ref="F180:I180"/>
    <mergeCell ref="J180:M180"/>
    <mergeCell ref="N180:Q180"/>
    <mergeCell ref="R180:U180"/>
    <mergeCell ref="C181:E181"/>
    <mergeCell ref="F181:I181"/>
    <mergeCell ref="J181:M181"/>
    <mergeCell ref="N181:Q181"/>
    <mergeCell ref="R181:U181"/>
    <mergeCell ref="A184:U184"/>
    <mergeCell ref="A186:D186"/>
    <mergeCell ref="A188:E188"/>
    <mergeCell ref="F188:I188"/>
    <mergeCell ref="J188:M188"/>
    <mergeCell ref="N188:Q188"/>
    <mergeCell ref="R188:U188"/>
    <mergeCell ref="C182:E182"/>
    <mergeCell ref="F182:I182"/>
    <mergeCell ref="J182:M182"/>
    <mergeCell ref="N182:Q182"/>
    <mergeCell ref="R182:U182"/>
    <mergeCell ref="Q183:U183"/>
    <mergeCell ref="B176:E176"/>
    <mergeCell ref="F176:I176"/>
    <mergeCell ref="J176:M176"/>
    <mergeCell ref="N176:Q176"/>
    <mergeCell ref="R176:U176"/>
    <mergeCell ref="C177:E177"/>
    <mergeCell ref="F177:I177"/>
    <mergeCell ref="J177:M177"/>
    <mergeCell ref="N177:Q177"/>
    <mergeCell ref="R177:U177"/>
    <mergeCell ref="C178:E178"/>
    <mergeCell ref="F178:I178"/>
    <mergeCell ref="J178:M178"/>
    <mergeCell ref="N178:Q178"/>
    <mergeCell ref="R178:U178"/>
    <mergeCell ref="C179:E179"/>
    <mergeCell ref="F179:I179"/>
    <mergeCell ref="J179:M179"/>
    <mergeCell ref="N179:Q179"/>
    <mergeCell ref="R179:U179"/>
    <mergeCell ref="C172:E172"/>
    <mergeCell ref="F172:I172"/>
    <mergeCell ref="J172:M172"/>
    <mergeCell ref="N172:Q172"/>
    <mergeCell ref="R172:U172"/>
    <mergeCell ref="C173:E173"/>
    <mergeCell ref="F173:I173"/>
    <mergeCell ref="J173:M173"/>
    <mergeCell ref="N173:Q173"/>
    <mergeCell ref="R173:U173"/>
    <mergeCell ref="C174:E174"/>
    <mergeCell ref="F174:I174"/>
    <mergeCell ref="J174:M174"/>
    <mergeCell ref="N174:Q174"/>
    <mergeCell ref="R174:U174"/>
    <mergeCell ref="C175:E175"/>
    <mergeCell ref="F175:I175"/>
    <mergeCell ref="J175:M175"/>
    <mergeCell ref="N175:Q175"/>
    <mergeCell ref="R175:U175"/>
    <mergeCell ref="C168:E168"/>
    <mergeCell ref="F168:I168"/>
    <mergeCell ref="J168:M168"/>
    <mergeCell ref="N168:Q168"/>
    <mergeCell ref="R168:U168"/>
    <mergeCell ref="C169:E169"/>
    <mergeCell ref="F169:I169"/>
    <mergeCell ref="J169:M169"/>
    <mergeCell ref="N169:Q169"/>
    <mergeCell ref="R169:U169"/>
    <mergeCell ref="C170:E170"/>
    <mergeCell ref="F170:I170"/>
    <mergeCell ref="J170:M170"/>
    <mergeCell ref="N170:Q170"/>
    <mergeCell ref="R170:U170"/>
    <mergeCell ref="C171:E171"/>
    <mergeCell ref="F171:I171"/>
    <mergeCell ref="J171:M171"/>
    <mergeCell ref="N171:Q171"/>
    <mergeCell ref="R171:U171"/>
    <mergeCell ref="C164:E164"/>
    <mergeCell ref="F164:I164"/>
    <mergeCell ref="J164:M164"/>
    <mergeCell ref="N164:Q164"/>
    <mergeCell ref="R164:U164"/>
    <mergeCell ref="C165:E165"/>
    <mergeCell ref="F165:I165"/>
    <mergeCell ref="J165:M165"/>
    <mergeCell ref="N165:Q165"/>
    <mergeCell ref="R165:U165"/>
    <mergeCell ref="C166:E166"/>
    <mergeCell ref="F166:I166"/>
    <mergeCell ref="J166:M166"/>
    <mergeCell ref="N166:Q166"/>
    <mergeCell ref="R166:U166"/>
    <mergeCell ref="C167:E167"/>
    <mergeCell ref="F167:I167"/>
    <mergeCell ref="J167:M167"/>
    <mergeCell ref="N167:Q167"/>
    <mergeCell ref="R167:U167"/>
    <mergeCell ref="C160:E160"/>
    <mergeCell ref="F160:I160"/>
    <mergeCell ref="J160:M160"/>
    <mergeCell ref="N160:Q160"/>
    <mergeCell ref="R160:U160"/>
    <mergeCell ref="C161:E161"/>
    <mergeCell ref="F161:I161"/>
    <mergeCell ref="J161:M161"/>
    <mergeCell ref="N161:Q161"/>
    <mergeCell ref="R161:U161"/>
    <mergeCell ref="C162:E162"/>
    <mergeCell ref="F162:I162"/>
    <mergeCell ref="J162:M162"/>
    <mergeCell ref="N162:Q162"/>
    <mergeCell ref="R162:U162"/>
    <mergeCell ref="C163:E163"/>
    <mergeCell ref="F163:I163"/>
    <mergeCell ref="J163:M163"/>
    <mergeCell ref="N163:Q163"/>
    <mergeCell ref="R163:U163"/>
    <mergeCell ref="C156:E156"/>
    <mergeCell ref="F156:I156"/>
    <mergeCell ref="J156:M156"/>
    <mergeCell ref="N156:Q156"/>
    <mergeCell ref="R156:U156"/>
    <mergeCell ref="C157:E157"/>
    <mergeCell ref="F157:I157"/>
    <mergeCell ref="J157:M157"/>
    <mergeCell ref="N157:Q157"/>
    <mergeCell ref="R157:U157"/>
    <mergeCell ref="C158:E158"/>
    <mergeCell ref="F158:I158"/>
    <mergeCell ref="J158:M158"/>
    <mergeCell ref="N158:Q158"/>
    <mergeCell ref="R158:U158"/>
    <mergeCell ref="C159:E159"/>
    <mergeCell ref="F159:I159"/>
    <mergeCell ref="J159:M159"/>
    <mergeCell ref="N159:Q159"/>
    <mergeCell ref="R159:U159"/>
    <mergeCell ref="C152:E152"/>
    <mergeCell ref="F152:I152"/>
    <mergeCell ref="J152:M152"/>
    <mergeCell ref="N152:Q152"/>
    <mergeCell ref="R152:U152"/>
    <mergeCell ref="C153:E153"/>
    <mergeCell ref="F153:I153"/>
    <mergeCell ref="J153:M153"/>
    <mergeCell ref="N153:Q153"/>
    <mergeCell ref="R153:U153"/>
    <mergeCell ref="C154:E154"/>
    <mergeCell ref="F154:I154"/>
    <mergeCell ref="J154:M154"/>
    <mergeCell ref="N154:Q154"/>
    <mergeCell ref="R154:U154"/>
    <mergeCell ref="C155:E155"/>
    <mergeCell ref="F155:I155"/>
    <mergeCell ref="J155:M155"/>
    <mergeCell ref="N155:Q155"/>
    <mergeCell ref="R155:U155"/>
    <mergeCell ref="C142:E142"/>
    <mergeCell ref="F142:I142"/>
    <mergeCell ref="J142:M142"/>
    <mergeCell ref="N142:Q142"/>
    <mergeCell ref="R142:U142"/>
    <mergeCell ref="C143:E143"/>
    <mergeCell ref="F143:I143"/>
    <mergeCell ref="J143:M143"/>
    <mergeCell ref="N143:Q143"/>
    <mergeCell ref="R143:U143"/>
    <mergeCell ref="Q146:U146"/>
    <mergeCell ref="A147:U147"/>
    <mergeCell ref="A149:D149"/>
    <mergeCell ref="A151:E151"/>
    <mergeCell ref="F151:I151"/>
    <mergeCell ref="J151:M151"/>
    <mergeCell ref="N151:Q151"/>
    <mergeCell ref="R151:U151"/>
    <mergeCell ref="C144:E144"/>
    <mergeCell ref="F144:I144"/>
    <mergeCell ref="J144:M144"/>
    <mergeCell ref="N144:Q144"/>
    <mergeCell ref="R144:U144"/>
    <mergeCell ref="C145:E145"/>
    <mergeCell ref="F145:I145"/>
    <mergeCell ref="J145:M145"/>
    <mergeCell ref="N145:Q145"/>
    <mergeCell ref="R145:U145"/>
    <mergeCell ref="C138:E138"/>
    <mergeCell ref="F138:I138"/>
    <mergeCell ref="J138:M138"/>
    <mergeCell ref="N138:Q138"/>
    <mergeCell ref="R138:U138"/>
    <mergeCell ref="C139:E139"/>
    <mergeCell ref="F139:I139"/>
    <mergeCell ref="J139:M139"/>
    <mergeCell ref="N139:Q139"/>
    <mergeCell ref="R139:U139"/>
    <mergeCell ref="C140:E140"/>
    <mergeCell ref="F140:I140"/>
    <mergeCell ref="J140:M140"/>
    <mergeCell ref="N140:Q140"/>
    <mergeCell ref="R140:U140"/>
    <mergeCell ref="C141:E141"/>
    <mergeCell ref="F141:I141"/>
    <mergeCell ref="J141:M141"/>
    <mergeCell ref="N141:Q141"/>
    <mergeCell ref="R141:U141"/>
    <mergeCell ref="C134:E134"/>
    <mergeCell ref="F134:I134"/>
    <mergeCell ref="J134:M134"/>
    <mergeCell ref="N134:Q134"/>
    <mergeCell ref="R134:U134"/>
    <mergeCell ref="C135:E135"/>
    <mergeCell ref="F135:I135"/>
    <mergeCell ref="J135:M135"/>
    <mergeCell ref="N135:Q135"/>
    <mergeCell ref="R135:U135"/>
    <mergeCell ref="C136:E136"/>
    <mergeCell ref="F136:I136"/>
    <mergeCell ref="J136:M136"/>
    <mergeCell ref="N136:Q136"/>
    <mergeCell ref="R136:U136"/>
    <mergeCell ref="C137:E137"/>
    <mergeCell ref="F137:I137"/>
    <mergeCell ref="J137:M137"/>
    <mergeCell ref="N137:Q137"/>
    <mergeCell ref="R137:U137"/>
    <mergeCell ref="C130:E130"/>
    <mergeCell ref="F130:I130"/>
    <mergeCell ref="J130:M130"/>
    <mergeCell ref="N130:Q130"/>
    <mergeCell ref="R130:U130"/>
    <mergeCell ref="C131:E131"/>
    <mergeCell ref="F131:I131"/>
    <mergeCell ref="J131:M131"/>
    <mergeCell ref="N131:Q131"/>
    <mergeCell ref="R131:U131"/>
    <mergeCell ref="C132:E132"/>
    <mergeCell ref="F132:I132"/>
    <mergeCell ref="J132:M132"/>
    <mergeCell ref="N132:Q132"/>
    <mergeCell ref="R132:U132"/>
    <mergeCell ref="C133:E133"/>
    <mergeCell ref="F133:I133"/>
    <mergeCell ref="J133:M133"/>
    <mergeCell ref="N133:Q133"/>
    <mergeCell ref="R133:U133"/>
    <mergeCell ref="C126:E126"/>
    <mergeCell ref="F126:I126"/>
    <mergeCell ref="J126:M126"/>
    <mergeCell ref="N126:Q126"/>
    <mergeCell ref="R126:U126"/>
    <mergeCell ref="C127:E127"/>
    <mergeCell ref="F127:I127"/>
    <mergeCell ref="J127:M127"/>
    <mergeCell ref="N127:Q127"/>
    <mergeCell ref="R127:U127"/>
    <mergeCell ref="C128:E128"/>
    <mergeCell ref="F128:I128"/>
    <mergeCell ref="J128:M128"/>
    <mergeCell ref="N128:Q128"/>
    <mergeCell ref="R128:U128"/>
    <mergeCell ref="C129:E129"/>
    <mergeCell ref="F129:I129"/>
    <mergeCell ref="J129:M129"/>
    <mergeCell ref="N129:Q129"/>
    <mergeCell ref="R129:U129"/>
    <mergeCell ref="C122:E122"/>
    <mergeCell ref="F122:I122"/>
    <mergeCell ref="J122:M122"/>
    <mergeCell ref="N122:Q122"/>
    <mergeCell ref="R122:U122"/>
    <mergeCell ref="C123:E123"/>
    <mergeCell ref="F123:I123"/>
    <mergeCell ref="J123:M123"/>
    <mergeCell ref="N123:Q123"/>
    <mergeCell ref="R123:U123"/>
    <mergeCell ref="C124:E124"/>
    <mergeCell ref="F124:I124"/>
    <mergeCell ref="J124:M124"/>
    <mergeCell ref="N124:Q124"/>
    <mergeCell ref="R124:U124"/>
    <mergeCell ref="C125:E125"/>
    <mergeCell ref="F125:I125"/>
    <mergeCell ref="J125:M125"/>
    <mergeCell ref="N125:Q125"/>
    <mergeCell ref="R125:U125"/>
    <mergeCell ref="C118:E118"/>
    <mergeCell ref="F118:I118"/>
    <mergeCell ref="J118:M118"/>
    <mergeCell ref="N118:Q118"/>
    <mergeCell ref="R118:U118"/>
    <mergeCell ref="C119:E119"/>
    <mergeCell ref="F119:I119"/>
    <mergeCell ref="J119:M119"/>
    <mergeCell ref="N119:Q119"/>
    <mergeCell ref="R119:U119"/>
    <mergeCell ref="C120:E120"/>
    <mergeCell ref="F120:I120"/>
    <mergeCell ref="J120:M120"/>
    <mergeCell ref="N120:Q120"/>
    <mergeCell ref="R120:U120"/>
    <mergeCell ref="C121:E121"/>
    <mergeCell ref="F121:I121"/>
    <mergeCell ref="J121:M121"/>
    <mergeCell ref="N121:Q121"/>
    <mergeCell ref="R121:U121"/>
    <mergeCell ref="C114:E114"/>
    <mergeCell ref="F114:I114"/>
    <mergeCell ref="J114:M114"/>
    <mergeCell ref="N114:Q114"/>
    <mergeCell ref="R114:U114"/>
    <mergeCell ref="C115:E115"/>
    <mergeCell ref="F115:I115"/>
    <mergeCell ref="J115:M115"/>
    <mergeCell ref="N115:Q115"/>
    <mergeCell ref="R115:U115"/>
    <mergeCell ref="C116:E116"/>
    <mergeCell ref="F116:I116"/>
    <mergeCell ref="J116:M116"/>
    <mergeCell ref="N116:Q116"/>
    <mergeCell ref="R116:U116"/>
    <mergeCell ref="C117:E117"/>
    <mergeCell ref="F117:I117"/>
    <mergeCell ref="J117:M117"/>
    <mergeCell ref="N117:Q117"/>
    <mergeCell ref="R117:U117"/>
    <mergeCell ref="C110:E110"/>
    <mergeCell ref="F110:I110"/>
    <mergeCell ref="J110:M110"/>
    <mergeCell ref="N110:Q110"/>
    <mergeCell ref="R110:U110"/>
    <mergeCell ref="C111:E111"/>
    <mergeCell ref="F111:I111"/>
    <mergeCell ref="J111:M111"/>
    <mergeCell ref="N111:Q111"/>
    <mergeCell ref="R111:U111"/>
    <mergeCell ref="C112:E112"/>
    <mergeCell ref="F112:I112"/>
    <mergeCell ref="J112:M112"/>
    <mergeCell ref="N112:Q112"/>
    <mergeCell ref="R112:U112"/>
    <mergeCell ref="C113:E113"/>
    <mergeCell ref="F113:I113"/>
    <mergeCell ref="J113:M113"/>
    <mergeCell ref="N113:Q113"/>
    <mergeCell ref="R113:U113"/>
    <mergeCell ref="Q104:U104"/>
    <mergeCell ref="A105:U105"/>
    <mergeCell ref="A107:D107"/>
    <mergeCell ref="A109:E109"/>
    <mergeCell ref="F109:I109"/>
    <mergeCell ref="J109:M109"/>
    <mergeCell ref="N109:Q109"/>
    <mergeCell ref="R109:U109"/>
    <mergeCell ref="C102:E102"/>
    <mergeCell ref="F102:I102"/>
    <mergeCell ref="J102:M102"/>
    <mergeCell ref="N102:Q102"/>
    <mergeCell ref="R102:U102"/>
    <mergeCell ref="C103:E103"/>
    <mergeCell ref="F103:I103"/>
    <mergeCell ref="J103:M103"/>
    <mergeCell ref="N103:Q103"/>
    <mergeCell ref="R103:U103"/>
    <mergeCell ref="A94:A103"/>
    <mergeCell ref="B94:E94"/>
    <mergeCell ref="F94:I94"/>
    <mergeCell ref="J94:M94"/>
    <mergeCell ref="N94:Q94"/>
    <mergeCell ref="N96:Q96"/>
    <mergeCell ref="R94:U94"/>
    <mergeCell ref="B95:B103"/>
    <mergeCell ref="C95:E95"/>
    <mergeCell ref="F95:I95"/>
    <mergeCell ref="J95:M95"/>
    <mergeCell ref="C101:E101"/>
    <mergeCell ref="F101:I101"/>
    <mergeCell ref="J101:M101"/>
    <mergeCell ref="N101:Q101"/>
    <mergeCell ref="R101:U101"/>
    <mergeCell ref="C98:E98"/>
    <mergeCell ref="F98:I98"/>
    <mergeCell ref="J98:M98"/>
    <mergeCell ref="N98:Q98"/>
    <mergeCell ref="R98:U98"/>
    <mergeCell ref="C99:E99"/>
    <mergeCell ref="F99:I99"/>
    <mergeCell ref="J99:M99"/>
    <mergeCell ref="N99:Q99"/>
    <mergeCell ref="R99:U99"/>
    <mergeCell ref="N95:Q95"/>
    <mergeCell ref="R95:U95"/>
    <mergeCell ref="C96:E96"/>
    <mergeCell ref="F96:I96"/>
    <mergeCell ref="J96:M96"/>
    <mergeCell ref="C100:E100"/>
    <mergeCell ref="F100:I100"/>
    <mergeCell ref="J100:M100"/>
    <mergeCell ref="N100:Q100"/>
    <mergeCell ref="R100:U100"/>
    <mergeCell ref="R96:U96"/>
    <mergeCell ref="C97:E97"/>
    <mergeCell ref="F97:I97"/>
    <mergeCell ref="J97:M97"/>
    <mergeCell ref="N97:Q97"/>
    <mergeCell ref="R97:U97"/>
    <mergeCell ref="B93:E93"/>
    <mergeCell ref="F93:I93"/>
    <mergeCell ref="J93:M93"/>
    <mergeCell ref="N93:Q93"/>
    <mergeCell ref="R93:U93"/>
    <mergeCell ref="C90:E90"/>
    <mergeCell ref="F90:I90"/>
    <mergeCell ref="J90:M90"/>
    <mergeCell ref="N90:Q90"/>
    <mergeCell ref="R90:U90"/>
    <mergeCell ref="C91:E91"/>
    <mergeCell ref="F91:I91"/>
    <mergeCell ref="J91:M91"/>
    <mergeCell ref="N91:Q91"/>
    <mergeCell ref="R91:U91"/>
    <mergeCell ref="C92:E92"/>
    <mergeCell ref="F92:I92"/>
    <mergeCell ref="J92:M92"/>
    <mergeCell ref="N92:Q92"/>
    <mergeCell ref="R92:U92"/>
    <mergeCell ref="R87:U87"/>
    <mergeCell ref="C88:E88"/>
    <mergeCell ref="F88:I88"/>
    <mergeCell ref="J88:M88"/>
    <mergeCell ref="N88:Q88"/>
    <mergeCell ref="R88:U88"/>
    <mergeCell ref="F86:I86"/>
    <mergeCell ref="J86:M86"/>
    <mergeCell ref="N86:Q86"/>
    <mergeCell ref="C87:E87"/>
    <mergeCell ref="F87:I87"/>
    <mergeCell ref="J87:M87"/>
    <mergeCell ref="N87:Q87"/>
    <mergeCell ref="C89:E89"/>
    <mergeCell ref="F89:I89"/>
    <mergeCell ref="J89:M89"/>
    <mergeCell ref="N89:Q89"/>
    <mergeCell ref="R89:U89"/>
    <mergeCell ref="N76:Q76"/>
    <mergeCell ref="R76:U76"/>
    <mergeCell ref="B77:B92"/>
    <mergeCell ref="C77:E77"/>
    <mergeCell ref="F77:I77"/>
    <mergeCell ref="J77:M77"/>
    <mergeCell ref="C81:E81"/>
    <mergeCell ref="F81:I81"/>
    <mergeCell ref="J81:M81"/>
    <mergeCell ref="N81:Q81"/>
    <mergeCell ref="R81:U81"/>
    <mergeCell ref="C82:E82"/>
    <mergeCell ref="F82:I82"/>
    <mergeCell ref="J82:M82"/>
    <mergeCell ref="N82:Q82"/>
    <mergeCell ref="J80:M80"/>
    <mergeCell ref="N80:Q80"/>
    <mergeCell ref="R80:U80"/>
    <mergeCell ref="R82:U82"/>
    <mergeCell ref="C85:E85"/>
    <mergeCell ref="R86:U86"/>
    <mergeCell ref="C83:E83"/>
    <mergeCell ref="F83:I83"/>
    <mergeCell ref="J83:M83"/>
    <mergeCell ref="N83:Q83"/>
    <mergeCell ref="R83:U83"/>
    <mergeCell ref="C84:E84"/>
    <mergeCell ref="F84:I84"/>
    <mergeCell ref="J84:M84"/>
    <mergeCell ref="N84:Q84"/>
    <mergeCell ref="R84:U84"/>
    <mergeCell ref="F85:I85"/>
    <mergeCell ref="J85:M85"/>
    <mergeCell ref="N85:Q85"/>
    <mergeCell ref="R85:U85"/>
    <mergeCell ref="R58:U58"/>
    <mergeCell ref="C59:E59"/>
    <mergeCell ref="F59:I59"/>
    <mergeCell ref="J59:M59"/>
    <mergeCell ref="N59:Q59"/>
    <mergeCell ref="R59:U59"/>
    <mergeCell ref="B57:E57"/>
    <mergeCell ref="F57:I57"/>
    <mergeCell ref="C86:E86"/>
    <mergeCell ref="C79:E79"/>
    <mergeCell ref="F79:I79"/>
    <mergeCell ref="J79:M79"/>
    <mergeCell ref="N79:Q79"/>
    <mergeCell ref="R79:U79"/>
    <mergeCell ref="C80:E80"/>
    <mergeCell ref="F80:I80"/>
    <mergeCell ref="A73:D73"/>
    <mergeCell ref="A75:E75"/>
    <mergeCell ref="F75:I75"/>
    <mergeCell ref="J75:M75"/>
    <mergeCell ref="N75:Q75"/>
    <mergeCell ref="R75:U75"/>
    <mergeCell ref="N77:Q77"/>
    <mergeCell ref="R77:U77"/>
    <mergeCell ref="C78:E78"/>
    <mergeCell ref="F78:I78"/>
    <mergeCell ref="J78:M78"/>
    <mergeCell ref="N78:Q78"/>
    <mergeCell ref="R78:U78"/>
    <mergeCell ref="A76:A93"/>
    <mergeCell ref="B76:E76"/>
    <mergeCell ref="F76:I76"/>
    <mergeCell ref="R67:U67"/>
    <mergeCell ref="B58:B69"/>
    <mergeCell ref="C58:E58"/>
    <mergeCell ref="F58:I58"/>
    <mergeCell ref="J58:M58"/>
    <mergeCell ref="N58:Q58"/>
    <mergeCell ref="C62:E62"/>
    <mergeCell ref="F62:I62"/>
    <mergeCell ref="J62:M62"/>
    <mergeCell ref="N62:Q62"/>
    <mergeCell ref="R62:U62"/>
    <mergeCell ref="C63:E63"/>
    <mergeCell ref="C67:E67"/>
    <mergeCell ref="F67:I67"/>
    <mergeCell ref="F63:I63"/>
    <mergeCell ref="J63:M63"/>
    <mergeCell ref="C64:E64"/>
    <mergeCell ref="F64:I64"/>
    <mergeCell ref="J64:M64"/>
    <mergeCell ref="N64:Q64"/>
    <mergeCell ref="R64:U64"/>
    <mergeCell ref="C65:E65"/>
    <mergeCell ref="F65:I65"/>
    <mergeCell ref="J65:M65"/>
    <mergeCell ref="N65:Q65"/>
    <mergeCell ref="R65:U65"/>
    <mergeCell ref="C66:E66"/>
    <mergeCell ref="F66:I66"/>
    <mergeCell ref="J66:M66"/>
    <mergeCell ref="N66:Q66"/>
    <mergeCell ref="R66:U66"/>
    <mergeCell ref="J76:M76"/>
    <mergeCell ref="C68:E68"/>
    <mergeCell ref="F68:I68"/>
    <mergeCell ref="J68:M68"/>
    <mergeCell ref="N68:Q68"/>
    <mergeCell ref="R68:U68"/>
    <mergeCell ref="C69:E69"/>
    <mergeCell ref="F69:I69"/>
    <mergeCell ref="J69:M69"/>
    <mergeCell ref="N69:Q69"/>
    <mergeCell ref="R69:U69"/>
    <mergeCell ref="Q70:U70"/>
    <mergeCell ref="A71:U71"/>
    <mergeCell ref="A43:A69"/>
    <mergeCell ref="B43:B56"/>
    <mergeCell ref="C49:E49"/>
    <mergeCell ref="J57:M57"/>
    <mergeCell ref="N57:Q57"/>
    <mergeCell ref="R57:U57"/>
    <mergeCell ref="J67:M67"/>
    <mergeCell ref="N67:Q67"/>
    <mergeCell ref="C55:E55"/>
    <mergeCell ref="F55:I55"/>
    <mergeCell ref="J55:M55"/>
    <mergeCell ref="N55:Q55"/>
    <mergeCell ref="R55:U55"/>
    <mergeCell ref="C56:E56"/>
    <mergeCell ref="F56:I56"/>
    <mergeCell ref="J56:M56"/>
    <mergeCell ref="N56:Q56"/>
    <mergeCell ref="R56:U56"/>
    <mergeCell ref="N63:Q63"/>
    <mergeCell ref="R63:U63"/>
    <mergeCell ref="C60:E60"/>
    <mergeCell ref="F60:I60"/>
    <mergeCell ref="J60:M60"/>
    <mergeCell ref="N60:Q60"/>
    <mergeCell ref="R60:U60"/>
    <mergeCell ref="C61:E61"/>
    <mergeCell ref="F61:I61"/>
    <mergeCell ref="J61:M61"/>
    <mergeCell ref="N61:Q61"/>
    <mergeCell ref="R61:U61"/>
    <mergeCell ref="C51:E51"/>
    <mergeCell ref="F51:I51"/>
    <mergeCell ref="J51:M51"/>
    <mergeCell ref="N51:Q51"/>
    <mergeCell ref="R51:U51"/>
    <mergeCell ref="C52:E52"/>
    <mergeCell ref="F52:I52"/>
    <mergeCell ref="J52:M52"/>
    <mergeCell ref="N52:Q52"/>
    <mergeCell ref="R52:U52"/>
    <mergeCell ref="C53:E53"/>
    <mergeCell ref="F53:I53"/>
    <mergeCell ref="J53:M53"/>
    <mergeCell ref="N53:Q53"/>
    <mergeCell ref="R53:U53"/>
    <mergeCell ref="C54:E54"/>
    <mergeCell ref="F54:I54"/>
    <mergeCell ref="J54:M54"/>
    <mergeCell ref="N54:Q54"/>
    <mergeCell ref="R54:U54"/>
    <mergeCell ref="F49:I49"/>
    <mergeCell ref="J49:M49"/>
    <mergeCell ref="N49:Q49"/>
    <mergeCell ref="R49:U49"/>
    <mergeCell ref="C50:E50"/>
    <mergeCell ref="F50:I50"/>
    <mergeCell ref="J50:M50"/>
    <mergeCell ref="N50:Q50"/>
    <mergeCell ref="R50:U50"/>
    <mergeCell ref="R45:U45"/>
    <mergeCell ref="C46:E46"/>
    <mergeCell ref="F46:I46"/>
    <mergeCell ref="J46:M46"/>
    <mergeCell ref="N46:Q46"/>
    <mergeCell ref="R46:U46"/>
    <mergeCell ref="N47:Q47"/>
    <mergeCell ref="R47:U47"/>
    <mergeCell ref="C48:E48"/>
    <mergeCell ref="F48:I48"/>
    <mergeCell ref="J48:M48"/>
    <mergeCell ref="N48:Q48"/>
    <mergeCell ref="R48:U48"/>
    <mergeCell ref="D45:E45"/>
    <mergeCell ref="F45:I45"/>
    <mergeCell ref="J45:M45"/>
    <mergeCell ref="N45:Q45"/>
    <mergeCell ref="C47:E47"/>
    <mergeCell ref="F47:I47"/>
    <mergeCell ref="J47:M47"/>
    <mergeCell ref="R43:U43"/>
    <mergeCell ref="D44:E44"/>
    <mergeCell ref="F44:I44"/>
    <mergeCell ref="J44:M44"/>
    <mergeCell ref="N44:Q44"/>
    <mergeCell ref="R44:U44"/>
    <mergeCell ref="D43:E43"/>
    <mergeCell ref="F43:I43"/>
    <mergeCell ref="J43:M43"/>
    <mergeCell ref="N43:Q43"/>
    <mergeCell ref="Q37:U37"/>
    <mergeCell ref="A38:U38"/>
    <mergeCell ref="A42:E42"/>
    <mergeCell ref="F42:I42"/>
    <mergeCell ref="J42:M42"/>
    <mergeCell ref="N42:Q42"/>
    <mergeCell ref="R42:U42"/>
    <mergeCell ref="D35:E35"/>
    <mergeCell ref="F35:I35"/>
    <mergeCell ref="J35:M35"/>
    <mergeCell ref="N35:Q35"/>
    <mergeCell ref="R35:U35"/>
    <mergeCell ref="D36:E36"/>
    <mergeCell ref="F36:I36"/>
    <mergeCell ref="J36:M36"/>
    <mergeCell ref="N36:Q36"/>
    <mergeCell ref="R36:U36"/>
    <mergeCell ref="A14:A36"/>
    <mergeCell ref="B14:E14"/>
    <mergeCell ref="A40:D40"/>
    <mergeCell ref="C33:E33"/>
    <mergeCell ref="F33:I33"/>
    <mergeCell ref="J33:M33"/>
    <mergeCell ref="N33:Q33"/>
    <mergeCell ref="D30:E30"/>
    <mergeCell ref="F30:I30"/>
    <mergeCell ref="J30:M30"/>
    <mergeCell ref="N30:Q30"/>
    <mergeCell ref="R30:U30"/>
    <mergeCell ref="R33:U33"/>
    <mergeCell ref="C34:E34"/>
    <mergeCell ref="F34:I34"/>
    <mergeCell ref="J34:M34"/>
    <mergeCell ref="N34:Q34"/>
    <mergeCell ref="R34:U34"/>
    <mergeCell ref="D31:E31"/>
    <mergeCell ref="F31:I31"/>
    <mergeCell ref="J31:M31"/>
    <mergeCell ref="N31:Q31"/>
    <mergeCell ref="R31:U31"/>
    <mergeCell ref="D32:E32"/>
    <mergeCell ref="F32:I32"/>
    <mergeCell ref="J32:M32"/>
    <mergeCell ref="N32:Q32"/>
    <mergeCell ref="R32:U32"/>
    <mergeCell ref="D26:E26"/>
    <mergeCell ref="F26:I26"/>
    <mergeCell ref="J26:M26"/>
    <mergeCell ref="N26:Q26"/>
    <mergeCell ref="R26:U26"/>
    <mergeCell ref="D27:E27"/>
    <mergeCell ref="F27:I27"/>
    <mergeCell ref="J27:M27"/>
    <mergeCell ref="N27:Q27"/>
    <mergeCell ref="R27:U27"/>
    <mergeCell ref="C28:E28"/>
    <mergeCell ref="F28:I28"/>
    <mergeCell ref="J28:M28"/>
    <mergeCell ref="N28:Q28"/>
    <mergeCell ref="R28:U28"/>
    <mergeCell ref="C29:E29"/>
    <mergeCell ref="F29:I29"/>
    <mergeCell ref="J29:M29"/>
    <mergeCell ref="N29:Q29"/>
    <mergeCell ref="R29:U29"/>
    <mergeCell ref="C22:E22"/>
    <mergeCell ref="F22:I22"/>
    <mergeCell ref="J22:M22"/>
    <mergeCell ref="N22:Q22"/>
    <mergeCell ref="R22:U22"/>
    <mergeCell ref="D23:E23"/>
    <mergeCell ref="F23:I23"/>
    <mergeCell ref="J23:M23"/>
    <mergeCell ref="N23:Q23"/>
    <mergeCell ref="R23:U23"/>
    <mergeCell ref="D24:E24"/>
    <mergeCell ref="F24:I24"/>
    <mergeCell ref="J24:M24"/>
    <mergeCell ref="N24:Q24"/>
    <mergeCell ref="R24:U24"/>
    <mergeCell ref="C25:E25"/>
    <mergeCell ref="F25:I25"/>
    <mergeCell ref="J25:M25"/>
    <mergeCell ref="N25:Q25"/>
    <mergeCell ref="R25:U25"/>
    <mergeCell ref="D21:E21"/>
    <mergeCell ref="F21:I21"/>
    <mergeCell ref="J21:M21"/>
    <mergeCell ref="N21:Q21"/>
    <mergeCell ref="R21:U21"/>
    <mergeCell ref="D18:E18"/>
    <mergeCell ref="F18:I18"/>
    <mergeCell ref="J18:M18"/>
    <mergeCell ref="N18:Q18"/>
    <mergeCell ref="R18:U18"/>
    <mergeCell ref="C19:E19"/>
    <mergeCell ref="F19:I19"/>
    <mergeCell ref="J19:M19"/>
    <mergeCell ref="N19:Q19"/>
    <mergeCell ref="R19:U19"/>
    <mergeCell ref="A3:F3"/>
    <mergeCell ref="P3:U3"/>
    <mergeCell ref="A1:U1"/>
    <mergeCell ref="N15:Q15"/>
    <mergeCell ref="R15:U15"/>
    <mergeCell ref="F14:I14"/>
    <mergeCell ref="J14:M14"/>
    <mergeCell ref="N14:Q14"/>
    <mergeCell ref="R14:U14"/>
    <mergeCell ref="B15:B36"/>
    <mergeCell ref="A8:U10"/>
    <mergeCell ref="A12:U12"/>
    <mergeCell ref="A5:U5"/>
    <mergeCell ref="C16:E16"/>
    <mergeCell ref="F16:I16"/>
    <mergeCell ref="J16:M16"/>
    <mergeCell ref="N16:Q16"/>
    <mergeCell ref="R16:U16"/>
    <mergeCell ref="D20:E20"/>
    <mergeCell ref="F20:I20"/>
    <mergeCell ref="J20:M20"/>
    <mergeCell ref="N20:Q20"/>
    <mergeCell ref="R20:U20"/>
    <mergeCell ref="C15:E15"/>
    <mergeCell ref="F15:I15"/>
    <mergeCell ref="J15:M15"/>
    <mergeCell ref="D17:E17"/>
    <mergeCell ref="F17:I17"/>
    <mergeCell ref="J17:M17"/>
    <mergeCell ref="N17:Q17"/>
    <mergeCell ref="R17:U17"/>
    <mergeCell ref="A13:E13"/>
    <mergeCell ref="F13:I13"/>
    <mergeCell ref="J13:M13"/>
    <mergeCell ref="N13:Q13"/>
    <mergeCell ref="R13:U13"/>
  </mergeCells>
  <phoneticPr fontId="1"/>
  <printOptions horizontalCentered="1"/>
  <pageMargins left="0.70866141732283472" right="0.70866141732283472" top="0.74803149606299213" bottom="0.55118110236220474" header="0.31496062992125984" footer="0.31496062992125984"/>
  <pageSetup paperSize="9" scale="96" fitToHeight="0" pageOrder="overThenDown" orientation="portrait" r:id="rId1"/>
  <rowBreaks count="4" manualBreakCount="4">
    <brk id="37" max="16383" man="1"/>
    <brk id="70" max="20" man="1"/>
    <brk id="104" max="20" man="1"/>
    <brk id="183" max="20" man="1"/>
  </rowBreaks>
  <colBreaks count="1" manualBreakCount="1">
    <brk id="2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5"/>
  <sheetViews>
    <sheetView view="pageBreakPreview" topLeftCell="A391" zoomScale="115" zoomScaleNormal="115" zoomScaleSheetLayoutView="115" workbookViewId="0">
      <selection activeCell="G17" sqref="G17:J17"/>
    </sheetView>
  </sheetViews>
  <sheetFormatPr defaultRowHeight="13.5" x14ac:dyDescent="0.1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x14ac:dyDescent="0.15">
      <c r="A1" s="1540" t="s">
        <v>407</v>
      </c>
      <c r="B1" s="1540"/>
      <c r="C1" s="1540"/>
      <c r="D1" s="1540"/>
      <c r="E1" s="1540"/>
      <c r="F1" s="1540"/>
      <c r="G1" s="1540"/>
      <c r="H1" s="1540"/>
      <c r="I1" s="1540"/>
      <c r="J1" s="1540"/>
      <c r="K1" s="1540"/>
      <c r="L1" s="1540"/>
      <c r="M1" s="1540"/>
      <c r="N1" s="1540"/>
      <c r="O1" s="1540"/>
      <c r="P1" s="1540"/>
      <c r="Q1" s="1540"/>
      <c r="R1" s="1540"/>
      <c r="S1" s="1540"/>
      <c r="T1" s="1540"/>
      <c r="U1" s="1540"/>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1541" t="s">
        <v>599</v>
      </c>
      <c r="B3" s="1541"/>
      <c r="C3" s="1541"/>
      <c r="D3" s="1541"/>
      <c r="E3" s="1541"/>
      <c r="F3" s="1541"/>
      <c r="G3" s="526"/>
      <c r="H3" s="526"/>
      <c r="I3" s="526"/>
      <c r="J3" s="526"/>
      <c r="K3" s="526"/>
      <c r="L3" s="526"/>
      <c r="M3" s="526"/>
      <c r="N3" s="526"/>
      <c r="O3" s="526"/>
      <c r="P3" s="1723" t="s">
        <v>598</v>
      </c>
      <c r="Q3" s="1723"/>
      <c r="R3" s="1723"/>
      <c r="S3" s="1723"/>
      <c r="T3" s="1723"/>
      <c r="U3" s="1723"/>
    </row>
    <row r="4" spans="1:21" ht="45" customHeight="1" x14ac:dyDescent="0.15">
      <c r="A4" s="1652" t="s">
        <v>54</v>
      </c>
      <c r="B4" s="1652"/>
      <c r="C4" s="1652"/>
      <c r="D4" s="1652"/>
      <c r="E4" s="1652"/>
      <c r="F4" s="1652"/>
      <c r="G4" s="1652"/>
      <c r="H4" s="1652"/>
      <c r="I4" s="1652"/>
      <c r="J4" s="1652"/>
      <c r="K4" s="1652"/>
      <c r="L4" s="1652"/>
      <c r="M4" s="1652"/>
      <c r="N4" s="1652"/>
      <c r="O4" s="1652"/>
      <c r="P4" s="1652"/>
      <c r="Q4" s="1652"/>
      <c r="R4" s="1652"/>
      <c r="S4" s="1652"/>
      <c r="T4" s="1652"/>
      <c r="U4" s="1652"/>
    </row>
    <row r="5" spans="1:21" ht="27" customHeight="1" x14ac:dyDescent="0.15">
      <c r="A5" s="3" t="s">
        <v>818</v>
      </c>
      <c r="B5" s="3"/>
      <c r="C5" s="3"/>
      <c r="D5" s="184"/>
      <c r="E5" s="185"/>
      <c r="F5" s="185"/>
      <c r="G5" s="185"/>
      <c r="H5" s="185"/>
      <c r="I5" s="185"/>
      <c r="J5" s="185"/>
      <c r="K5" s="185"/>
      <c r="L5" s="185"/>
      <c r="M5" s="185"/>
      <c r="N5" s="185"/>
      <c r="O5" s="185"/>
      <c r="P5" s="185"/>
      <c r="Q5" s="185"/>
      <c r="R5" s="185"/>
      <c r="S5" s="185"/>
      <c r="T5" s="185"/>
      <c r="U5" s="185"/>
    </row>
    <row r="6" spans="1:21" ht="5.0999999999999996" customHeight="1" x14ac:dyDescent="0.15">
      <c r="A6" s="4"/>
      <c r="B6" s="3"/>
      <c r="C6" s="3"/>
      <c r="D6" s="184"/>
      <c r="E6" s="185"/>
      <c r="F6" s="185"/>
      <c r="G6" s="185"/>
      <c r="H6" s="185"/>
      <c r="I6" s="185"/>
      <c r="J6" s="185"/>
      <c r="K6" s="185"/>
      <c r="L6" s="185"/>
      <c r="M6" s="185"/>
      <c r="N6" s="185"/>
      <c r="O6" s="185"/>
      <c r="P6" s="185"/>
      <c r="Q6" s="185"/>
      <c r="R6" s="185"/>
      <c r="S6" s="185"/>
      <c r="T6" s="185"/>
      <c r="U6" s="185"/>
    </row>
    <row r="7" spans="1:21" ht="20.100000000000001" customHeight="1" x14ac:dyDescent="0.15">
      <c r="A7" s="145" t="s">
        <v>600</v>
      </c>
      <c r="B7" s="90"/>
      <c r="C7" s="90"/>
      <c r="D7" s="90"/>
      <c r="E7" s="146"/>
      <c r="F7" s="147"/>
      <c r="G7" s="147"/>
      <c r="H7" s="147"/>
      <c r="I7" s="147"/>
      <c r="J7" s="147"/>
      <c r="K7" s="148"/>
      <c r="L7" s="148"/>
      <c r="M7" s="148"/>
      <c r="N7" s="148"/>
      <c r="O7" s="148"/>
      <c r="P7" s="148"/>
      <c r="Q7" s="148"/>
      <c r="R7" s="148"/>
      <c r="S7" s="148"/>
      <c r="T7" s="148"/>
      <c r="U7" s="148"/>
    </row>
    <row r="8" spans="1:21" ht="5.0999999999999996" customHeight="1" x14ac:dyDescent="0.15">
      <c r="A8" s="149"/>
      <c r="B8" s="149"/>
      <c r="C8" s="149"/>
      <c r="D8" s="149"/>
      <c r="E8" s="146"/>
      <c r="F8" s="147"/>
      <c r="G8" s="147"/>
      <c r="H8" s="147"/>
      <c r="I8" s="147"/>
      <c r="J8" s="147"/>
      <c r="K8" s="148"/>
      <c r="L8" s="148"/>
      <c r="M8" s="148"/>
      <c r="N8" s="148"/>
      <c r="O8" s="148"/>
      <c r="P8" s="148"/>
      <c r="Q8" s="148"/>
      <c r="R8" s="148"/>
      <c r="S8" s="148"/>
      <c r="T8" s="148"/>
      <c r="U8" s="148"/>
    </row>
    <row r="9" spans="1:21" ht="20.100000000000001" customHeight="1" x14ac:dyDescent="0.15">
      <c r="A9" s="150" t="s">
        <v>1053</v>
      </c>
      <c r="B9" s="149"/>
      <c r="C9" s="149"/>
      <c r="D9" s="151"/>
      <c r="E9" s="151"/>
      <c r="F9" s="151"/>
      <c r="G9" s="151"/>
      <c r="H9" s="152"/>
      <c r="I9" s="152"/>
      <c r="J9" s="152"/>
      <c r="K9" s="152"/>
      <c r="L9" s="152"/>
      <c r="M9" s="152"/>
      <c r="N9" s="152"/>
      <c r="O9" s="152"/>
      <c r="P9" s="152"/>
      <c r="Q9" s="152"/>
      <c r="R9" s="152"/>
      <c r="S9" s="152"/>
      <c r="T9" s="152"/>
      <c r="U9" s="152"/>
    </row>
    <row r="10" spans="1:21" ht="20.100000000000001" customHeight="1" x14ac:dyDescent="0.15">
      <c r="A10" s="149"/>
      <c r="B10" s="149"/>
      <c r="C10" s="1858" t="s">
        <v>366</v>
      </c>
      <c r="D10" s="1858"/>
      <c r="E10" s="1858" t="s">
        <v>283</v>
      </c>
      <c r="F10" s="1858"/>
      <c r="G10" s="1859" t="s">
        <v>601</v>
      </c>
      <c r="H10" s="1859"/>
      <c r="I10" s="1859"/>
      <c r="J10" s="1859"/>
      <c r="K10" s="1859" t="s">
        <v>604</v>
      </c>
      <c r="L10" s="1859"/>
      <c r="M10" s="1859"/>
      <c r="N10" s="1859"/>
      <c r="O10" s="1859"/>
      <c r="P10" s="1859"/>
      <c r="Q10" s="1859"/>
      <c r="R10" s="1859"/>
      <c r="S10" s="1859"/>
      <c r="T10" s="1859"/>
      <c r="U10" s="1859"/>
    </row>
    <row r="11" spans="1:21" ht="20.100000000000001" customHeight="1" x14ac:dyDescent="0.15">
      <c r="A11" s="149"/>
      <c r="B11" s="149"/>
      <c r="C11" s="1869" t="s">
        <v>1224</v>
      </c>
      <c r="D11" s="1869"/>
      <c r="E11" s="1870"/>
      <c r="F11" s="1870"/>
      <c r="G11" s="1871"/>
      <c r="H11" s="1871"/>
      <c r="I11" s="1871"/>
      <c r="J11" s="1871"/>
      <c r="K11" s="1872"/>
      <c r="L11" s="1872"/>
      <c r="M11" s="1872"/>
      <c r="N11" s="1872"/>
      <c r="O11" s="1872"/>
      <c r="P11" s="1872"/>
      <c r="Q11" s="1872"/>
      <c r="R11" s="1872"/>
      <c r="S11" s="1872"/>
      <c r="T11" s="1872"/>
      <c r="U11" s="1872"/>
    </row>
    <row r="12" spans="1:21" ht="20.100000000000001" customHeight="1" x14ac:dyDescent="0.15">
      <c r="A12" s="149"/>
      <c r="B12" s="149"/>
      <c r="C12" s="1869" t="s">
        <v>1225</v>
      </c>
      <c r="D12" s="1869"/>
      <c r="E12" s="1870"/>
      <c r="F12" s="1870"/>
      <c r="G12" s="1871"/>
      <c r="H12" s="1871"/>
      <c r="I12" s="1871"/>
      <c r="J12" s="1871"/>
      <c r="K12" s="1872"/>
      <c r="L12" s="1872"/>
      <c r="M12" s="1872"/>
      <c r="N12" s="1872"/>
      <c r="O12" s="1872"/>
      <c r="P12" s="1872"/>
      <c r="Q12" s="1872"/>
      <c r="R12" s="1872"/>
      <c r="S12" s="1872"/>
      <c r="T12" s="1872"/>
      <c r="U12" s="1872"/>
    </row>
    <row r="13" spans="1:21" ht="20.100000000000001" customHeight="1" x14ac:dyDescent="0.15">
      <c r="A13" s="149"/>
      <c r="B13" s="149"/>
      <c r="C13" s="1869" t="s">
        <v>1226</v>
      </c>
      <c r="D13" s="1869"/>
      <c r="E13" s="1870"/>
      <c r="F13" s="1870"/>
      <c r="G13" s="1871"/>
      <c r="H13" s="1871"/>
      <c r="I13" s="1871"/>
      <c r="J13" s="1871"/>
      <c r="K13" s="1872"/>
      <c r="L13" s="1872"/>
      <c r="M13" s="1872"/>
      <c r="N13" s="1872"/>
      <c r="O13" s="1872"/>
      <c r="P13" s="1872"/>
      <c r="Q13" s="1872"/>
      <c r="R13" s="1872"/>
      <c r="S13" s="1872"/>
      <c r="T13" s="1872"/>
      <c r="U13" s="1872"/>
    </row>
    <row r="14" spans="1:21" ht="20.100000000000001" customHeight="1" x14ac:dyDescent="0.15">
      <c r="A14" s="149"/>
      <c r="B14" s="149"/>
      <c r="C14" s="1869" t="s">
        <v>948</v>
      </c>
      <c r="D14" s="1869"/>
      <c r="E14" s="1870"/>
      <c r="F14" s="1870"/>
      <c r="G14" s="1871"/>
      <c r="H14" s="1871"/>
      <c r="I14" s="1871"/>
      <c r="J14" s="1871"/>
      <c r="K14" s="1872"/>
      <c r="L14" s="1872"/>
      <c r="M14" s="1872"/>
      <c r="N14" s="1872"/>
      <c r="O14" s="1872"/>
      <c r="P14" s="1872"/>
      <c r="Q14" s="1872"/>
      <c r="R14" s="1872"/>
      <c r="S14" s="1872"/>
      <c r="T14" s="1872"/>
      <c r="U14" s="1872"/>
    </row>
    <row r="15" spans="1:21" ht="20.100000000000001" customHeight="1" x14ac:dyDescent="0.15">
      <c r="A15" s="149"/>
      <c r="B15" s="149"/>
      <c r="C15" s="1869" t="s">
        <v>561</v>
      </c>
      <c r="D15" s="1869"/>
      <c r="E15" s="1870"/>
      <c r="F15" s="1870"/>
      <c r="G15" s="1871"/>
      <c r="H15" s="1871"/>
      <c r="I15" s="1871"/>
      <c r="J15" s="1871"/>
      <c r="K15" s="1872"/>
      <c r="L15" s="1872"/>
      <c r="M15" s="1872"/>
      <c r="N15" s="1872"/>
      <c r="O15" s="1872"/>
      <c r="P15" s="1872"/>
      <c r="Q15" s="1872"/>
      <c r="R15" s="1872"/>
      <c r="S15" s="1872"/>
      <c r="T15" s="1872"/>
      <c r="U15" s="1872"/>
    </row>
    <row r="16" spans="1:21" ht="20.100000000000001" customHeight="1" x14ac:dyDescent="0.15">
      <c r="A16" s="149"/>
      <c r="B16" s="149"/>
      <c r="C16" s="1869" t="s">
        <v>1227</v>
      </c>
      <c r="D16" s="1869"/>
      <c r="E16" s="1870"/>
      <c r="F16" s="1870"/>
      <c r="G16" s="1871"/>
      <c r="H16" s="1871"/>
      <c r="I16" s="1871"/>
      <c r="J16" s="1871"/>
      <c r="K16" s="1872"/>
      <c r="L16" s="1872"/>
      <c r="M16" s="1872"/>
      <c r="N16" s="1872"/>
      <c r="O16" s="1872"/>
      <c r="P16" s="1872"/>
      <c r="Q16" s="1872"/>
      <c r="R16" s="1872"/>
      <c r="S16" s="1872"/>
      <c r="T16" s="1872"/>
      <c r="U16" s="1872"/>
    </row>
    <row r="17" spans="1:21" ht="20.100000000000001" customHeight="1" x14ac:dyDescent="0.15">
      <c r="A17" s="149"/>
      <c r="B17" s="149"/>
      <c r="C17" s="1869" t="s">
        <v>1228</v>
      </c>
      <c r="D17" s="1869"/>
      <c r="E17" s="1870"/>
      <c r="F17" s="1870"/>
      <c r="G17" s="1871"/>
      <c r="H17" s="1871"/>
      <c r="I17" s="1871"/>
      <c r="J17" s="1871"/>
      <c r="K17" s="1872"/>
      <c r="L17" s="1872"/>
      <c r="M17" s="1872"/>
      <c r="N17" s="1872"/>
      <c r="O17" s="1872"/>
      <c r="P17" s="1872"/>
      <c r="Q17" s="1872"/>
      <c r="R17" s="1872"/>
      <c r="S17" s="1872"/>
      <c r="T17" s="1872"/>
      <c r="U17" s="1872"/>
    </row>
    <row r="18" spans="1:21" ht="20.100000000000001" customHeight="1" x14ac:dyDescent="0.15">
      <c r="A18" s="149"/>
      <c r="B18" s="149"/>
      <c r="C18" s="1869" t="s">
        <v>263</v>
      </c>
      <c r="D18" s="1869"/>
      <c r="E18" s="1870"/>
      <c r="F18" s="1870"/>
      <c r="G18" s="1871"/>
      <c r="H18" s="1871"/>
      <c r="I18" s="1871"/>
      <c r="J18" s="1871"/>
      <c r="K18" s="1872"/>
      <c r="L18" s="1872"/>
      <c r="M18" s="1872"/>
      <c r="N18" s="1872"/>
      <c r="O18" s="1872"/>
      <c r="P18" s="1872"/>
      <c r="Q18" s="1872"/>
      <c r="R18" s="1872"/>
      <c r="S18" s="1872"/>
      <c r="T18" s="1872"/>
      <c r="U18" s="1872"/>
    </row>
    <row r="19" spans="1:21" ht="20.100000000000001" customHeight="1" x14ac:dyDescent="0.15">
      <c r="A19" s="149"/>
      <c r="B19" s="149"/>
      <c r="C19" s="1869" t="s">
        <v>264</v>
      </c>
      <c r="D19" s="1869"/>
      <c r="E19" s="1870"/>
      <c r="F19" s="1870"/>
      <c r="G19" s="1871"/>
      <c r="H19" s="1871"/>
      <c r="I19" s="1871"/>
      <c r="J19" s="1871"/>
      <c r="K19" s="1872"/>
      <c r="L19" s="1872"/>
      <c r="M19" s="1872"/>
      <c r="N19" s="1872"/>
      <c r="O19" s="1872"/>
      <c r="P19" s="1872"/>
      <c r="Q19" s="1872"/>
      <c r="R19" s="1872"/>
      <c r="S19" s="1872"/>
      <c r="T19" s="1872"/>
      <c r="U19" s="1872"/>
    </row>
    <row r="20" spans="1:21" ht="20.100000000000001" customHeight="1" x14ac:dyDescent="0.15">
      <c r="A20" s="149"/>
      <c r="B20" s="149"/>
      <c r="C20" s="1869" t="s">
        <v>602</v>
      </c>
      <c r="D20" s="1869"/>
      <c r="E20" s="1870"/>
      <c r="F20" s="1870"/>
      <c r="G20" s="1871"/>
      <c r="H20" s="1871"/>
      <c r="I20" s="1871"/>
      <c r="J20" s="1871"/>
      <c r="K20" s="1872"/>
      <c r="L20" s="1872"/>
      <c r="M20" s="1872"/>
      <c r="N20" s="1872"/>
      <c r="O20" s="1872"/>
      <c r="P20" s="1872"/>
      <c r="Q20" s="1872"/>
      <c r="R20" s="1872"/>
      <c r="S20" s="1872"/>
      <c r="T20" s="1872"/>
      <c r="U20" s="1872"/>
    </row>
    <row r="21" spans="1:21" ht="20.100000000000001" customHeight="1" x14ac:dyDescent="0.15">
      <c r="A21" s="149"/>
      <c r="B21" s="149"/>
      <c r="C21" s="1869"/>
      <c r="D21" s="1869"/>
      <c r="E21" s="1870"/>
      <c r="F21" s="1870"/>
      <c r="G21" s="1871"/>
      <c r="H21" s="1871"/>
      <c r="I21" s="1871"/>
      <c r="J21" s="1871"/>
      <c r="K21" s="1872"/>
      <c r="L21" s="1872"/>
      <c r="M21" s="1872"/>
      <c r="N21" s="1872"/>
      <c r="O21" s="1872"/>
      <c r="P21" s="1872"/>
      <c r="Q21" s="1872"/>
      <c r="R21" s="1872"/>
      <c r="S21" s="1872"/>
      <c r="T21" s="1872"/>
      <c r="U21" s="1872"/>
    </row>
    <row r="22" spans="1:21" ht="20.100000000000001" customHeight="1" x14ac:dyDescent="0.15">
      <c r="A22" s="149"/>
      <c r="B22" s="149"/>
      <c r="C22" s="1869"/>
      <c r="D22" s="1869"/>
      <c r="E22" s="1870"/>
      <c r="F22" s="1870"/>
      <c r="G22" s="1871"/>
      <c r="H22" s="1871"/>
      <c r="I22" s="1871"/>
      <c r="J22" s="1871"/>
      <c r="K22" s="1872"/>
      <c r="L22" s="1872"/>
      <c r="M22" s="1872"/>
      <c r="N22" s="1872"/>
      <c r="O22" s="1872"/>
      <c r="P22" s="1872"/>
      <c r="Q22" s="1872"/>
      <c r="R22" s="1872"/>
      <c r="S22" s="1872"/>
      <c r="T22" s="1872"/>
      <c r="U22" s="1872"/>
    </row>
    <row r="23" spans="1:21" ht="20.100000000000001" customHeight="1" x14ac:dyDescent="0.15">
      <c r="A23" s="149"/>
      <c r="B23" s="149"/>
      <c r="C23" s="1869"/>
      <c r="D23" s="1869"/>
      <c r="E23" s="1870"/>
      <c r="F23" s="1870"/>
      <c r="G23" s="1871"/>
      <c r="H23" s="1871"/>
      <c r="I23" s="1871"/>
      <c r="J23" s="1871"/>
      <c r="K23" s="1872"/>
      <c r="L23" s="1872"/>
      <c r="M23" s="1872"/>
      <c r="N23" s="1872"/>
      <c r="O23" s="1872"/>
      <c r="P23" s="1872"/>
      <c r="Q23" s="1872"/>
      <c r="R23" s="1872"/>
      <c r="S23" s="1872"/>
      <c r="T23" s="1872"/>
      <c r="U23" s="1872"/>
    </row>
    <row r="24" spans="1:21" ht="39.950000000000003" customHeight="1" thickBot="1" x14ac:dyDescent="0.2">
      <c r="A24" s="149"/>
      <c r="B24" s="149"/>
      <c r="C24" s="1865"/>
      <c r="D24" s="1865"/>
      <c r="E24" s="1866"/>
      <c r="F24" s="1866"/>
      <c r="G24" s="1867"/>
      <c r="H24" s="1867"/>
      <c r="I24" s="1867"/>
      <c r="J24" s="1867"/>
      <c r="K24" s="1868"/>
      <c r="L24" s="1868"/>
      <c r="M24" s="1868"/>
      <c r="N24" s="1868"/>
      <c r="O24" s="1868"/>
      <c r="P24" s="1868"/>
      <c r="Q24" s="1868"/>
      <c r="R24" s="1868"/>
      <c r="S24" s="1868"/>
      <c r="T24" s="1868"/>
      <c r="U24" s="1868"/>
    </row>
    <row r="25" spans="1:21" ht="20.100000000000001" customHeight="1" thickTop="1" x14ac:dyDescent="0.15">
      <c r="A25" s="149"/>
      <c r="B25" s="149"/>
      <c r="C25" s="1860" t="s">
        <v>605</v>
      </c>
      <c r="D25" s="1860"/>
      <c r="E25" s="1860"/>
      <c r="F25" s="1860"/>
      <c r="G25" s="1861">
        <f>SUM(G11:J24)</f>
        <v>0</v>
      </c>
      <c r="H25" s="1861"/>
      <c r="I25" s="1861"/>
      <c r="J25" s="1861"/>
      <c r="K25" s="1862"/>
      <c r="L25" s="1863"/>
      <c r="M25" s="1863"/>
      <c r="N25" s="1863"/>
      <c r="O25" s="1863"/>
      <c r="P25" s="1863"/>
      <c r="Q25" s="1863"/>
      <c r="R25" s="1863"/>
      <c r="S25" s="1863"/>
      <c r="T25" s="1863"/>
      <c r="U25" s="1864"/>
    </row>
    <row r="26" spans="1:21" ht="5.0999999999999996" customHeight="1" x14ac:dyDescent="0.15">
      <c r="A26" s="149"/>
      <c r="B26" s="149"/>
      <c r="C26" s="149"/>
      <c r="D26" s="149"/>
      <c r="E26" s="146"/>
      <c r="F26" s="147"/>
      <c r="G26" s="147"/>
      <c r="H26" s="147"/>
      <c r="I26" s="147"/>
      <c r="J26" s="147"/>
      <c r="K26" s="148"/>
      <c r="L26" s="148"/>
      <c r="M26" s="148"/>
      <c r="N26" s="148"/>
      <c r="O26" s="148"/>
      <c r="P26" s="148"/>
      <c r="Q26" s="148"/>
      <c r="R26" s="148"/>
      <c r="S26" s="148"/>
      <c r="T26" s="148"/>
      <c r="U26" s="148"/>
    </row>
    <row r="27" spans="1:21" ht="21" customHeight="1" x14ac:dyDescent="0.15">
      <c r="A27" s="13"/>
      <c r="B27" s="6"/>
      <c r="C27" s="6"/>
      <c r="D27" s="6"/>
      <c r="E27" s="6"/>
      <c r="F27" s="12"/>
      <c r="G27" s="12"/>
      <c r="H27" s="12"/>
      <c r="I27" s="12"/>
      <c r="J27" s="12"/>
      <c r="K27" s="12"/>
      <c r="L27" s="12"/>
      <c r="M27" s="12"/>
      <c r="N27" s="12"/>
      <c r="O27" s="12"/>
      <c r="P27" s="12"/>
      <c r="Q27" s="1695" t="s">
        <v>115</v>
      </c>
      <c r="R27" s="1695"/>
      <c r="S27" s="1695"/>
      <c r="T27" s="1695"/>
      <c r="U27" s="1695"/>
    </row>
    <row r="28" spans="1:21" ht="15.75" x14ac:dyDescent="0.15">
      <c r="A28" s="1540" t="s">
        <v>407</v>
      </c>
      <c r="B28" s="1540"/>
      <c r="C28" s="1540"/>
      <c r="D28" s="1540"/>
      <c r="E28" s="1540"/>
      <c r="F28" s="1540"/>
      <c r="G28" s="1540"/>
      <c r="H28" s="1540"/>
      <c r="I28" s="1540"/>
      <c r="J28" s="1540"/>
      <c r="K28" s="1540"/>
      <c r="L28" s="1540"/>
      <c r="M28" s="1540"/>
      <c r="N28" s="1540"/>
      <c r="O28" s="1540"/>
      <c r="P28" s="1540"/>
      <c r="Q28" s="1540"/>
      <c r="R28" s="1540"/>
      <c r="S28" s="1540"/>
      <c r="T28" s="1540"/>
      <c r="U28" s="1540"/>
    </row>
    <row r="29" spans="1:21" ht="27" customHeight="1" x14ac:dyDescent="0.15">
      <c r="A29" s="1652" t="s">
        <v>296</v>
      </c>
      <c r="B29" s="1652"/>
      <c r="C29" s="1652"/>
      <c r="D29" s="5"/>
      <c r="E29" s="5"/>
      <c r="F29" s="5"/>
      <c r="G29" s="5"/>
      <c r="H29" s="5"/>
      <c r="I29" s="5"/>
      <c r="J29" s="5"/>
      <c r="K29" s="5"/>
      <c r="L29" s="5"/>
      <c r="M29" s="5"/>
      <c r="N29" s="5"/>
      <c r="O29" s="5"/>
      <c r="P29" s="5"/>
      <c r="Q29" s="5"/>
      <c r="R29" s="5"/>
      <c r="S29" s="5"/>
      <c r="T29" s="5"/>
      <c r="U29" s="5"/>
    </row>
    <row r="30" spans="1:21" ht="5.0999999999999996" customHeight="1" x14ac:dyDescent="0.15">
      <c r="A30" s="149"/>
      <c r="B30" s="149"/>
      <c r="C30" s="149"/>
      <c r="D30" s="149"/>
      <c r="E30" s="146"/>
      <c r="F30" s="147"/>
      <c r="G30" s="147"/>
      <c r="H30" s="147"/>
      <c r="I30" s="147"/>
      <c r="J30" s="147"/>
      <c r="K30" s="148"/>
      <c r="L30" s="148"/>
      <c r="M30" s="148"/>
      <c r="N30" s="148"/>
      <c r="O30" s="148"/>
      <c r="P30" s="148"/>
      <c r="Q30" s="148"/>
      <c r="R30" s="148"/>
      <c r="S30" s="148"/>
      <c r="T30" s="148"/>
      <c r="U30" s="148"/>
    </row>
    <row r="31" spans="1:21" ht="20.100000000000001" customHeight="1" x14ac:dyDescent="0.15">
      <c r="A31" s="150" t="s">
        <v>1054</v>
      </c>
      <c r="B31" s="149"/>
      <c r="C31" s="149"/>
      <c r="D31" s="151"/>
      <c r="E31" s="151"/>
      <c r="F31" s="151"/>
      <c r="G31" s="151"/>
      <c r="H31" s="152"/>
      <c r="I31" s="152"/>
      <c r="J31" s="152"/>
      <c r="K31" s="152"/>
      <c r="L31" s="152"/>
      <c r="M31" s="152"/>
      <c r="N31" s="152"/>
      <c r="O31" s="152"/>
      <c r="P31" s="152"/>
      <c r="Q31" s="152"/>
      <c r="R31" s="152"/>
      <c r="S31" s="152"/>
      <c r="T31" s="152"/>
      <c r="U31" s="152"/>
    </row>
    <row r="32" spans="1:21" ht="20.100000000000001" customHeight="1" x14ac:dyDescent="0.15">
      <c r="A32" s="149"/>
      <c r="B32" s="149"/>
      <c r="C32" s="1858" t="s">
        <v>366</v>
      </c>
      <c r="D32" s="1858"/>
      <c r="E32" s="1858" t="s">
        <v>283</v>
      </c>
      <c r="F32" s="1858"/>
      <c r="G32" s="1859" t="s">
        <v>601</v>
      </c>
      <c r="H32" s="1859"/>
      <c r="I32" s="1859"/>
      <c r="J32" s="1859"/>
      <c r="K32" s="1859" t="s">
        <v>604</v>
      </c>
      <c r="L32" s="1859"/>
      <c r="M32" s="1859"/>
      <c r="N32" s="1859"/>
      <c r="O32" s="1859"/>
      <c r="P32" s="1859"/>
      <c r="Q32" s="1859"/>
      <c r="R32" s="1859"/>
      <c r="S32" s="1859"/>
      <c r="T32" s="1859"/>
      <c r="U32" s="1859"/>
    </row>
    <row r="33" spans="1:21" ht="20.100000000000001" customHeight="1" x14ac:dyDescent="0.15">
      <c r="A33" s="149"/>
      <c r="B33" s="149"/>
      <c r="C33" s="1869" t="s">
        <v>1224</v>
      </c>
      <c r="D33" s="1869"/>
      <c r="E33" s="1870"/>
      <c r="F33" s="1870"/>
      <c r="G33" s="1871"/>
      <c r="H33" s="1871"/>
      <c r="I33" s="1871"/>
      <c r="J33" s="1871"/>
      <c r="K33" s="1872"/>
      <c r="L33" s="1872"/>
      <c r="M33" s="1872"/>
      <c r="N33" s="1872"/>
      <c r="O33" s="1872"/>
      <c r="P33" s="1872"/>
      <c r="Q33" s="1872"/>
      <c r="R33" s="1872"/>
      <c r="S33" s="1872"/>
      <c r="T33" s="1872"/>
      <c r="U33" s="1872"/>
    </row>
    <row r="34" spans="1:21" ht="20.100000000000001" customHeight="1" x14ac:dyDescent="0.15">
      <c r="A34" s="149"/>
      <c r="B34" s="149"/>
      <c r="C34" s="1869" t="s">
        <v>1225</v>
      </c>
      <c r="D34" s="1869"/>
      <c r="E34" s="1870"/>
      <c r="F34" s="1870"/>
      <c r="G34" s="1871"/>
      <c r="H34" s="1871"/>
      <c r="I34" s="1871"/>
      <c r="J34" s="1871"/>
      <c r="K34" s="1872"/>
      <c r="L34" s="1872"/>
      <c r="M34" s="1872"/>
      <c r="N34" s="1872"/>
      <c r="O34" s="1872"/>
      <c r="P34" s="1872"/>
      <c r="Q34" s="1872"/>
      <c r="R34" s="1872"/>
      <c r="S34" s="1872"/>
      <c r="T34" s="1872"/>
      <c r="U34" s="1872"/>
    </row>
    <row r="35" spans="1:21" ht="20.100000000000001" customHeight="1" x14ac:dyDescent="0.15">
      <c r="A35" s="149"/>
      <c r="B35" s="149"/>
      <c r="C35" s="1869" t="s">
        <v>1226</v>
      </c>
      <c r="D35" s="1869"/>
      <c r="E35" s="1870"/>
      <c r="F35" s="1870"/>
      <c r="G35" s="1871"/>
      <c r="H35" s="1871"/>
      <c r="I35" s="1871"/>
      <c r="J35" s="1871"/>
      <c r="K35" s="1872"/>
      <c r="L35" s="1872"/>
      <c r="M35" s="1872"/>
      <c r="N35" s="1872"/>
      <c r="O35" s="1872"/>
      <c r="P35" s="1872"/>
      <c r="Q35" s="1872"/>
      <c r="R35" s="1872"/>
      <c r="S35" s="1872"/>
      <c r="T35" s="1872"/>
      <c r="U35" s="1872"/>
    </row>
    <row r="36" spans="1:21" ht="20.100000000000001" customHeight="1" x14ac:dyDescent="0.15">
      <c r="A36" s="149"/>
      <c r="B36" s="149"/>
      <c r="C36" s="1869" t="s">
        <v>948</v>
      </c>
      <c r="D36" s="1869"/>
      <c r="E36" s="1870"/>
      <c r="F36" s="1870"/>
      <c r="G36" s="1871"/>
      <c r="H36" s="1871"/>
      <c r="I36" s="1871"/>
      <c r="J36" s="1871"/>
      <c r="K36" s="1872"/>
      <c r="L36" s="1872"/>
      <c r="M36" s="1872"/>
      <c r="N36" s="1872"/>
      <c r="O36" s="1872"/>
      <c r="P36" s="1872"/>
      <c r="Q36" s="1872"/>
      <c r="R36" s="1872"/>
      <c r="S36" s="1872"/>
      <c r="T36" s="1872"/>
      <c r="U36" s="1872"/>
    </row>
    <row r="37" spans="1:21" ht="20.100000000000001" customHeight="1" x14ac:dyDescent="0.15">
      <c r="A37" s="149"/>
      <c r="B37" s="149"/>
      <c r="C37" s="1869" t="s">
        <v>561</v>
      </c>
      <c r="D37" s="1869"/>
      <c r="E37" s="1870"/>
      <c r="F37" s="1870"/>
      <c r="G37" s="1871"/>
      <c r="H37" s="1871"/>
      <c r="I37" s="1871"/>
      <c r="J37" s="1871"/>
      <c r="K37" s="1872"/>
      <c r="L37" s="1872"/>
      <c r="M37" s="1872"/>
      <c r="N37" s="1872"/>
      <c r="O37" s="1872"/>
      <c r="P37" s="1872"/>
      <c r="Q37" s="1872"/>
      <c r="R37" s="1872"/>
      <c r="S37" s="1872"/>
      <c r="T37" s="1872"/>
      <c r="U37" s="1872"/>
    </row>
    <row r="38" spans="1:21" ht="20.100000000000001" customHeight="1" x14ac:dyDescent="0.15">
      <c r="A38" s="149"/>
      <c r="B38" s="149"/>
      <c r="C38" s="1869" t="s">
        <v>1227</v>
      </c>
      <c r="D38" s="1869"/>
      <c r="E38" s="1870"/>
      <c r="F38" s="1870"/>
      <c r="G38" s="1871"/>
      <c r="H38" s="1871"/>
      <c r="I38" s="1871"/>
      <c r="J38" s="1871"/>
      <c r="K38" s="1872"/>
      <c r="L38" s="1872"/>
      <c r="M38" s="1872"/>
      <c r="N38" s="1872"/>
      <c r="O38" s="1872"/>
      <c r="P38" s="1872"/>
      <c r="Q38" s="1872"/>
      <c r="R38" s="1872"/>
      <c r="S38" s="1872"/>
      <c r="T38" s="1872"/>
      <c r="U38" s="1872"/>
    </row>
    <row r="39" spans="1:21" ht="20.100000000000001" customHeight="1" x14ac:dyDescent="0.15">
      <c r="A39" s="149"/>
      <c r="B39" s="149"/>
      <c r="C39" s="1869" t="s">
        <v>1228</v>
      </c>
      <c r="D39" s="1869"/>
      <c r="E39" s="1870"/>
      <c r="F39" s="1870"/>
      <c r="G39" s="1871"/>
      <c r="H39" s="1871"/>
      <c r="I39" s="1871"/>
      <c r="J39" s="1871"/>
      <c r="K39" s="1872"/>
      <c r="L39" s="1872"/>
      <c r="M39" s="1872"/>
      <c r="N39" s="1872"/>
      <c r="O39" s="1872"/>
      <c r="P39" s="1872"/>
      <c r="Q39" s="1872"/>
      <c r="R39" s="1872"/>
      <c r="S39" s="1872"/>
      <c r="T39" s="1872"/>
      <c r="U39" s="1872"/>
    </row>
    <row r="40" spans="1:21" ht="20.100000000000001" customHeight="1" x14ac:dyDescent="0.15">
      <c r="A40" s="149"/>
      <c r="B40" s="149"/>
      <c r="C40" s="1869" t="s">
        <v>263</v>
      </c>
      <c r="D40" s="1869"/>
      <c r="E40" s="1870"/>
      <c r="F40" s="1870"/>
      <c r="G40" s="1871"/>
      <c r="H40" s="1871"/>
      <c r="I40" s="1871"/>
      <c r="J40" s="1871"/>
      <c r="K40" s="1872"/>
      <c r="L40" s="1872"/>
      <c r="M40" s="1872"/>
      <c r="N40" s="1872"/>
      <c r="O40" s="1872"/>
      <c r="P40" s="1872"/>
      <c r="Q40" s="1872"/>
      <c r="R40" s="1872"/>
      <c r="S40" s="1872"/>
      <c r="T40" s="1872"/>
      <c r="U40" s="1872"/>
    </row>
    <row r="41" spans="1:21" ht="20.100000000000001" customHeight="1" x14ac:dyDescent="0.15">
      <c r="A41" s="149"/>
      <c r="B41" s="149"/>
      <c r="C41" s="1869" t="s">
        <v>264</v>
      </c>
      <c r="D41" s="1869"/>
      <c r="E41" s="1870"/>
      <c r="F41" s="1870"/>
      <c r="G41" s="1871"/>
      <c r="H41" s="1871"/>
      <c r="I41" s="1871"/>
      <c r="J41" s="1871"/>
      <c r="K41" s="1872"/>
      <c r="L41" s="1872"/>
      <c r="M41" s="1872"/>
      <c r="N41" s="1872"/>
      <c r="O41" s="1872"/>
      <c r="P41" s="1872"/>
      <c r="Q41" s="1872"/>
      <c r="R41" s="1872"/>
      <c r="S41" s="1872"/>
      <c r="T41" s="1872"/>
      <c r="U41" s="1872"/>
    </row>
    <row r="42" spans="1:21" ht="20.100000000000001" customHeight="1" x14ac:dyDescent="0.15">
      <c r="A42" s="149"/>
      <c r="B42" s="149"/>
      <c r="C42" s="1869" t="s">
        <v>602</v>
      </c>
      <c r="D42" s="1869"/>
      <c r="E42" s="1870"/>
      <c r="F42" s="1870"/>
      <c r="G42" s="1871"/>
      <c r="H42" s="1871"/>
      <c r="I42" s="1871"/>
      <c r="J42" s="1871"/>
      <c r="K42" s="1872"/>
      <c r="L42" s="1872"/>
      <c r="M42" s="1872"/>
      <c r="N42" s="1872"/>
      <c r="O42" s="1872"/>
      <c r="P42" s="1872"/>
      <c r="Q42" s="1872"/>
      <c r="R42" s="1872"/>
      <c r="S42" s="1872"/>
      <c r="T42" s="1872"/>
      <c r="U42" s="1872"/>
    </row>
    <row r="43" spans="1:21" ht="20.100000000000001" customHeight="1" x14ac:dyDescent="0.15">
      <c r="A43" s="149"/>
      <c r="B43" s="149"/>
      <c r="C43" s="1869"/>
      <c r="D43" s="1869"/>
      <c r="E43" s="1870"/>
      <c r="F43" s="1870"/>
      <c r="G43" s="1871"/>
      <c r="H43" s="1871"/>
      <c r="I43" s="1871"/>
      <c r="J43" s="1871"/>
      <c r="K43" s="1872"/>
      <c r="L43" s="1872"/>
      <c r="M43" s="1872"/>
      <c r="N43" s="1872"/>
      <c r="O43" s="1872"/>
      <c r="P43" s="1872"/>
      <c r="Q43" s="1872"/>
      <c r="R43" s="1872"/>
      <c r="S43" s="1872"/>
      <c r="T43" s="1872"/>
      <c r="U43" s="1872"/>
    </row>
    <row r="44" spans="1:21" ht="20.100000000000001" customHeight="1" x14ac:dyDescent="0.15">
      <c r="A44" s="149"/>
      <c r="B44" s="149"/>
      <c r="C44" s="1869"/>
      <c r="D44" s="1869"/>
      <c r="E44" s="1870"/>
      <c r="F44" s="1870"/>
      <c r="G44" s="1871"/>
      <c r="H44" s="1871"/>
      <c r="I44" s="1871"/>
      <c r="J44" s="1871"/>
      <c r="K44" s="1872"/>
      <c r="L44" s="1872"/>
      <c r="M44" s="1872"/>
      <c r="N44" s="1872"/>
      <c r="O44" s="1872"/>
      <c r="P44" s="1872"/>
      <c r="Q44" s="1872"/>
      <c r="R44" s="1872"/>
      <c r="S44" s="1872"/>
      <c r="T44" s="1872"/>
      <c r="U44" s="1872"/>
    </row>
    <row r="45" spans="1:21" ht="20.100000000000001" customHeight="1" x14ac:dyDescent="0.15">
      <c r="A45" s="149"/>
      <c r="B45" s="149"/>
      <c r="C45" s="1869"/>
      <c r="D45" s="1869"/>
      <c r="E45" s="1870"/>
      <c r="F45" s="1870"/>
      <c r="G45" s="1871"/>
      <c r="H45" s="1871"/>
      <c r="I45" s="1871"/>
      <c r="J45" s="1871"/>
      <c r="K45" s="1872"/>
      <c r="L45" s="1872"/>
      <c r="M45" s="1872"/>
      <c r="N45" s="1872"/>
      <c r="O45" s="1872"/>
      <c r="P45" s="1872"/>
      <c r="Q45" s="1872"/>
      <c r="R45" s="1872"/>
      <c r="S45" s="1872"/>
      <c r="T45" s="1872"/>
      <c r="U45" s="1872"/>
    </row>
    <row r="46" spans="1:21" ht="39.950000000000003" customHeight="1" thickBot="1" x14ac:dyDescent="0.2">
      <c r="A46" s="149"/>
      <c r="B46" s="149"/>
      <c r="C46" s="1865"/>
      <c r="D46" s="1865"/>
      <c r="E46" s="1866"/>
      <c r="F46" s="1866"/>
      <c r="G46" s="1867"/>
      <c r="H46" s="1867"/>
      <c r="I46" s="1867"/>
      <c r="J46" s="1867"/>
      <c r="K46" s="1868"/>
      <c r="L46" s="1868"/>
      <c r="M46" s="1868"/>
      <c r="N46" s="1868"/>
      <c r="O46" s="1868"/>
      <c r="P46" s="1868"/>
      <c r="Q46" s="1868"/>
      <c r="R46" s="1868"/>
      <c r="S46" s="1868"/>
      <c r="T46" s="1868"/>
      <c r="U46" s="1868"/>
    </row>
    <row r="47" spans="1:21" ht="20.100000000000001" customHeight="1" thickTop="1" x14ac:dyDescent="0.15">
      <c r="A47" s="149"/>
      <c r="B47" s="149"/>
      <c r="C47" s="1860" t="s">
        <v>605</v>
      </c>
      <c r="D47" s="1860"/>
      <c r="E47" s="1860"/>
      <c r="F47" s="1860"/>
      <c r="G47" s="1861">
        <f>SUM(G33:J46)</f>
        <v>0</v>
      </c>
      <c r="H47" s="1861"/>
      <c r="I47" s="1861"/>
      <c r="J47" s="1861"/>
      <c r="K47" s="1862"/>
      <c r="L47" s="1863"/>
      <c r="M47" s="1863"/>
      <c r="N47" s="1863"/>
      <c r="O47" s="1863"/>
      <c r="P47" s="1863"/>
      <c r="Q47" s="1863"/>
      <c r="R47" s="1863"/>
      <c r="S47" s="1863"/>
      <c r="T47" s="1863"/>
      <c r="U47" s="1864"/>
    </row>
    <row r="48" spans="1:21" ht="5.0999999999999996" customHeight="1" x14ac:dyDescent="0.15">
      <c r="A48" s="149"/>
      <c r="B48" s="149"/>
      <c r="C48" s="149"/>
      <c r="D48" s="149"/>
      <c r="E48" s="146"/>
      <c r="F48" s="147"/>
      <c r="G48" s="147"/>
      <c r="H48" s="147"/>
      <c r="I48" s="147"/>
      <c r="J48" s="147"/>
      <c r="K48" s="148"/>
      <c r="L48" s="148"/>
      <c r="M48" s="148"/>
      <c r="N48" s="148"/>
      <c r="O48" s="148"/>
      <c r="P48" s="148"/>
      <c r="Q48" s="148"/>
      <c r="R48" s="148"/>
      <c r="S48" s="148"/>
      <c r="T48" s="148"/>
      <c r="U48" s="148"/>
    </row>
    <row r="49" spans="1:21" ht="20.100000000000001" customHeight="1" x14ac:dyDescent="0.15">
      <c r="A49" s="150" t="s">
        <v>1053</v>
      </c>
      <c r="B49" s="149"/>
      <c r="C49" s="149"/>
      <c r="D49" s="151"/>
      <c r="E49" s="151"/>
      <c r="F49" s="151"/>
      <c r="G49" s="151"/>
      <c r="H49" s="152"/>
      <c r="I49" s="152"/>
      <c r="J49" s="152"/>
      <c r="K49" s="152"/>
      <c r="L49" s="152"/>
      <c r="M49" s="152"/>
      <c r="N49" s="152"/>
      <c r="O49" s="152"/>
      <c r="P49" s="152"/>
      <c r="Q49" s="152"/>
      <c r="R49" s="152"/>
      <c r="S49" s="152"/>
      <c r="T49" s="152"/>
      <c r="U49" s="152"/>
    </row>
    <row r="50" spans="1:21" ht="20.100000000000001" customHeight="1" x14ac:dyDescent="0.15">
      <c r="A50" s="149"/>
      <c r="B50" s="149"/>
      <c r="C50" s="1858" t="s">
        <v>366</v>
      </c>
      <c r="D50" s="1858"/>
      <c r="E50" s="1858" t="s">
        <v>283</v>
      </c>
      <c r="F50" s="1858"/>
      <c r="G50" s="1859" t="s">
        <v>601</v>
      </c>
      <c r="H50" s="1859"/>
      <c r="I50" s="1859"/>
      <c r="J50" s="1859"/>
      <c r="K50" s="1859" t="s">
        <v>604</v>
      </c>
      <c r="L50" s="1859"/>
      <c r="M50" s="1859"/>
      <c r="N50" s="1859"/>
      <c r="O50" s="1859"/>
      <c r="P50" s="1859"/>
      <c r="Q50" s="1859"/>
      <c r="R50" s="1859"/>
      <c r="S50" s="1859"/>
      <c r="T50" s="1859"/>
      <c r="U50" s="1859"/>
    </row>
    <row r="51" spans="1:21" ht="20.100000000000001" customHeight="1" x14ac:dyDescent="0.15">
      <c r="A51" s="149"/>
      <c r="B51" s="149"/>
      <c r="C51" s="1869" t="s">
        <v>1224</v>
      </c>
      <c r="D51" s="1869"/>
      <c r="E51" s="1870"/>
      <c r="F51" s="1870"/>
      <c r="G51" s="1871"/>
      <c r="H51" s="1871"/>
      <c r="I51" s="1871"/>
      <c r="J51" s="1871"/>
      <c r="K51" s="1872"/>
      <c r="L51" s="1872"/>
      <c r="M51" s="1872"/>
      <c r="N51" s="1872"/>
      <c r="O51" s="1872"/>
      <c r="P51" s="1872"/>
      <c r="Q51" s="1872"/>
      <c r="R51" s="1872"/>
      <c r="S51" s="1872"/>
      <c r="T51" s="1872"/>
      <c r="U51" s="1872"/>
    </row>
    <row r="52" spans="1:21" ht="20.100000000000001" customHeight="1" x14ac:dyDescent="0.15">
      <c r="A52" s="149"/>
      <c r="B52" s="149"/>
      <c r="C52" s="1869" t="s">
        <v>1225</v>
      </c>
      <c r="D52" s="1869"/>
      <c r="E52" s="1870"/>
      <c r="F52" s="1870"/>
      <c r="G52" s="1871"/>
      <c r="H52" s="1871"/>
      <c r="I52" s="1871"/>
      <c r="J52" s="1871"/>
      <c r="K52" s="1872"/>
      <c r="L52" s="1872"/>
      <c r="M52" s="1872"/>
      <c r="N52" s="1872"/>
      <c r="O52" s="1872"/>
      <c r="P52" s="1872"/>
      <c r="Q52" s="1872"/>
      <c r="R52" s="1872"/>
      <c r="S52" s="1872"/>
      <c r="T52" s="1872"/>
      <c r="U52" s="1872"/>
    </row>
    <row r="53" spans="1:21" ht="20.100000000000001" customHeight="1" x14ac:dyDescent="0.15">
      <c r="A53" s="149"/>
      <c r="B53" s="149"/>
      <c r="C53" s="1869" t="s">
        <v>1226</v>
      </c>
      <c r="D53" s="1869"/>
      <c r="E53" s="1870"/>
      <c r="F53" s="1870"/>
      <c r="G53" s="1871"/>
      <c r="H53" s="1871"/>
      <c r="I53" s="1871"/>
      <c r="J53" s="1871"/>
      <c r="K53" s="1872"/>
      <c r="L53" s="1872"/>
      <c r="M53" s="1872"/>
      <c r="N53" s="1872"/>
      <c r="O53" s="1872"/>
      <c r="P53" s="1872"/>
      <c r="Q53" s="1872"/>
      <c r="R53" s="1872"/>
      <c r="S53" s="1872"/>
      <c r="T53" s="1872"/>
      <c r="U53" s="1872"/>
    </row>
    <row r="54" spans="1:21" ht="20.100000000000001" customHeight="1" x14ac:dyDescent="0.15">
      <c r="A54" s="149"/>
      <c r="B54" s="149"/>
      <c r="C54" s="1869" t="s">
        <v>948</v>
      </c>
      <c r="D54" s="1869"/>
      <c r="E54" s="1870"/>
      <c r="F54" s="1870"/>
      <c r="G54" s="1871"/>
      <c r="H54" s="1871"/>
      <c r="I54" s="1871"/>
      <c r="J54" s="1871"/>
      <c r="K54" s="1872"/>
      <c r="L54" s="1872"/>
      <c r="M54" s="1872"/>
      <c r="N54" s="1872"/>
      <c r="O54" s="1872"/>
      <c r="P54" s="1872"/>
      <c r="Q54" s="1872"/>
      <c r="R54" s="1872"/>
      <c r="S54" s="1872"/>
      <c r="T54" s="1872"/>
      <c r="U54" s="1872"/>
    </row>
    <row r="55" spans="1:21" ht="20.100000000000001" customHeight="1" x14ac:dyDescent="0.15">
      <c r="A55" s="149"/>
      <c r="B55" s="149"/>
      <c r="C55" s="1869" t="s">
        <v>561</v>
      </c>
      <c r="D55" s="1869"/>
      <c r="E55" s="1870"/>
      <c r="F55" s="1870"/>
      <c r="G55" s="1871"/>
      <c r="H55" s="1871"/>
      <c r="I55" s="1871"/>
      <c r="J55" s="1871"/>
      <c r="K55" s="1872"/>
      <c r="L55" s="1872"/>
      <c r="M55" s="1872"/>
      <c r="N55" s="1872"/>
      <c r="O55" s="1872"/>
      <c r="P55" s="1872"/>
      <c r="Q55" s="1872"/>
      <c r="R55" s="1872"/>
      <c r="S55" s="1872"/>
      <c r="T55" s="1872"/>
      <c r="U55" s="1872"/>
    </row>
    <row r="56" spans="1:21" ht="20.100000000000001" customHeight="1" x14ac:dyDescent="0.15">
      <c r="A56" s="149"/>
      <c r="B56" s="149"/>
      <c r="C56" s="1869" t="s">
        <v>1227</v>
      </c>
      <c r="D56" s="1869"/>
      <c r="E56" s="1870"/>
      <c r="F56" s="1870"/>
      <c r="G56" s="1871"/>
      <c r="H56" s="1871"/>
      <c r="I56" s="1871"/>
      <c r="J56" s="1871"/>
      <c r="K56" s="1872"/>
      <c r="L56" s="1872"/>
      <c r="M56" s="1872"/>
      <c r="N56" s="1872"/>
      <c r="O56" s="1872"/>
      <c r="P56" s="1872"/>
      <c r="Q56" s="1872"/>
      <c r="R56" s="1872"/>
      <c r="S56" s="1872"/>
      <c r="T56" s="1872"/>
      <c r="U56" s="1872"/>
    </row>
    <row r="57" spans="1:21" ht="20.100000000000001" customHeight="1" x14ac:dyDescent="0.15">
      <c r="A57" s="149"/>
      <c r="B57" s="149"/>
      <c r="C57" s="1869" t="s">
        <v>1228</v>
      </c>
      <c r="D57" s="1869"/>
      <c r="E57" s="1870"/>
      <c r="F57" s="1870"/>
      <c r="G57" s="1871"/>
      <c r="H57" s="1871"/>
      <c r="I57" s="1871"/>
      <c r="J57" s="1871"/>
      <c r="K57" s="1872"/>
      <c r="L57" s="1872"/>
      <c r="M57" s="1872"/>
      <c r="N57" s="1872"/>
      <c r="O57" s="1872"/>
      <c r="P57" s="1872"/>
      <c r="Q57" s="1872"/>
      <c r="R57" s="1872"/>
      <c r="S57" s="1872"/>
      <c r="T57" s="1872"/>
      <c r="U57" s="1872"/>
    </row>
    <row r="58" spans="1:21" ht="20.100000000000001" customHeight="1" x14ac:dyDescent="0.15">
      <c r="A58" s="149"/>
      <c r="B58" s="149"/>
      <c r="C58" s="1869" t="s">
        <v>263</v>
      </c>
      <c r="D58" s="1869"/>
      <c r="E58" s="1870"/>
      <c r="F58" s="1870"/>
      <c r="G58" s="1871"/>
      <c r="H58" s="1871"/>
      <c r="I58" s="1871"/>
      <c r="J58" s="1871"/>
      <c r="K58" s="1872"/>
      <c r="L58" s="1872"/>
      <c r="M58" s="1872"/>
      <c r="N58" s="1872"/>
      <c r="O58" s="1872"/>
      <c r="P58" s="1872"/>
      <c r="Q58" s="1872"/>
      <c r="R58" s="1872"/>
      <c r="S58" s="1872"/>
      <c r="T58" s="1872"/>
      <c r="U58" s="1872"/>
    </row>
    <row r="59" spans="1:21" ht="20.100000000000001" customHeight="1" x14ac:dyDescent="0.15">
      <c r="A59" s="149"/>
      <c r="B59" s="149"/>
      <c r="C59" s="1869" t="s">
        <v>264</v>
      </c>
      <c r="D59" s="1869"/>
      <c r="E59" s="1870"/>
      <c r="F59" s="1870"/>
      <c r="G59" s="1871"/>
      <c r="H59" s="1871"/>
      <c r="I59" s="1871"/>
      <c r="J59" s="1871"/>
      <c r="K59" s="1872"/>
      <c r="L59" s="1872"/>
      <c r="M59" s="1872"/>
      <c r="N59" s="1872"/>
      <c r="O59" s="1872"/>
      <c r="P59" s="1872"/>
      <c r="Q59" s="1872"/>
      <c r="R59" s="1872"/>
      <c r="S59" s="1872"/>
      <c r="T59" s="1872"/>
      <c r="U59" s="1872"/>
    </row>
    <row r="60" spans="1:21" ht="20.100000000000001" customHeight="1" x14ac:dyDescent="0.15">
      <c r="A60" s="149"/>
      <c r="B60" s="149"/>
      <c r="C60" s="1869" t="s">
        <v>602</v>
      </c>
      <c r="D60" s="1869"/>
      <c r="E60" s="1870"/>
      <c r="F60" s="1870"/>
      <c r="G60" s="1871"/>
      <c r="H60" s="1871"/>
      <c r="I60" s="1871"/>
      <c r="J60" s="1871"/>
      <c r="K60" s="1872"/>
      <c r="L60" s="1872"/>
      <c r="M60" s="1872"/>
      <c r="N60" s="1872"/>
      <c r="O60" s="1872"/>
      <c r="P60" s="1872"/>
      <c r="Q60" s="1872"/>
      <c r="R60" s="1872"/>
      <c r="S60" s="1872"/>
      <c r="T60" s="1872"/>
      <c r="U60" s="1872"/>
    </row>
    <row r="61" spans="1:21" ht="20.100000000000001" customHeight="1" x14ac:dyDescent="0.15">
      <c r="A61" s="149"/>
      <c r="B61" s="149"/>
      <c r="C61" s="1869"/>
      <c r="D61" s="1869"/>
      <c r="E61" s="1870"/>
      <c r="F61" s="1870"/>
      <c r="G61" s="1871"/>
      <c r="H61" s="1871"/>
      <c r="I61" s="1871"/>
      <c r="J61" s="1871"/>
      <c r="K61" s="1872"/>
      <c r="L61" s="1872"/>
      <c r="M61" s="1872"/>
      <c r="N61" s="1872"/>
      <c r="O61" s="1872"/>
      <c r="P61" s="1872"/>
      <c r="Q61" s="1872"/>
      <c r="R61" s="1872"/>
      <c r="S61" s="1872"/>
      <c r="T61" s="1872"/>
      <c r="U61" s="1872"/>
    </row>
    <row r="62" spans="1:21" ht="20.100000000000001" customHeight="1" x14ac:dyDescent="0.15">
      <c r="A62" s="149"/>
      <c r="B62" s="149"/>
      <c r="C62" s="1869"/>
      <c r="D62" s="1869"/>
      <c r="E62" s="1870"/>
      <c r="F62" s="1870"/>
      <c r="G62" s="1871"/>
      <c r="H62" s="1871"/>
      <c r="I62" s="1871"/>
      <c r="J62" s="1871"/>
      <c r="K62" s="1872"/>
      <c r="L62" s="1872"/>
      <c r="M62" s="1872"/>
      <c r="N62" s="1872"/>
      <c r="O62" s="1872"/>
      <c r="P62" s="1872"/>
      <c r="Q62" s="1872"/>
      <c r="R62" s="1872"/>
      <c r="S62" s="1872"/>
      <c r="T62" s="1872"/>
      <c r="U62" s="1872"/>
    </row>
    <row r="63" spans="1:21" ht="20.100000000000001" customHeight="1" x14ac:dyDescent="0.15">
      <c r="A63" s="149"/>
      <c r="B63" s="149"/>
      <c r="C63" s="1869"/>
      <c r="D63" s="1869"/>
      <c r="E63" s="1870"/>
      <c r="F63" s="1870"/>
      <c r="G63" s="1871"/>
      <c r="H63" s="1871"/>
      <c r="I63" s="1871"/>
      <c r="J63" s="1871"/>
      <c r="K63" s="1872"/>
      <c r="L63" s="1872"/>
      <c r="M63" s="1872"/>
      <c r="N63" s="1872"/>
      <c r="O63" s="1872"/>
      <c r="P63" s="1872"/>
      <c r="Q63" s="1872"/>
      <c r="R63" s="1872"/>
      <c r="S63" s="1872"/>
      <c r="T63" s="1872"/>
      <c r="U63" s="1872"/>
    </row>
    <row r="64" spans="1:21" ht="39.950000000000003" customHeight="1" thickBot="1" x14ac:dyDescent="0.2">
      <c r="A64" s="149"/>
      <c r="B64" s="149"/>
      <c r="C64" s="1865"/>
      <c r="D64" s="1865"/>
      <c r="E64" s="1866"/>
      <c r="F64" s="1866"/>
      <c r="G64" s="1867"/>
      <c r="H64" s="1867"/>
      <c r="I64" s="1867"/>
      <c r="J64" s="1867"/>
      <c r="K64" s="1868"/>
      <c r="L64" s="1868"/>
      <c r="M64" s="1868"/>
      <c r="N64" s="1868"/>
      <c r="O64" s="1868"/>
      <c r="P64" s="1868"/>
      <c r="Q64" s="1868"/>
      <c r="R64" s="1868"/>
      <c r="S64" s="1868"/>
      <c r="T64" s="1868"/>
      <c r="U64" s="1868"/>
    </row>
    <row r="65" spans="1:21" ht="20.100000000000001" customHeight="1" thickTop="1" x14ac:dyDescent="0.15">
      <c r="A65" s="149"/>
      <c r="B65" s="149"/>
      <c r="C65" s="1860" t="s">
        <v>605</v>
      </c>
      <c r="D65" s="1860"/>
      <c r="E65" s="1860"/>
      <c r="F65" s="1860"/>
      <c r="G65" s="1861">
        <f>SUM(G51:J64)</f>
        <v>0</v>
      </c>
      <c r="H65" s="1861"/>
      <c r="I65" s="1861"/>
      <c r="J65" s="1861"/>
      <c r="K65" s="1862"/>
      <c r="L65" s="1863"/>
      <c r="M65" s="1863"/>
      <c r="N65" s="1863"/>
      <c r="O65" s="1863"/>
      <c r="P65" s="1863"/>
      <c r="Q65" s="1863"/>
      <c r="R65" s="1863"/>
      <c r="S65" s="1863"/>
      <c r="T65" s="1863"/>
      <c r="U65" s="1864"/>
    </row>
    <row r="66" spans="1:21" ht="21" customHeight="1" x14ac:dyDescent="0.15">
      <c r="A66" s="13"/>
      <c r="B66" s="6"/>
      <c r="C66" s="6"/>
      <c r="D66" s="6"/>
      <c r="E66" s="6"/>
      <c r="F66" s="12"/>
      <c r="G66" s="12"/>
      <c r="H66" s="12"/>
      <c r="I66" s="12"/>
      <c r="J66" s="12"/>
      <c r="K66" s="12"/>
      <c r="L66" s="12"/>
      <c r="M66" s="12"/>
      <c r="N66" s="12"/>
      <c r="O66" s="12"/>
      <c r="P66" s="12"/>
      <c r="Q66" s="1695" t="s">
        <v>115</v>
      </c>
      <c r="R66" s="1695"/>
      <c r="S66" s="1695"/>
      <c r="T66" s="1695"/>
      <c r="U66" s="1695"/>
    </row>
    <row r="67" spans="1:21" ht="15.75" x14ac:dyDescent="0.15">
      <c r="A67" s="1540" t="s">
        <v>407</v>
      </c>
      <c r="B67" s="1540"/>
      <c r="C67" s="1540"/>
      <c r="D67" s="1540"/>
      <c r="E67" s="1540"/>
      <c r="F67" s="1540"/>
      <c r="G67" s="1540"/>
      <c r="H67" s="1540"/>
      <c r="I67" s="1540"/>
      <c r="J67" s="1540"/>
      <c r="K67" s="1540"/>
      <c r="L67" s="1540"/>
      <c r="M67" s="1540"/>
      <c r="N67" s="1540"/>
      <c r="O67" s="1540"/>
      <c r="P67" s="1540"/>
      <c r="Q67" s="1540"/>
      <c r="R67" s="1540"/>
      <c r="S67" s="1540"/>
      <c r="T67" s="1540"/>
      <c r="U67" s="1540"/>
    </row>
    <row r="68" spans="1:21" ht="27" customHeight="1" x14ac:dyDescent="0.15">
      <c r="A68" s="1652" t="s">
        <v>296</v>
      </c>
      <c r="B68" s="1652"/>
      <c r="C68" s="1652"/>
      <c r="D68" s="5"/>
      <c r="E68" s="5"/>
      <c r="F68" s="5"/>
      <c r="G68" s="5"/>
      <c r="H68" s="5"/>
      <c r="I68" s="5"/>
      <c r="J68" s="5"/>
      <c r="K68" s="5"/>
      <c r="L68" s="5"/>
      <c r="M68" s="5"/>
      <c r="N68" s="5"/>
      <c r="O68" s="5"/>
      <c r="P68" s="5"/>
      <c r="Q68" s="5"/>
      <c r="R68" s="5"/>
      <c r="S68" s="5"/>
      <c r="T68" s="5"/>
      <c r="U68" s="5"/>
    </row>
    <row r="69" spans="1:21" ht="5.0999999999999996" customHeight="1" x14ac:dyDescent="0.15">
      <c r="A69" s="4"/>
      <c r="B69" s="3"/>
      <c r="C69" s="3"/>
      <c r="D69" s="184"/>
      <c r="E69" s="185"/>
      <c r="F69" s="185"/>
      <c r="G69" s="185"/>
      <c r="H69" s="185"/>
      <c r="I69" s="185"/>
      <c r="J69" s="185"/>
      <c r="K69" s="185"/>
      <c r="L69" s="185"/>
      <c r="M69" s="185"/>
      <c r="N69" s="185"/>
      <c r="O69" s="185"/>
      <c r="P69" s="185"/>
      <c r="Q69" s="185"/>
      <c r="R69" s="185"/>
      <c r="S69" s="185"/>
      <c r="T69" s="185"/>
      <c r="U69" s="185"/>
    </row>
    <row r="70" spans="1:21" ht="20.100000000000001" customHeight="1" x14ac:dyDescent="0.15">
      <c r="A70" s="145" t="s">
        <v>607</v>
      </c>
      <c r="B70" s="90"/>
      <c r="C70" s="90"/>
      <c r="D70" s="90"/>
      <c r="E70" s="146"/>
      <c r="F70" s="147"/>
      <c r="G70" s="147"/>
      <c r="H70" s="147"/>
      <c r="I70" s="147"/>
      <c r="J70" s="147"/>
      <c r="K70" s="148"/>
      <c r="L70" s="148"/>
      <c r="M70" s="148"/>
      <c r="N70" s="148"/>
      <c r="O70" s="148"/>
      <c r="P70" s="148"/>
      <c r="Q70" s="148"/>
      <c r="R70" s="148"/>
      <c r="S70" s="148"/>
      <c r="T70" s="148"/>
      <c r="U70" s="148"/>
    </row>
    <row r="71" spans="1:21" ht="5.0999999999999996" customHeight="1" x14ac:dyDescent="0.15">
      <c r="A71" s="149"/>
      <c r="B71" s="149"/>
      <c r="C71" s="149"/>
      <c r="D71" s="149"/>
      <c r="E71" s="146"/>
      <c r="F71" s="147"/>
      <c r="G71" s="147"/>
      <c r="H71" s="147"/>
      <c r="I71" s="147"/>
      <c r="J71" s="147"/>
      <c r="K71" s="148"/>
      <c r="L71" s="148"/>
      <c r="M71" s="148"/>
      <c r="N71" s="148"/>
      <c r="O71" s="148"/>
      <c r="P71" s="148"/>
      <c r="Q71" s="148"/>
      <c r="R71" s="148"/>
      <c r="S71" s="148"/>
      <c r="T71" s="148"/>
      <c r="U71" s="148"/>
    </row>
    <row r="72" spans="1:21" ht="20.100000000000001" customHeight="1" x14ac:dyDescent="0.15">
      <c r="A72" s="150" t="s">
        <v>1053</v>
      </c>
      <c r="B72" s="149"/>
      <c r="C72" s="149"/>
      <c r="D72" s="151"/>
      <c r="E72" s="151"/>
      <c r="F72" s="151"/>
      <c r="G72" s="151"/>
      <c r="H72" s="152"/>
      <c r="I72" s="152"/>
      <c r="J72" s="152"/>
      <c r="K72" s="152"/>
      <c r="L72" s="152"/>
      <c r="M72" s="152"/>
      <c r="N72" s="152"/>
      <c r="O72" s="152"/>
      <c r="P72" s="152"/>
      <c r="Q72" s="152"/>
      <c r="R72" s="152"/>
      <c r="S72" s="152"/>
      <c r="T72" s="152"/>
      <c r="U72" s="152"/>
    </row>
    <row r="73" spans="1:21" ht="20.100000000000001" customHeight="1" x14ac:dyDescent="0.15">
      <c r="A73" s="149"/>
      <c r="B73" s="149"/>
      <c r="C73" s="1858" t="s">
        <v>366</v>
      </c>
      <c r="D73" s="1858"/>
      <c r="E73" s="1858" t="s">
        <v>283</v>
      </c>
      <c r="F73" s="1858"/>
      <c r="G73" s="1859" t="s">
        <v>601</v>
      </c>
      <c r="H73" s="1859"/>
      <c r="I73" s="1859"/>
      <c r="J73" s="1859"/>
      <c r="K73" s="1859" t="s">
        <v>604</v>
      </c>
      <c r="L73" s="1859"/>
      <c r="M73" s="1859"/>
      <c r="N73" s="1859"/>
      <c r="O73" s="1859"/>
      <c r="P73" s="1859"/>
      <c r="Q73" s="1859"/>
      <c r="R73" s="1859"/>
      <c r="S73" s="1859"/>
      <c r="T73" s="1859"/>
      <c r="U73" s="1859"/>
    </row>
    <row r="74" spans="1:21" ht="20.100000000000001" customHeight="1" x14ac:dyDescent="0.15">
      <c r="A74" s="149"/>
      <c r="B74" s="149"/>
      <c r="C74" s="1869" t="s">
        <v>1224</v>
      </c>
      <c r="D74" s="1869"/>
      <c r="E74" s="1870"/>
      <c r="F74" s="1870"/>
      <c r="G74" s="1871"/>
      <c r="H74" s="1871"/>
      <c r="I74" s="1871"/>
      <c r="J74" s="1871"/>
      <c r="K74" s="1872"/>
      <c r="L74" s="1872"/>
      <c r="M74" s="1872"/>
      <c r="N74" s="1872"/>
      <c r="O74" s="1872"/>
      <c r="P74" s="1872"/>
      <c r="Q74" s="1872"/>
      <c r="R74" s="1872"/>
      <c r="S74" s="1872"/>
      <c r="T74" s="1872"/>
      <c r="U74" s="1872"/>
    </row>
    <row r="75" spans="1:21" ht="20.100000000000001" customHeight="1" x14ac:dyDescent="0.15">
      <c r="A75" s="149"/>
      <c r="B75" s="149"/>
      <c r="C75" s="1869" t="s">
        <v>1225</v>
      </c>
      <c r="D75" s="1869"/>
      <c r="E75" s="1870"/>
      <c r="F75" s="1870"/>
      <c r="G75" s="1871"/>
      <c r="H75" s="1871"/>
      <c r="I75" s="1871"/>
      <c r="J75" s="1871"/>
      <c r="K75" s="1872"/>
      <c r="L75" s="1872"/>
      <c r="M75" s="1872"/>
      <c r="N75" s="1872"/>
      <c r="O75" s="1872"/>
      <c r="P75" s="1872"/>
      <c r="Q75" s="1872"/>
      <c r="R75" s="1872"/>
      <c r="S75" s="1872"/>
      <c r="T75" s="1872"/>
      <c r="U75" s="1872"/>
    </row>
    <row r="76" spans="1:21" ht="20.100000000000001" customHeight="1" x14ac:dyDescent="0.15">
      <c r="A76" s="149"/>
      <c r="B76" s="149"/>
      <c r="C76" s="1869" t="s">
        <v>1226</v>
      </c>
      <c r="D76" s="1869"/>
      <c r="E76" s="1870"/>
      <c r="F76" s="1870"/>
      <c r="G76" s="1871"/>
      <c r="H76" s="1871"/>
      <c r="I76" s="1871"/>
      <c r="J76" s="1871"/>
      <c r="K76" s="1872"/>
      <c r="L76" s="1872"/>
      <c r="M76" s="1872"/>
      <c r="N76" s="1872"/>
      <c r="O76" s="1872"/>
      <c r="P76" s="1872"/>
      <c r="Q76" s="1872"/>
      <c r="R76" s="1872"/>
      <c r="S76" s="1872"/>
      <c r="T76" s="1872"/>
      <c r="U76" s="1872"/>
    </row>
    <row r="77" spans="1:21" ht="20.100000000000001" customHeight="1" x14ac:dyDescent="0.15">
      <c r="A77" s="149"/>
      <c r="B77" s="149"/>
      <c r="C77" s="1869" t="s">
        <v>948</v>
      </c>
      <c r="D77" s="1869"/>
      <c r="E77" s="1870"/>
      <c r="F77" s="1870"/>
      <c r="G77" s="1871"/>
      <c r="H77" s="1871"/>
      <c r="I77" s="1871"/>
      <c r="J77" s="1871"/>
      <c r="K77" s="1872"/>
      <c r="L77" s="1872"/>
      <c r="M77" s="1872"/>
      <c r="N77" s="1872"/>
      <c r="O77" s="1872"/>
      <c r="P77" s="1872"/>
      <c r="Q77" s="1872"/>
      <c r="R77" s="1872"/>
      <c r="S77" s="1872"/>
      <c r="T77" s="1872"/>
      <c r="U77" s="1872"/>
    </row>
    <row r="78" spans="1:21" ht="19.5" customHeight="1" x14ac:dyDescent="0.15">
      <c r="A78" s="149"/>
      <c r="B78" s="149"/>
      <c r="C78" s="1869" t="s">
        <v>561</v>
      </c>
      <c r="D78" s="1869"/>
      <c r="E78" s="1870"/>
      <c r="F78" s="1870"/>
      <c r="G78" s="1871"/>
      <c r="H78" s="1871"/>
      <c r="I78" s="1871"/>
      <c r="J78" s="1871"/>
      <c r="K78" s="1872"/>
      <c r="L78" s="1872"/>
      <c r="M78" s="1872"/>
      <c r="N78" s="1872"/>
      <c r="O78" s="1872"/>
      <c r="P78" s="1872"/>
      <c r="Q78" s="1872"/>
      <c r="R78" s="1872"/>
      <c r="S78" s="1872"/>
      <c r="T78" s="1872"/>
      <c r="U78" s="1872"/>
    </row>
    <row r="79" spans="1:21" ht="20.100000000000001" customHeight="1" x14ac:dyDescent="0.15">
      <c r="A79" s="149"/>
      <c r="B79" s="149"/>
      <c r="C79" s="1869" t="s">
        <v>1227</v>
      </c>
      <c r="D79" s="1869"/>
      <c r="E79" s="1870"/>
      <c r="F79" s="1870"/>
      <c r="G79" s="1871"/>
      <c r="H79" s="1871"/>
      <c r="I79" s="1871"/>
      <c r="J79" s="1871"/>
      <c r="K79" s="1872"/>
      <c r="L79" s="1872"/>
      <c r="M79" s="1872"/>
      <c r="N79" s="1872"/>
      <c r="O79" s="1872"/>
      <c r="P79" s="1872"/>
      <c r="Q79" s="1872"/>
      <c r="R79" s="1872"/>
      <c r="S79" s="1872"/>
      <c r="T79" s="1872"/>
      <c r="U79" s="1872"/>
    </row>
    <row r="80" spans="1:21" ht="19.5" customHeight="1" x14ac:dyDescent="0.15">
      <c r="A80" s="149"/>
      <c r="B80" s="149"/>
      <c r="C80" s="1869" t="s">
        <v>1228</v>
      </c>
      <c r="D80" s="1869"/>
      <c r="E80" s="1870"/>
      <c r="F80" s="1870"/>
      <c r="G80" s="1871"/>
      <c r="H80" s="1871"/>
      <c r="I80" s="1871"/>
      <c r="J80" s="1871"/>
      <c r="K80" s="1872"/>
      <c r="L80" s="1872"/>
      <c r="M80" s="1872"/>
      <c r="N80" s="1872"/>
      <c r="O80" s="1872"/>
      <c r="P80" s="1872"/>
      <c r="Q80" s="1872"/>
      <c r="R80" s="1872"/>
      <c r="S80" s="1872"/>
      <c r="T80" s="1872"/>
      <c r="U80" s="1872"/>
    </row>
    <row r="81" spans="1:21" ht="20.100000000000001" customHeight="1" x14ac:dyDescent="0.15">
      <c r="A81" s="149"/>
      <c r="B81" s="149"/>
      <c r="C81" s="1869" t="s">
        <v>263</v>
      </c>
      <c r="D81" s="1869"/>
      <c r="E81" s="1870"/>
      <c r="F81" s="1870"/>
      <c r="G81" s="1871"/>
      <c r="H81" s="1871"/>
      <c r="I81" s="1871"/>
      <c r="J81" s="1871"/>
      <c r="K81" s="1872"/>
      <c r="L81" s="1872"/>
      <c r="M81" s="1872"/>
      <c r="N81" s="1872"/>
      <c r="O81" s="1872"/>
      <c r="P81" s="1872"/>
      <c r="Q81" s="1872"/>
      <c r="R81" s="1872"/>
      <c r="S81" s="1872"/>
      <c r="T81" s="1872"/>
      <c r="U81" s="1872"/>
    </row>
    <row r="82" spans="1:21" ht="20.100000000000001" customHeight="1" x14ac:dyDescent="0.15">
      <c r="A82" s="149"/>
      <c r="B82" s="149"/>
      <c r="C82" s="1869" t="s">
        <v>264</v>
      </c>
      <c r="D82" s="1869"/>
      <c r="E82" s="1870"/>
      <c r="F82" s="1870"/>
      <c r="G82" s="1871"/>
      <c r="H82" s="1871"/>
      <c r="I82" s="1871"/>
      <c r="J82" s="1871"/>
      <c r="K82" s="1872"/>
      <c r="L82" s="1872"/>
      <c r="M82" s="1872"/>
      <c r="N82" s="1872"/>
      <c r="O82" s="1872"/>
      <c r="P82" s="1872"/>
      <c r="Q82" s="1872"/>
      <c r="R82" s="1872"/>
      <c r="S82" s="1872"/>
      <c r="T82" s="1872"/>
      <c r="U82" s="1872"/>
    </row>
    <row r="83" spans="1:21" ht="20.100000000000001" customHeight="1" x14ac:dyDescent="0.15">
      <c r="A83" s="149"/>
      <c r="B83" s="149"/>
      <c r="C83" s="1869" t="s">
        <v>602</v>
      </c>
      <c r="D83" s="1869"/>
      <c r="E83" s="1870"/>
      <c r="F83" s="1870"/>
      <c r="G83" s="1871"/>
      <c r="H83" s="1871"/>
      <c r="I83" s="1871"/>
      <c r="J83" s="1871"/>
      <c r="K83" s="1872"/>
      <c r="L83" s="1872"/>
      <c r="M83" s="1872"/>
      <c r="N83" s="1872"/>
      <c r="O83" s="1872"/>
      <c r="P83" s="1872"/>
      <c r="Q83" s="1872"/>
      <c r="R83" s="1872"/>
      <c r="S83" s="1872"/>
      <c r="T83" s="1872"/>
      <c r="U83" s="1872"/>
    </row>
    <row r="84" spans="1:21" ht="20.100000000000001" customHeight="1" x14ac:dyDescent="0.15">
      <c r="A84" s="149"/>
      <c r="B84" s="149"/>
      <c r="C84" s="1869"/>
      <c r="D84" s="1869"/>
      <c r="E84" s="1870"/>
      <c r="F84" s="1870"/>
      <c r="G84" s="1871"/>
      <c r="H84" s="1871"/>
      <c r="I84" s="1871"/>
      <c r="J84" s="1871"/>
      <c r="K84" s="1872"/>
      <c r="L84" s="1872"/>
      <c r="M84" s="1872"/>
      <c r="N84" s="1872"/>
      <c r="O84" s="1872"/>
      <c r="P84" s="1872"/>
      <c r="Q84" s="1872"/>
      <c r="R84" s="1872"/>
      <c r="S84" s="1872"/>
      <c r="T84" s="1872"/>
      <c r="U84" s="1872"/>
    </row>
    <row r="85" spans="1:21" ht="20.100000000000001" customHeight="1" x14ac:dyDescent="0.15">
      <c r="A85" s="149"/>
      <c r="B85" s="149"/>
      <c r="C85" s="1869"/>
      <c r="D85" s="1869"/>
      <c r="E85" s="1870"/>
      <c r="F85" s="1870"/>
      <c r="G85" s="1871"/>
      <c r="H85" s="1871"/>
      <c r="I85" s="1871"/>
      <c r="J85" s="1871"/>
      <c r="K85" s="1872"/>
      <c r="L85" s="1872"/>
      <c r="M85" s="1872"/>
      <c r="N85" s="1872"/>
      <c r="O85" s="1872"/>
      <c r="P85" s="1872"/>
      <c r="Q85" s="1872"/>
      <c r="R85" s="1872"/>
      <c r="S85" s="1872"/>
      <c r="T85" s="1872"/>
      <c r="U85" s="1872"/>
    </row>
    <row r="86" spans="1:21" ht="20.100000000000001" customHeight="1" x14ac:dyDescent="0.15">
      <c r="A86" s="149"/>
      <c r="B86" s="149"/>
      <c r="C86" s="1869"/>
      <c r="D86" s="1869"/>
      <c r="E86" s="1870"/>
      <c r="F86" s="1870"/>
      <c r="G86" s="1871"/>
      <c r="H86" s="1871"/>
      <c r="I86" s="1871"/>
      <c r="J86" s="1871"/>
      <c r="K86" s="1872"/>
      <c r="L86" s="1872"/>
      <c r="M86" s="1872"/>
      <c r="N86" s="1872"/>
      <c r="O86" s="1872"/>
      <c r="P86" s="1872"/>
      <c r="Q86" s="1872"/>
      <c r="R86" s="1872"/>
      <c r="S86" s="1872"/>
      <c r="T86" s="1872"/>
      <c r="U86" s="1872"/>
    </row>
    <row r="87" spans="1:21" ht="39.950000000000003" customHeight="1" thickBot="1" x14ac:dyDescent="0.2">
      <c r="A87" s="149"/>
      <c r="B87" s="149"/>
      <c r="C87" s="1865"/>
      <c r="D87" s="1865"/>
      <c r="E87" s="1866"/>
      <c r="F87" s="1866"/>
      <c r="G87" s="1867"/>
      <c r="H87" s="1867"/>
      <c r="I87" s="1867"/>
      <c r="J87" s="1867"/>
      <c r="K87" s="1868"/>
      <c r="L87" s="1868"/>
      <c r="M87" s="1868"/>
      <c r="N87" s="1868"/>
      <c r="O87" s="1868"/>
      <c r="P87" s="1868"/>
      <c r="Q87" s="1868"/>
      <c r="R87" s="1868"/>
      <c r="S87" s="1868"/>
      <c r="T87" s="1868"/>
      <c r="U87" s="1868"/>
    </row>
    <row r="88" spans="1:21" ht="20.100000000000001" customHeight="1" thickTop="1" x14ac:dyDescent="0.15">
      <c r="A88" s="149"/>
      <c r="B88" s="149"/>
      <c r="C88" s="1860" t="s">
        <v>605</v>
      </c>
      <c r="D88" s="1860"/>
      <c r="E88" s="1860"/>
      <c r="F88" s="1860"/>
      <c r="G88" s="1861">
        <f>SUM(G74:J87)</f>
        <v>0</v>
      </c>
      <c r="H88" s="1861"/>
      <c r="I88" s="1861"/>
      <c r="J88" s="1861"/>
      <c r="K88" s="1862"/>
      <c r="L88" s="1863"/>
      <c r="M88" s="1863"/>
      <c r="N88" s="1863"/>
      <c r="O88" s="1863"/>
      <c r="P88" s="1863"/>
      <c r="Q88" s="1863"/>
      <c r="R88" s="1863"/>
      <c r="S88" s="1863"/>
      <c r="T88" s="1863"/>
      <c r="U88" s="1864"/>
    </row>
    <row r="89" spans="1:21" ht="5.0999999999999996" customHeight="1" x14ac:dyDescent="0.15">
      <c r="A89" s="149"/>
      <c r="B89" s="149"/>
      <c r="C89" s="149"/>
      <c r="D89" s="149"/>
      <c r="E89" s="146"/>
      <c r="F89" s="147"/>
      <c r="G89" s="147"/>
      <c r="H89" s="147"/>
      <c r="I89" s="147"/>
      <c r="J89" s="147"/>
      <c r="K89" s="148"/>
      <c r="L89" s="148"/>
      <c r="M89" s="148"/>
      <c r="N89" s="148"/>
      <c r="O89" s="148"/>
      <c r="P89" s="148"/>
      <c r="Q89" s="148"/>
      <c r="R89" s="148"/>
      <c r="S89" s="148"/>
      <c r="T89" s="148"/>
      <c r="U89" s="148"/>
    </row>
    <row r="90" spans="1:21" ht="21" customHeight="1" x14ac:dyDescent="0.15">
      <c r="A90" s="13"/>
      <c r="B90" s="6"/>
      <c r="C90" s="6"/>
      <c r="D90" s="6"/>
      <c r="E90" s="6"/>
      <c r="F90" s="12"/>
      <c r="G90" s="12"/>
      <c r="H90" s="12"/>
      <c r="I90" s="12"/>
      <c r="J90" s="12"/>
      <c r="K90" s="12"/>
      <c r="L90" s="12"/>
      <c r="M90" s="12"/>
      <c r="N90" s="12"/>
      <c r="O90" s="12"/>
      <c r="P90" s="12"/>
      <c r="Q90" s="1695" t="s">
        <v>115</v>
      </c>
      <c r="R90" s="1695"/>
      <c r="S90" s="1695"/>
      <c r="T90" s="1695"/>
      <c r="U90" s="1695"/>
    </row>
    <row r="91" spans="1:21" ht="15.75" x14ac:dyDescent="0.15">
      <c r="A91" s="1540" t="s">
        <v>407</v>
      </c>
      <c r="B91" s="1540"/>
      <c r="C91" s="1540"/>
      <c r="D91" s="1540"/>
      <c r="E91" s="1540"/>
      <c r="F91" s="1540"/>
      <c r="G91" s="1540"/>
      <c r="H91" s="1540"/>
      <c r="I91" s="1540"/>
      <c r="J91" s="1540"/>
      <c r="K91" s="1540"/>
      <c r="L91" s="1540"/>
      <c r="M91" s="1540"/>
      <c r="N91" s="1540"/>
      <c r="O91" s="1540"/>
      <c r="P91" s="1540"/>
      <c r="Q91" s="1540"/>
      <c r="R91" s="1540"/>
      <c r="S91" s="1540"/>
      <c r="T91" s="1540"/>
      <c r="U91" s="1540"/>
    </row>
    <row r="92" spans="1:21" ht="27" customHeight="1" x14ac:dyDescent="0.15">
      <c r="A92" s="1652" t="s">
        <v>296</v>
      </c>
      <c r="B92" s="1652"/>
      <c r="C92" s="1652"/>
      <c r="D92" s="5"/>
      <c r="E92" s="5"/>
      <c r="F92" s="5"/>
      <c r="G92" s="5"/>
      <c r="H92" s="5"/>
      <c r="I92" s="5"/>
      <c r="J92" s="5"/>
      <c r="K92" s="5"/>
      <c r="L92" s="5"/>
      <c r="M92" s="5"/>
      <c r="N92" s="5"/>
      <c r="O92" s="5"/>
      <c r="P92" s="5"/>
      <c r="Q92" s="5"/>
      <c r="R92" s="5"/>
      <c r="S92" s="5"/>
      <c r="T92" s="5"/>
      <c r="U92" s="5"/>
    </row>
    <row r="93" spans="1:21" ht="5.0999999999999996" customHeight="1" x14ac:dyDescent="0.15">
      <c r="A93" s="149"/>
      <c r="B93" s="149"/>
      <c r="C93" s="149"/>
      <c r="D93" s="149"/>
      <c r="E93" s="146"/>
      <c r="F93" s="147"/>
      <c r="G93" s="147"/>
      <c r="H93" s="147"/>
      <c r="I93" s="147"/>
      <c r="J93" s="147"/>
      <c r="K93" s="148"/>
      <c r="L93" s="148"/>
      <c r="M93" s="148"/>
      <c r="N93" s="148"/>
      <c r="O93" s="148"/>
      <c r="P93" s="148"/>
      <c r="Q93" s="148"/>
      <c r="R93" s="148"/>
      <c r="S93" s="148"/>
      <c r="T93" s="148"/>
      <c r="U93" s="148"/>
    </row>
    <row r="94" spans="1:21" ht="20.100000000000001" customHeight="1" x14ac:dyDescent="0.15">
      <c r="A94" s="150" t="s">
        <v>1053</v>
      </c>
      <c r="B94" s="149"/>
      <c r="C94" s="149"/>
      <c r="D94" s="151"/>
      <c r="E94" s="151"/>
      <c r="F94" s="151"/>
      <c r="G94" s="151"/>
      <c r="H94" s="152"/>
      <c r="I94" s="152"/>
      <c r="J94" s="152"/>
      <c r="K94" s="152"/>
      <c r="L94" s="152"/>
      <c r="M94" s="152"/>
      <c r="N94" s="152"/>
      <c r="O94" s="152"/>
      <c r="P94" s="152"/>
      <c r="Q94" s="152"/>
      <c r="R94" s="152"/>
      <c r="S94" s="152"/>
      <c r="T94" s="152"/>
      <c r="U94" s="152"/>
    </row>
    <row r="95" spans="1:21" ht="20.100000000000001" customHeight="1" x14ac:dyDescent="0.15">
      <c r="A95" s="149"/>
      <c r="B95" s="149"/>
      <c r="C95" s="1858" t="s">
        <v>366</v>
      </c>
      <c r="D95" s="1858"/>
      <c r="E95" s="1858" t="s">
        <v>283</v>
      </c>
      <c r="F95" s="1858"/>
      <c r="G95" s="1859" t="s">
        <v>601</v>
      </c>
      <c r="H95" s="1859"/>
      <c r="I95" s="1859"/>
      <c r="J95" s="1859"/>
      <c r="K95" s="1859" t="s">
        <v>604</v>
      </c>
      <c r="L95" s="1859"/>
      <c r="M95" s="1859"/>
      <c r="N95" s="1859"/>
      <c r="O95" s="1859"/>
      <c r="P95" s="1859"/>
      <c r="Q95" s="1859"/>
      <c r="R95" s="1859"/>
      <c r="S95" s="1859"/>
      <c r="T95" s="1859"/>
      <c r="U95" s="1859"/>
    </row>
    <row r="96" spans="1:21" ht="20.100000000000001" customHeight="1" x14ac:dyDescent="0.15">
      <c r="A96" s="149"/>
      <c r="B96" s="149"/>
      <c r="C96" s="1869" t="s">
        <v>1224</v>
      </c>
      <c r="D96" s="1869"/>
      <c r="E96" s="1870"/>
      <c r="F96" s="1870"/>
      <c r="G96" s="1871"/>
      <c r="H96" s="1871"/>
      <c r="I96" s="1871"/>
      <c r="J96" s="1871"/>
      <c r="K96" s="1872"/>
      <c r="L96" s="1872"/>
      <c r="M96" s="1872"/>
      <c r="N96" s="1872"/>
      <c r="O96" s="1872"/>
      <c r="P96" s="1872"/>
      <c r="Q96" s="1872"/>
      <c r="R96" s="1872"/>
      <c r="S96" s="1872"/>
      <c r="T96" s="1872"/>
      <c r="U96" s="1872"/>
    </row>
    <row r="97" spans="1:21" ht="20.100000000000001" customHeight="1" x14ac:dyDescent="0.15">
      <c r="A97" s="149"/>
      <c r="B97" s="149"/>
      <c r="C97" s="1869" t="s">
        <v>1225</v>
      </c>
      <c r="D97" s="1869"/>
      <c r="E97" s="1870"/>
      <c r="F97" s="1870"/>
      <c r="G97" s="1871"/>
      <c r="H97" s="1871"/>
      <c r="I97" s="1871"/>
      <c r="J97" s="1871"/>
      <c r="K97" s="1872"/>
      <c r="L97" s="1872"/>
      <c r="M97" s="1872"/>
      <c r="N97" s="1872"/>
      <c r="O97" s="1872"/>
      <c r="P97" s="1872"/>
      <c r="Q97" s="1872"/>
      <c r="R97" s="1872"/>
      <c r="S97" s="1872"/>
      <c r="T97" s="1872"/>
      <c r="U97" s="1872"/>
    </row>
    <row r="98" spans="1:21" ht="20.100000000000001" customHeight="1" x14ac:dyDescent="0.15">
      <c r="A98" s="149"/>
      <c r="B98" s="149"/>
      <c r="C98" s="1869" t="s">
        <v>1226</v>
      </c>
      <c r="D98" s="1869"/>
      <c r="E98" s="1870"/>
      <c r="F98" s="1870"/>
      <c r="G98" s="1871"/>
      <c r="H98" s="1871"/>
      <c r="I98" s="1871"/>
      <c r="J98" s="1871"/>
      <c r="K98" s="1872"/>
      <c r="L98" s="1872"/>
      <c r="M98" s="1872"/>
      <c r="N98" s="1872"/>
      <c r="O98" s="1872"/>
      <c r="P98" s="1872"/>
      <c r="Q98" s="1872"/>
      <c r="R98" s="1872"/>
      <c r="S98" s="1872"/>
      <c r="T98" s="1872"/>
      <c r="U98" s="1872"/>
    </row>
    <row r="99" spans="1:21" ht="20.100000000000001" customHeight="1" x14ac:dyDescent="0.15">
      <c r="A99" s="149"/>
      <c r="B99" s="149"/>
      <c r="C99" s="1869" t="s">
        <v>948</v>
      </c>
      <c r="D99" s="1869"/>
      <c r="E99" s="1870"/>
      <c r="F99" s="1870"/>
      <c r="G99" s="1871"/>
      <c r="H99" s="1871"/>
      <c r="I99" s="1871"/>
      <c r="J99" s="1871"/>
      <c r="K99" s="1872"/>
      <c r="L99" s="1872"/>
      <c r="M99" s="1872"/>
      <c r="N99" s="1872"/>
      <c r="O99" s="1872"/>
      <c r="P99" s="1872"/>
      <c r="Q99" s="1872"/>
      <c r="R99" s="1872"/>
      <c r="S99" s="1872"/>
      <c r="T99" s="1872"/>
      <c r="U99" s="1872"/>
    </row>
    <row r="100" spans="1:21" ht="20.100000000000001" customHeight="1" x14ac:dyDescent="0.15">
      <c r="A100" s="149"/>
      <c r="B100" s="149"/>
      <c r="C100" s="1869" t="s">
        <v>561</v>
      </c>
      <c r="D100" s="1869"/>
      <c r="E100" s="1870"/>
      <c r="F100" s="1870"/>
      <c r="G100" s="1871"/>
      <c r="H100" s="1871"/>
      <c r="I100" s="1871"/>
      <c r="J100" s="1871"/>
      <c r="K100" s="1872"/>
      <c r="L100" s="1872"/>
      <c r="M100" s="1872"/>
      <c r="N100" s="1872"/>
      <c r="O100" s="1872"/>
      <c r="P100" s="1872"/>
      <c r="Q100" s="1872"/>
      <c r="R100" s="1872"/>
      <c r="S100" s="1872"/>
      <c r="T100" s="1872"/>
      <c r="U100" s="1872"/>
    </row>
    <row r="101" spans="1:21" ht="20.100000000000001" customHeight="1" x14ac:dyDescent="0.15">
      <c r="A101" s="149"/>
      <c r="B101" s="149"/>
      <c r="C101" s="1869" t="s">
        <v>1227</v>
      </c>
      <c r="D101" s="1869"/>
      <c r="E101" s="1870"/>
      <c r="F101" s="1870"/>
      <c r="G101" s="1871"/>
      <c r="H101" s="1871"/>
      <c r="I101" s="1871"/>
      <c r="J101" s="1871"/>
      <c r="K101" s="1872"/>
      <c r="L101" s="1872"/>
      <c r="M101" s="1872"/>
      <c r="N101" s="1872"/>
      <c r="O101" s="1872"/>
      <c r="P101" s="1872"/>
      <c r="Q101" s="1872"/>
      <c r="R101" s="1872"/>
      <c r="S101" s="1872"/>
      <c r="T101" s="1872"/>
      <c r="U101" s="1872"/>
    </row>
    <row r="102" spans="1:21" ht="20.100000000000001" customHeight="1" x14ac:dyDescent="0.15">
      <c r="A102" s="149"/>
      <c r="B102" s="149"/>
      <c r="C102" s="1869" t="s">
        <v>1228</v>
      </c>
      <c r="D102" s="1869"/>
      <c r="E102" s="1870"/>
      <c r="F102" s="1870"/>
      <c r="G102" s="1871"/>
      <c r="H102" s="1871"/>
      <c r="I102" s="1871"/>
      <c r="J102" s="1871"/>
      <c r="K102" s="1872"/>
      <c r="L102" s="1872"/>
      <c r="M102" s="1872"/>
      <c r="N102" s="1872"/>
      <c r="O102" s="1872"/>
      <c r="P102" s="1872"/>
      <c r="Q102" s="1872"/>
      <c r="R102" s="1872"/>
      <c r="S102" s="1872"/>
      <c r="T102" s="1872"/>
      <c r="U102" s="1872"/>
    </row>
    <row r="103" spans="1:21" ht="20.100000000000001" customHeight="1" x14ac:dyDescent="0.15">
      <c r="A103" s="149"/>
      <c r="B103" s="149"/>
      <c r="C103" s="1869" t="s">
        <v>263</v>
      </c>
      <c r="D103" s="1869"/>
      <c r="E103" s="1870"/>
      <c r="F103" s="1870"/>
      <c r="G103" s="1871"/>
      <c r="H103" s="1871"/>
      <c r="I103" s="1871"/>
      <c r="J103" s="1871"/>
      <c r="K103" s="1872"/>
      <c r="L103" s="1872"/>
      <c r="M103" s="1872"/>
      <c r="N103" s="1872"/>
      <c r="O103" s="1872"/>
      <c r="P103" s="1872"/>
      <c r="Q103" s="1872"/>
      <c r="R103" s="1872"/>
      <c r="S103" s="1872"/>
      <c r="T103" s="1872"/>
      <c r="U103" s="1872"/>
    </row>
    <row r="104" spans="1:21" ht="20.100000000000001" customHeight="1" x14ac:dyDescent="0.15">
      <c r="A104" s="149"/>
      <c r="B104" s="149"/>
      <c r="C104" s="1869" t="s">
        <v>264</v>
      </c>
      <c r="D104" s="1869"/>
      <c r="E104" s="1870"/>
      <c r="F104" s="1870"/>
      <c r="G104" s="1871"/>
      <c r="H104" s="1871"/>
      <c r="I104" s="1871"/>
      <c r="J104" s="1871"/>
      <c r="K104" s="1872"/>
      <c r="L104" s="1872"/>
      <c r="M104" s="1872"/>
      <c r="N104" s="1872"/>
      <c r="O104" s="1872"/>
      <c r="P104" s="1872"/>
      <c r="Q104" s="1872"/>
      <c r="R104" s="1872"/>
      <c r="S104" s="1872"/>
      <c r="T104" s="1872"/>
      <c r="U104" s="1872"/>
    </row>
    <row r="105" spans="1:21" ht="20.100000000000001" customHeight="1" x14ac:dyDescent="0.15">
      <c r="A105" s="149"/>
      <c r="B105" s="149"/>
      <c r="C105" s="1869" t="s">
        <v>602</v>
      </c>
      <c r="D105" s="1869"/>
      <c r="E105" s="1870"/>
      <c r="F105" s="1870"/>
      <c r="G105" s="1871"/>
      <c r="H105" s="1871"/>
      <c r="I105" s="1871"/>
      <c r="J105" s="1871"/>
      <c r="K105" s="1872"/>
      <c r="L105" s="1872"/>
      <c r="M105" s="1872"/>
      <c r="N105" s="1872"/>
      <c r="O105" s="1872"/>
      <c r="P105" s="1872"/>
      <c r="Q105" s="1872"/>
      <c r="R105" s="1872"/>
      <c r="S105" s="1872"/>
      <c r="T105" s="1872"/>
      <c r="U105" s="1872"/>
    </row>
    <row r="106" spans="1:21" ht="20.100000000000001" customHeight="1" x14ac:dyDescent="0.15">
      <c r="A106" s="149"/>
      <c r="B106" s="149"/>
      <c r="C106" s="1869"/>
      <c r="D106" s="1869"/>
      <c r="E106" s="1870"/>
      <c r="F106" s="1870"/>
      <c r="G106" s="1871"/>
      <c r="H106" s="1871"/>
      <c r="I106" s="1871"/>
      <c r="J106" s="1871"/>
      <c r="K106" s="1872"/>
      <c r="L106" s="1872"/>
      <c r="M106" s="1872"/>
      <c r="N106" s="1872"/>
      <c r="O106" s="1872"/>
      <c r="P106" s="1872"/>
      <c r="Q106" s="1872"/>
      <c r="R106" s="1872"/>
      <c r="S106" s="1872"/>
      <c r="T106" s="1872"/>
      <c r="U106" s="1872"/>
    </row>
    <row r="107" spans="1:21" ht="20.100000000000001" customHeight="1" x14ac:dyDescent="0.15">
      <c r="A107" s="149"/>
      <c r="B107" s="149"/>
      <c r="C107" s="1869"/>
      <c r="D107" s="1869"/>
      <c r="E107" s="1870"/>
      <c r="F107" s="1870"/>
      <c r="G107" s="1871"/>
      <c r="H107" s="1871"/>
      <c r="I107" s="1871"/>
      <c r="J107" s="1871"/>
      <c r="K107" s="1872"/>
      <c r="L107" s="1872"/>
      <c r="M107" s="1872"/>
      <c r="N107" s="1872"/>
      <c r="O107" s="1872"/>
      <c r="P107" s="1872"/>
      <c r="Q107" s="1872"/>
      <c r="R107" s="1872"/>
      <c r="S107" s="1872"/>
      <c r="T107" s="1872"/>
      <c r="U107" s="1872"/>
    </row>
    <row r="108" spans="1:21" ht="20.100000000000001" customHeight="1" x14ac:dyDescent="0.15">
      <c r="A108" s="149"/>
      <c r="B108" s="149"/>
      <c r="C108" s="1869"/>
      <c r="D108" s="1869"/>
      <c r="E108" s="1870"/>
      <c r="F108" s="1870"/>
      <c r="G108" s="1871"/>
      <c r="H108" s="1871"/>
      <c r="I108" s="1871"/>
      <c r="J108" s="1871"/>
      <c r="K108" s="1872"/>
      <c r="L108" s="1872"/>
      <c r="M108" s="1872"/>
      <c r="N108" s="1872"/>
      <c r="O108" s="1872"/>
      <c r="P108" s="1872"/>
      <c r="Q108" s="1872"/>
      <c r="R108" s="1872"/>
      <c r="S108" s="1872"/>
      <c r="T108" s="1872"/>
      <c r="U108" s="1872"/>
    </row>
    <row r="109" spans="1:21" ht="39.950000000000003" customHeight="1" thickBot="1" x14ac:dyDescent="0.2">
      <c r="A109" s="149"/>
      <c r="B109" s="149"/>
      <c r="C109" s="1865"/>
      <c r="D109" s="1865"/>
      <c r="E109" s="1866"/>
      <c r="F109" s="1866"/>
      <c r="G109" s="1867"/>
      <c r="H109" s="1867"/>
      <c r="I109" s="1867"/>
      <c r="J109" s="1867"/>
      <c r="K109" s="1868"/>
      <c r="L109" s="1868"/>
      <c r="M109" s="1868"/>
      <c r="N109" s="1868"/>
      <c r="O109" s="1868"/>
      <c r="P109" s="1868"/>
      <c r="Q109" s="1868"/>
      <c r="R109" s="1868"/>
      <c r="S109" s="1868"/>
      <c r="T109" s="1868"/>
      <c r="U109" s="1868"/>
    </row>
    <row r="110" spans="1:21" ht="20.100000000000001" customHeight="1" thickTop="1" x14ac:dyDescent="0.15">
      <c r="A110" s="149"/>
      <c r="B110" s="149"/>
      <c r="C110" s="1860" t="s">
        <v>605</v>
      </c>
      <c r="D110" s="1860"/>
      <c r="E110" s="1860"/>
      <c r="F110" s="1860"/>
      <c r="G110" s="1861">
        <f>SUM(G96:J109)</f>
        <v>0</v>
      </c>
      <c r="H110" s="1861"/>
      <c r="I110" s="1861"/>
      <c r="J110" s="1861"/>
      <c r="K110" s="1862"/>
      <c r="L110" s="1863"/>
      <c r="M110" s="1863"/>
      <c r="N110" s="1863"/>
      <c r="O110" s="1863"/>
      <c r="P110" s="1863"/>
      <c r="Q110" s="1863"/>
      <c r="R110" s="1863"/>
      <c r="S110" s="1863"/>
      <c r="T110" s="1863"/>
      <c r="U110" s="1864"/>
    </row>
    <row r="111" spans="1:21" ht="5.0999999999999996" customHeight="1" x14ac:dyDescent="0.15">
      <c r="A111" s="149"/>
      <c r="B111" s="149"/>
      <c r="C111" s="149"/>
      <c r="D111" s="149"/>
      <c r="E111" s="146"/>
      <c r="F111" s="147"/>
      <c r="G111" s="147"/>
      <c r="H111" s="147"/>
      <c r="I111" s="147"/>
      <c r="J111" s="147"/>
      <c r="K111" s="148"/>
      <c r="L111" s="148"/>
      <c r="M111" s="148"/>
      <c r="N111" s="148"/>
      <c r="O111" s="148"/>
      <c r="P111" s="148"/>
      <c r="Q111" s="148"/>
      <c r="R111" s="148"/>
      <c r="S111" s="148"/>
      <c r="T111" s="148"/>
      <c r="U111" s="148"/>
    </row>
    <row r="112" spans="1:21" ht="20.100000000000001" customHeight="1" x14ac:dyDescent="0.15">
      <c r="A112" s="150" t="s">
        <v>1053</v>
      </c>
      <c r="B112" s="149"/>
      <c r="C112" s="149"/>
      <c r="D112" s="151"/>
      <c r="E112" s="151"/>
      <c r="F112" s="151"/>
      <c r="G112" s="151"/>
      <c r="H112" s="152"/>
      <c r="I112" s="152"/>
      <c r="J112" s="152"/>
      <c r="K112" s="152"/>
      <c r="L112" s="152"/>
      <c r="M112" s="152"/>
      <c r="N112" s="152"/>
      <c r="O112" s="152"/>
      <c r="P112" s="152"/>
      <c r="Q112" s="152"/>
      <c r="R112" s="152"/>
      <c r="S112" s="152"/>
      <c r="T112" s="152"/>
      <c r="U112" s="152"/>
    </row>
    <row r="113" spans="1:21" ht="20.100000000000001" customHeight="1" x14ac:dyDescent="0.15">
      <c r="A113" s="149"/>
      <c r="B113" s="149"/>
      <c r="C113" s="1858" t="s">
        <v>366</v>
      </c>
      <c r="D113" s="1858"/>
      <c r="E113" s="1858" t="s">
        <v>283</v>
      </c>
      <c r="F113" s="1858"/>
      <c r="G113" s="1859" t="s">
        <v>601</v>
      </c>
      <c r="H113" s="1859"/>
      <c r="I113" s="1859"/>
      <c r="J113" s="1859"/>
      <c r="K113" s="1859" t="s">
        <v>604</v>
      </c>
      <c r="L113" s="1859"/>
      <c r="M113" s="1859"/>
      <c r="N113" s="1859"/>
      <c r="O113" s="1859"/>
      <c r="P113" s="1859"/>
      <c r="Q113" s="1859"/>
      <c r="R113" s="1859"/>
      <c r="S113" s="1859"/>
      <c r="T113" s="1859"/>
      <c r="U113" s="1859"/>
    </row>
    <row r="114" spans="1:21" ht="20.100000000000001" customHeight="1" x14ac:dyDescent="0.15">
      <c r="A114" s="149"/>
      <c r="B114" s="149"/>
      <c r="C114" s="1869" t="s">
        <v>1224</v>
      </c>
      <c r="D114" s="1869"/>
      <c r="E114" s="1870"/>
      <c r="F114" s="1870"/>
      <c r="G114" s="1871"/>
      <c r="H114" s="1871"/>
      <c r="I114" s="1871"/>
      <c r="J114" s="1871"/>
      <c r="K114" s="1872"/>
      <c r="L114" s="1872"/>
      <c r="M114" s="1872"/>
      <c r="N114" s="1872"/>
      <c r="O114" s="1872"/>
      <c r="P114" s="1872"/>
      <c r="Q114" s="1872"/>
      <c r="R114" s="1872"/>
      <c r="S114" s="1872"/>
      <c r="T114" s="1872"/>
      <c r="U114" s="1872"/>
    </row>
    <row r="115" spans="1:21" ht="20.100000000000001" customHeight="1" x14ac:dyDescent="0.15">
      <c r="A115" s="149"/>
      <c r="B115" s="149"/>
      <c r="C115" s="1869" t="s">
        <v>1225</v>
      </c>
      <c r="D115" s="1869"/>
      <c r="E115" s="1870"/>
      <c r="F115" s="1870"/>
      <c r="G115" s="1871"/>
      <c r="H115" s="1871"/>
      <c r="I115" s="1871"/>
      <c r="J115" s="1871"/>
      <c r="K115" s="1872"/>
      <c r="L115" s="1872"/>
      <c r="M115" s="1872"/>
      <c r="N115" s="1872"/>
      <c r="O115" s="1872"/>
      <c r="P115" s="1872"/>
      <c r="Q115" s="1872"/>
      <c r="R115" s="1872"/>
      <c r="S115" s="1872"/>
      <c r="T115" s="1872"/>
      <c r="U115" s="1872"/>
    </row>
    <row r="116" spans="1:21" ht="20.100000000000001" customHeight="1" x14ac:dyDescent="0.15">
      <c r="A116" s="149"/>
      <c r="B116" s="149"/>
      <c r="C116" s="1869" t="s">
        <v>1226</v>
      </c>
      <c r="D116" s="1869"/>
      <c r="E116" s="1870"/>
      <c r="F116" s="1870"/>
      <c r="G116" s="1871"/>
      <c r="H116" s="1871"/>
      <c r="I116" s="1871"/>
      <c r="J116" s="1871"/>
      <c r="K116" s="1872"/>
      <c r="L116" s="1872"/>
      <c r="M116" s="1872"/>
      <c r="N116" s="1872"/>
      <c r="O116" s="1872"/>
      <c r="P116" s="1872"/>
      <c r="Q116" s="1872"/>
      <c r="R116" s="1872"/>
      <c r="S116" s="1872"/>
      <c r="T116" s="1872"/>
      <c r="U116" s="1872"/>
    </row>
    <row r="117" spans="1:21" ht="20.100000000000001" customHeight="1" x14ac:dyDescent="0.15">
      <c r="A117" s="149"/>
      <c r="B117" s="149"/>
      <c r="C117" s="1869" t="s">
        <v>948</v>
      </c>
      <c r="D117" s="1869"/>
      <c r="E117" s="1870"/>
      <c r="F117" s="1870"/>
      <c r="G117" s="1871"/>
      <c r="H117" s="1871"/>
      <c r="I117" s="1871"/>
      <c r="J117" s="1871"/>
      <c r="K117" s="1872"/>
      <c r="L117" s="1872"/>
      <c r="M117" s="1872"/>
      <c r="N117" s="1872"/>
      <c r="O117" s="1872"/>
      <c r="P117" s="1872"/>
      <c r="Q117" s="1872"/>
      <c r="R117" s="1872"/>
      <c r="S117" s="1872"/>
      <c r="T117" s="1872"/>
      <c r="U117" s="1872"/>
    </row>
    <row r="118" spans="1:21" ht="20.100000000000001" customHeight="1" x14ac:dyDescent="0.15">
      <c r="A118" s="149"/>
      <c r="B118" s="149"/>
      <c r="C118" s="1869" t="s">
        <v>561</v>
      </c>
      <c r="D118" s="1869"/>
      <c r="E118" s="1870"/>
      <c r="F118" s="1870"/>
      <c r="G118" s="1871"/>
      <c r="H118" s="1871"/>
      <c r="I118" s="1871"/>
      <c r="J118" s="1871"/>
      <c r="K118" s="1872"/>
      <c r="L118" s="1872"/>
      <c r="M118" s="1872"/>
      <c r="N118" s="1872"/>
      <c r="O118" s="1872"/>
      <c r="P118" s="1872"/>
      <c r="Q118" s="1872"/>
      <c r="R118" s="1872"/>
      <c r="S118" s="1872"/>
      <c r="T118" s="1872"/>
      <c r="U118" s="1872"/>
    </row>
    <row r="119" spans="1:21" ht="20.100000000000001" customHeight="1" x14ac:dyDescent="0.15">
      <c r="A119" s="149"/>
      <c r="B119" s="149"/>
      <c r="C119" s="1869" t="s">
        <v>1227</v>
      </c>
      <c r="D119" s="1869"/>
      <c r="E119" s="1870"/>
      <c r="F119" s="1870"/>
      <c r="G119" s="1871"/>
      <c r="H119" s="1871"/>
      <c r="I119" s="1871"/>
      <c r="J119" s="1871"/>
      <c r="K119" s="1872"/>
      <c r="L119" s="1872"/>
      <c r="M119" s="1872"/>
      <c r="N119" s="1872"/>
      <c r="O119" s="1872"/>
      <c r="P119" s="1872"/>
      <c r="Q119" s="1872"/>
      <c r="R119" s="1872"/>
      <c r="S119" s="1872"/>
      <c r="T119" s="1872"/>
      <c r="U119" s="1872"/>
    </row>
    <row r="120" spans="1:21" ht="20.100000000000001" customHeight="1" x14ac:dyDescent="0.15">
      <c r="A120" s="149"/>
      <c r="B120" s="149"/>
      <c r="C120" s="1869" t="s">
        <v>1228</v>
      </c>
      <c r="D120" s="1869"/>
      <c r="E120" s="1870"/>
      <c r="F120" s="1870"/>
      <c r="G120" s="1871"/>
      <c r="H120" s="1871"/>
      <c r="I120" s="1871"/>
      <c r="J120" s="1871"/>
      <c r="K120" s="1872"/>
      <c r="L120" s="1872"/>
      <c r="M120" s="1872"/>
      <c r="N120" s="1872"/>
      <c r="O120" s="1872"/>
      <c r="P120" s="1872"/>
      <c r="Q120" s="1872"/>
      <c r="R120" s="1872"/>
      <c r="S120" s="1872"/>
      <c r="T120" s="1872"/>
      <c r="U120" s="1872"/>
    </row>
    <row r="121" spans="1:21" ht="20.100000000000001" customHeight="1" x14ac:dyDescent="0.15">
      <c r="A121" s="149"/>
      <c r="B121" s="149"/>
      <c r="C121" s="1869" t="s">
        <v>263</v>
      </c>
      <c r="D121" s="1869"/>
      <c r="E121" s="1870"/>
      <c r="F121" s="1870"/>
      <c r="G121" s="1871"/>
      <c r="H121" s="1871"/>
      <c r="I121" s="1871"/>
      <c r="J121" s="1871"/>
      <c r="K121" s="1872"/>
      <c r="L121" s="1872"/>
      <c r="M121" s="1872"/>
      <c r="N121" s="1872"/>
      <c r="O121" s="1872"/>
      <c r="P121" s="1872"/>
      <c r="Q121" s="1872"/>
      <c r="R121" s="1872"/>
      <c r="S121" s="1872"/>
      <c r="T121" s="1872"/>
      <c r="U121" s="1872"/>
    </row>
    <row r="122" spans="1:21" ht="20.100000000000001" customHeight="1" x14ac:dyDescent="0.15">
      <c r="A122" s="149"/>
      <c r="B122" s="149"/>
      <c r="C122" s="1869" t="s">
        <v>264</v>
      </c>
      <c r="D122" s="1869"/>
      <c r="E122" s="1870"/>
      <c r="F122" s="1870"/>
      <c r="G122" s="1871"/>
      <c r="H122" s="1871"/>
      <c r="I122" s="1871"/>
      <c r="J122" s="1871"/>
      <c r="K122" s="1872"/>
      <c r="L122" s="1872"/>
      <c r="M122" s="1872"/>
      <c r="N122" s="1872"/>
      <c r="O122" s="1872"/>
      <c r="P122" s="1872"/>
      <c r="Q122" s="1872"/>
      <c r="R122" s="1872"/>
      <c r="S122" s="1872"/>
      <c r="T122" s="1872"/>
      <c r="U122" s="1872"/>
    </row>
    <row r="123" spans="1:21" ht="20.100000000000001" customHeight="1" x14ac:dyDescent="0.15">
      <c r="A123" s="149"/>
      <c r="B123" s="149"/>
      <c r="C123" s="1869" t="s">
        <v>602</v>
      </c>
      <c r="D123" s="1869"/>
      <c r="E123" s="1870"/>
      <c r="F123" s="1870"/>
      <c r="G123" s="1871"/>
      <c r="H123" s="1871"/>
      <c r="I123" s="1871"/>
      <c r="J123" s="1871"/>
      <c r="K123" s="1872"/>
      <c r="L123" s="1872"/>
      <c r="M123" s="1872"/>
      <c r="N123" s="1872"/>
      <c r="O123" s="1872"/>
      <c r="P123" s="1872"/>
      <c r="Q123" s="1872"/>
      <c r="R123" s="1872"/>
      <c r="S123" s="1872"/>
      <c r="T123" s="1872"/>
      <c r="U123" s="1872"/>
    </row>
    <row r="124" spans="1:21" ht="20.100000000000001" customHeight="1" x14ac:dyDescent="0.15">
      <c r="A124" s="149"/>
      <c r="B124" s="149"/>
      <c r="C124" s="1869"/>
      <c r="D124" s="1869"/>
      <c r="E124" s="1870"/>
      <c r="F124" s="1870"/>
      <c r="G124" s="1871"/>
      <c r="H124" s="1871"/>
      <c r="I124" s="1871"/>
      <c r="J124" s="1871"/>
      <c r="K124" s="1872"/>
      <c r="L124" s="1872"/>
      <c r="M124" s="1872"/>
      <c r="N124" s="1872"/>
      <c r="O124" s="1872"/>
      <c r="P124" s="1872"/>
      <c r="Q124" s="1872"/>
      <c r="R124" s="1872"/>
      <c r="S124" s="1872"/>
      <c r="T124" s="1872"/>
      <c r="U124" s="1872"/>
    </row>
    <row r="125" spans="1:21" ht="20.100000000000001" customHeight="1" x14ac:dyDescent="0.15">
      <c r="A125" s="149"/>
      <c r="B125" s="149"/>
      <c r="C125" s="1869"/>
      <c r="D125" s="1869"/>
      <c r="E125" s="1870"/>
      <c r="F125" s="1870"/>
      <c r="G125" s="1871"/>
      <c r="H125" s="1871"/>
      <c r="I125" s="1871"/>
      <c r="J125" s="1871"/>
      <c r="K125" s="1872"/>
      <c r="L125" s="1872"/>
      <c r="M125" s="1872"/>
      <c r="N125" s="1872"/>
      <c r="O125" s="1872"/>
      <c r="P125" s="1872"/>
      <c r="Q125" s="1872"/>
      <c r="R125" s="1872"/>
      <c r="S125" s="1872"/>
      <c r="T125" s="1872"/>
      <c r="U125" s="1872"/>
    </row>
    <row r="126" spans="1:21" ht="20.100000000000001" customHeight="1" x14ac:dyDescent="0.15">
      <c r="A126" s="149"/>
      <c r="B126" s="149"/>
      <c r="C126" s="1869"/>
      <c r="D126" s="1869"/>
      <c r="E126" s="1870"/>
      <c r="F126" s="1870"/>
      <c r="G126" s="1871"/>
      <c r="H126" s="1871"/>
      <c r="I126" s="1871"/>
      <c r="J126" s="1871"/>
      <c r="K126" s="1872"/>
      <c r="L126" s="1872"/>
      <c r="M126" s="1872"/>
      <c r="N126" s="1872"/>
      <c r="O126" s="1872"/>
      <c r="P126" s="1872"/>
      <c r="Q126" s="1872"/>
      <c r="R126" s="1872"/>
      <c r="S126" s="1872"/>
      <c r="T126" s="1872"/>
      <c r="U126" s="1872"/>
    </row>
    <row r="127" spans="1:21" ht="39.950000000000003" customHeight="1" thickBot="1" x14ac:dyDescent="0.2">
      <c r="A127" s="149"/>
      <c r="B127" s="149"/>
      <c r="C127" s="1865"/>
      <c r="D127" s="1865"/>
      <c r="E127" s="1866"/>
      <c r="F127" s="1866"/>
      <c r="G127" s="1867"/>
      <c r="H127" s="1867"/>
      <c r="I127" s="1867"/>
      <c r="J127" s="1867"/>
      <c r="K127" s="1868"/>
      <c r="L127" s="1868"/>
      <c r="M127" s="1868"/>
      <c r="N127" s="1868"/>
      <c r="O127" s="1868"/>
      <c r="P127" s="1868"/>
      <c r="Q127" s="1868"/>
      <c r="R127" s="1868"/>
      <c r="S127" s="1868"/>
      <c r="T127" s="1868"/>
      <c r="U127" s="1868"/>
    </row>
    <row r="128" spans="1:21" ht="20.100000000000001" customHeight="1" thickTop="1" x14ac:dyDescent="0.15">
      <c r="A128" s="149"/>
      <c r="B128" s="149"/>
      <c r="C128" s="1860" t="s">
        <v>605</v>
      </c>
      <c r="D128" s="1860"/>
      <c r="E128" s="1860"/>
      <c r="F128" s="1860"/>
      <c r="G128" s="1861">
        <f>SUM(G114:J127)</f>
        <v>0</v>
      </c>
      <c r="H128" s="1861"/>
      <c r="I128" s="1861"/>
      <c r="J128" s="1861"/>
      <c r="K128" s="1862"/>
      <c r="L128" s="1863"/>
      <c r="M128" s="1863"/>
      <c r="N128" s="1863"/>
      <c r="O128" s="1863"/>
      <c r="P128" s="1863"/>
      <c r="Q128" s="1863"/>
      <c r="R128" s="1863"/>
      <c r="S128" s="1863"/>
      <c r="T128" s="1863"/>
      <c r="U128" s="1864"/>
    </row>
    <row r="129" spans="1:21" ht="21" customHeight="1" x14ac:dyDescent="0.15">
      <c r="A129" s="13"/>
      <c r="B129" s="6"/>
      <c r="C129" s="6"/>
      <c r="D129" s="6"/>
      <c r="E129" s="6"/>
      <c r="F129" s="12"/>
      <c r="G129" s="12"/>
      <c r="H129" s="12"/>
      <c r="I129" s="12"/>
      <c r="J129" s="12"/>
      <c r="K129" s="12"/>
      <c r="L129" s="12"/>
      <c r="M129" s="12"/>
      <c r="N129" s="12"/>
      <c r="O129" s="12"/>
      <c r="P129" s="12"/>
      <c r="Q129" s="1695" t="s">
        <v>115</v>
      </c>
      <c r="R129" s="1695"/>
      <c r="S129" s="1695"/>
      <c r="T129" s="1695"/>
      <c r="U129" s="1695"/>
    </row>
    <row r="130" spans="1:21" ht="15.75" x14ac:dyDescent="0.15">
      <c r="A130" s="1540" t="s">
        <v>407</v>
      </c>
      <c r="B130" s="1540"/>
      <c r="C130" s="1540"/>
      <c r="D130" s="1540"/>
      <c r="E130" s="1540"/>
      <c r="F130" s="1540"/>
      <c r="G130" s="1540"/>
      <c r="H130" s="1540"/>
      <c r="I130" s="1540"/>
      <c r="J130" s="1540"/>
      <c r="K130" s="1540"/>
      <c r="L130" s="1540"/>
      <c r="M130" s="1540"/>
      <c r="N130" s="1540"/>
      <c r="O130" s="1540"/>
      <c r="P130" s="1540"/>
      <c r="Q130" s="1540"/>
      <c r="R130" s="1540"/>
      <c r="S130" s="1540"/>
      <c r="T130" s="1540"/>
      <c r="U130" s="1540"/>
    </row>
    <row r="131" spans="1:21" ht="27" customHeight="1" x14ac:dyDescent="0.15">
      <c r="A131" s="1652" t="s">
        <v>296</v>
      </c>
      <c r="B131" s="1652"/>
      <c r="C131" s="1652"/>
      <c r="D131" s="5"/>
      <c r="E131" s="5"/>
      <c r="F131" s="5"/>
      <c r="G131" s="5"/>
      <c r="H131" s="5"/>
      <c r="I131" s="5"/>
      <c r="J131" s="5"/>
      <c r="K131" s="5"/>
      <c r="L131" s="5"/>
      <c r="M131" s="5"/>
      <c r="N131" s="5"/>
      <c r="O131" s="5"/>
      <c r="P131" s="5"/>
      <c r="Q131" s="5"/>
      <c r="R131" s="5"/>
      <c r="S131" s="5"/>
      <c r="T131" s="5"/>
      <c r="U131" s="5"/>
    </row>
    <row r="132" spans="1:21" ht="20.100000000000001" customHeight="1" x14ac:dyDescent="0.15">
      <c r="A132" s="145" t="s">
        <v>608</v>
      </c>
      <c r="B132" s="90"/>
      <c r="C132" s="90"/>
      <c r="D132" s="90"/>
      <c r="E132" s="146"/>
      <c r="F132" s="147"/>
      <c r="G132" s="147"/>
      <c r="H132" s="147"/>
      <c r="I132" s="147"/>
      <c r="J132" s="147"/>
      <c r="K132" s="148"/>
      <c r="L132" s="148"/>
      <c r="M132" s="148"/>
      <c r="N132" s="148"/>
      <c r="O132" s="148"/>
      <c r="P132" s="148"/>
      <c r="Q132" s="148"/>
      <c r="R132" s="148"/>
      <c r="S132" s="148"/>
      <c r="T132" s="148"/>
      <c r="U132" s="148"/>
    </row>
    <row r="133" spans="1:21" ht="5.0999999999999996" customHeight="1" x14ac:dyDescent="0.15">
      <c r="A133" s="149"/>
      <c r="B133" s="149"/>
      <c r="C133" s="149"/>
      <c r="D133" s="149"/>
      <c r="E133" s="146"/>
      <c r="F133" s="147"/>
      <c r="G133" s="147"/>
      <c r="H133" s="147"/>
      <c r="I133" s="147"/>
      <c r="J133" s="147"/>
      <c r="K133" s="148"/>
      <c r="L133" s="148"/>
      <c r="M133" s="148"/>
      <c r="N133" s="148"/>
      <c r="O133" s="148"/>
      <c r="P133" s="148"/>
      <c r="Q133" s="148"/>
      <c r="R133" s="148"/>
      <c r="S133" s="148"/>
      <c r="T133" s="148"/>
      <c r="U133" s="148"/>
    </row>
    <row r="134" spans="1:21" ht="20.100000000000001" customHeight="1" x14ac:dyDescent="0.15">
      <c r="A134" s="150" t="s">
        <v>1053</v>
      </c>
      <c r="B134" s="149"/>
      <c r="C134" s="149"/>
      <c r="D134" s="151"/>
      <c r="E134" s="151"/>
      <c r="F134" s="151"/>
      <c r="G134" s="151"/>
      <c r="H134" s="152"/>
      <c r="I134" s="152"/>
      <c r="J134" s="152"/>
      <c r="K134" s="152"/>
      <c r="L134" s="152"/>
      <c r="M134" s="152"/>
      <c r="N134" s="152"/>
      <c r="O134" s="152"/>
      <c r="P134" s="152"/>
      <c r="Q134" s="152"/>
      <c r="R134" s="152"/>
      <c r="S134" s="152"/>
      <c r="T134" s="152"/>
      <c r="U134" s="152"/>
    </row>
    <row r="135" spans="1:21" ht="20.100000000000001" customHeight="1" x14ac:dyDescent="0.15">
      <c r="A135" s="149"/>
      <c r="B135" s="149"/>
      <c r="C135" s="1858" t="s">
        <v>366</v>
      </c>
      <c r="D135" s="1858"/>
      <c r="E135" s="1858" t="s">
        <v>283</v>
      </c>
      <c r="F135" s="1858"/>
      <c r="G135" s="1859" t="s">
        <v>601</v>
      </c>
      <c r="H135" s="1859"/>
      <c r="I135" s="1859"/>
      <c r="J135" s="1859"/>
      <c r="K135" s="1859" t="s">
        <v>604</v>
      </c>
      <c r="L135" s="1859"/>
      <c r="M135" s="1859"/>
      <c r="N135" s="1859"/>
      <c r="O135" s="1859"/>
      <c r="P135" s="1859"/>
      <c r="Q135" s="1859"/>
      <c r="R135" s="1859"/>
      <c r="S135" s="1859"/>
      <c r="T135" s="1859"/>
      <c r="U135" s="1859"/>
    </row>
    <row r="136" spans="1:21" ht="20.100000000000001" customHeight="1" x14ac:dyDescent="0.15">
      <c r="A136" s="149"/>
      <c r="B136" s="149"/>
      <c r="C136" s="1869" t="s">
        <v>948</v>
      </c>
      <c r="D136" s="1869"/>
      <c r="E136" s="1870"/>
      <c r="F136" s="1870"/>
      <c r="G136" s="1871"/>
      <c r="H136" s="1871"/>
      <c r="I136" s="1871"/>
      <c r="J136" s="1871"/>
      <c r="K136" s="1872"/>
      <c r="L136" s="1872"/>
      <c r="M136" s="1872"/>
      <c r="N136" s="1872"/>
      <c r="O136" s="1872"/>
      <c r="P136" s="1872"/>
      <c r="Q136" s="1872"/>
      <c r="R136" s="1872"/>
      <c r="S136" s="1872"/>
      <c r="T136" s="1872"/>
      <c r="U136" s="1872"/>
    </row>
    <row r="137" spans="1:21" ht="20.100000000000001" customHeight="1" x14ac:dyDescent="0.15">
      <c r="A137" s="149"/>
      <c r="B137" s="149"/>
      <c r="C137" s="1869" t="s">
        <v>561</v>
      </c>
      <c r="D137" s="1869"/>
      <c r="E137" s="1870"/>
      <c r="F137" s="1870"/>
      <c r="G137" s="1871"/>
      <c r="H137" s="1871"/>
      <c r="I137" s="1871"/>
      <c r="J137" s="1871"/>
      <c r="K137" s="1872"/>
      <c r="L137" s="1872"/>
      <c r="M137" s="1872"/>
      <c r="N137" s="1872"/>
      <c r="O137" s="1872"/>
      <c r="P137" s="1872"/>
      <c r="Q137" s="1872"/>
      <c r="R137" s="1872"/>
      <c r="S137" s="1872"/>
      <c r="T137" s="1872"/>
      <c r="U137" s="1872"/>
    </row>
    <row r="138" spans="1:21" ht="20.100000000000001" customHeight="1" x14ac:dyDescent="0.15">
      <c r="A138" s="149"/>
      <c r="B138" s="149"/>
      <c r="C138" s="1869" t="s">
        <v>1227</v>
      </c>
      <c r="D138" s="1869"/>
      <c r="E138" s="1870"/>
      <c r="F138" s="1870"/>
      <c r="G138" s="1871"/>
      <c r="H138" s="1871"/>
      <c r="I138" s="1871"/>
      <c r="J138" s="1871"/>
      <c r="K138" s="1872"/>
      <c r="L138" s="1872"/>
      <c r="M138" s="1872"/>
      <c r="N138" s="1872"/>
      <c r="O138" s="1872"/>
      <c r="P138" s="1872"/>
      <c r="Q138" s="1872"/>
      <c r="R138" s="1872"/>
      <c r="S138" s="1872"/>
      <c r="T138" s="1872"/>
      <c r="U138" s="1872"/>
    </row>
    <row r="139" spans="1:21" ht="20.100000000000001" customHeight="1" x14ac:dyDescent="0.15">
      <c r="A139" s="149"/>
      <c r="B139" s="149"/>
      <c r="C139" s="1869" t="s">
        <v>1228</v>
      </c>
      <c r="D139" s="1869"/>
      <c r="E139" s="1870"/>
      <c r="F139" s="1870"/>
      <c r="G139" s="1871"/>
      <c r="H139" s="1871"/>
      <c r="I139" s="1871"/>
      <c r="J139" s="1871"/>
      <c r="K139" s="1872"/>
      <c r="L139" s="1872"/>
      <c r="M139" s="1872"/>
      <c r="N139" s="1872"/>
      <c r="O139" s="1872"/>
      <c r="P139" s="1872"/>
      <c r="Q139" s="1872"/>
      <c r="R139" s="1872"/>
      <c r="S139" s="1872"/>
      <c r="T139" s="1872"/>
      <c r="U139" s="1872"/>
    </row>
    <row r="140" spans="1:21" ht="20.100000000000001" customHeight="1" x14ac:dyDescent="0.15">
      <c r="A140" s="149"/>
      <c r="B140" s="149"/>
      <c r="C140" s="1869" t="s">
        <v>263</v>
      </c>
      <c r="D140" s="1869"/>
      <c r="E140" s="1870"/>
      <c r="F140" s="1870"/>
      <c r="G140" s="1871"/>
      <c r="H140" s="1871"/>
      <c r="I140" s="1871"/>
      <c r="J140" s="1871"/>
      <c r="K140" s="1872"/>
      <c r="L140" s="1872"/>
      <c r="M140" s="1872"/>
      <c r="N140" s="1872"/>
      <c r="O140" s="1872"/>
      <c r="P140" s="1872"/>
      <c r="Q140" s="1872"/>
      <c r="R140" s="1872"/>
      <c r="S140" s="1872"/>
      <c r="T140" s="1872"/>
      <c r="U140" s="1872"/>
    </row>
    <row r="141" spans="1:21" ht="20.100000000000001" customHeight="1" x14ac:dyDescent="0.15">
      <c r="A141" s="149"/>
      <c r="B141" s="149"/>
      <c r="C141" s="1869" t="s">
        <v>264</v>
      </c>
      <c r="D141" s="1869"/>
      <c r="E141" s="1870"/>
      <c r="F141" s="1870"/>
      <c r="G141" s="1871"/>
      <c r="H141" s="1871"/>
      <c r="I141" s="1871"/>
      <c r="J141" s="1871"/>
      <c r="K141" s="1872"/>
      <c r="L141" s="1872"/>
      <c r="M141" s="1872"/>
      <c r="N141" s="1872"/>
      <c r="O141" s="1872"/>
      <c r="P141" s="1872"/>
      <c r="Q141" s="1872"/>
      <c r="R141" s="1872"/>
      <c r="S141" s="1872"/>
      <c r="T141" s="1872"/>
      <c r="U141" s="1872"/>
    </row>
    <row r="142" spans="1:21" ht="20.100000000000001" customHeight="1" x14ac:dyDescent="0.15">
      <c r="A142" s="149"/>
      <c r="B142" s="149"/>
      <c r="C142" s="1869" t="s">
        <v>602</v>
      </c>
      <c r="D142" s="1869"/>
      <c r="E142" s="1870"/>
      <c r="F142" s="1870"/>
      <c r="G142" s="1871"/>
      <c r="H142" s="1871"/>
      <c r="I142" s="1871"/>
      <c r="J142" s="1871"/>
      <c r="K142" s="1872"/>
      <c r="L142" s="1872"/>
      <c r="M142" s="1872"/>
      <c r="N142" s="1872"/>
      <c r="O142" s="1872"/>
      <c r="P142" s="1872"/>
      <c r="Q142" s="1872"/>
      <c r="R142" s="1872"/>
      <c r="S142" s="1872"/>
      <c r="T142" s="1872"/>
      <c r="U142" s="1872"/>
    </row>
    <row r="143" spans="1:21" ht="39.950000000000003" customHeight="1" thickBot="1" x14ac:dyDescent="0.2">
      <c r="A143" s="149"/>
      <c r="B143" s="149"/>
      <c r="C143" s="1865"/>
      <c r="D143" s="1865"/>
      <c r="E143" s="1866"/>
      <c r="F143" s="1866"/>
      <c r="G143" s="1867"/>
      <c r="H143" s="1867"/>
      <c r="I143" s="1867"/>
      <c r="J143" s="1867"/>
      <c r="K143" s="1868"/>
      <c r="L143" s="1868"/>
      <c r="M143" s="1868"/>
      <c r="N143" s="1868"/>
      <c r="O143" s="1868"/>
      <c r="P143" s="1868"/>
      <c r="Q143" s="1868"/>
      <c r="R143" s="1868"/>
      <c r="S143" s="1868"/>
      <c r="T143" s="1868"/>
      <c r="U143" s="1868"/>
    </row>
    <row r="144" spans="1:21" ht="20.100000000000001" customHeight="1" thickTop="1" x14ac:dyDescent="0.15">
      <c r="A144" s="149"/>
      <c r="B144" s="149"/>
      <c r="C144" s="1860" t="s">
        <v>605</v>
      </c>
      <c r="D144" s="1860"/>
      <c r="E144" s="1860"/>
      <c r="F144" s="1860"/>
      <c r="G144" s="1861">
        <f>SUM(G136:J143)</f>
        <v>0</v>
      </c>
      <c r="H144" s="1861"/>
      <c r="I144" s="1861"/>
      <c r="J144" s="1861"/>
      <c r="K144" s="1862"/>
      <c r="L144" s="1863"/>
      <c r="M144" s="1863"/>
      <c r="N144" s="1863"/>
      <c r="O144" s="1863"/>
      <c r="P144" s="1863"/>
      <c r="Q144" s="1863"/>
      <c r="R144" s="1863"/>
      <c r="S144" s="1863"/>
      <c r="T144" s="1863"/>
      <c r="U144" s="1864"/>
    </row>
    <row r="145" spans="1:21" ht="5.0999999999999996" customHeight="1" x14ac:dyDescent="0.15">
      <c r="A145" s="149"/>
      <c r="B145" s="149"/>
      <c r="C145" s="149"/>
      <c r="D145" s="149"/>
      <c r="E145" s="146"/>
      <c r="F145" s="147"/>
      <c r="G145" s="147"/>
      <c r="H145" s="147"/>
      <c r="I145" s="147"/>
      <c r="J145" s="147"/>
      <c r="K145" s="148"/>
      <c r="L145" s="148"/>
      <c r="M145" s="148"/>
      <c r="N145" s="148"/>
      <c r="O145" s="148"/>
      <c r="P145" s="148"/>
      <c r="Q145" s="148"/>
      <c r="R145" s="148"/>
      <c r="S145" s="148"/>
      <c r="T145" s="148"/>
      <c r="U145" s="148"/>
    </row>
    <row r="146" spans="1:21" ht="20.100000000000001" customHeight="1" x14ac:dyDescent="0.15">
      <c r="A146" s="150" t="s">
        <v>1053</v>
      </c>
      <c r="B146" s="149"/>
      <c r="C146" s="149"/>
      <c r="D146" s="151"/>
      <c r="E146" s="151"/>
      <c r="F146" s="151"/>
      <c r="G146" s="151"/>
      <c r="H146" s="152"/>
      <c r="I146" s="152"/>
      <c r="J146" s="152"/>
      <c r="K146" s="152"/>
      <c r="L146" s="152"/>
      <c r="M146" s="152"/>
      <c r="N146" s="152"/>
      <c r="O146" s="152"/>
      <c r="P146" s="152"/>
      <c r="Q146" s="152"/>
      <c r="R146" s="152"/>
      <c r="S146" s="152"/>
      <c r="T146" s="152"/>
      <c r="U146" s="152"/>
    </row>
    <row r="147" spans="1:21" ht="20.100000000000001" customHeight="1" x14ac:dyDescent="0.15">
      <c r="A147" s="149"/>
      <c r="B147" s="149"/>
      <c r="C147" s="1858" t="s">
        <v>366</v>
      </c>
      <c r="D147" s="1858"/>
      <c r="E147" s="1858" t="s">
        <v>283</v>
      </c>
      <c r="F147" s="1858"/>
      <c r="G147" s="1859" t="s">
        <v>601</v>
      </c>
      <c r="H147" s="1859"/>
      <c r="I147" s="1859"/>
      <c r="J147" s="1859"/>
      <c r="K147" s="1859" t="s">
        <v>604</v>
      </c>
      <c r="L147" s="1859"/>
      <c r="M147" s="1859"/>
      <c r="N147" s="1859"/>
      <c r="O147" s="1859"/>
      <c r="P147" s="1859"/>
      <c r="Q147" s="1859"/>
      <c r="R147" s="1859"/>
      <c r="S147" s="1859"/>
      <c r="T147" s="1859"/>
      <c r="U147" s="1859"/>
    </row>
    <row r="148" spans="1:21" ht="20.100000000000001" customHeight="1" x14ac:dyDescent="0.15">
      <c r="A148" s="149"/>
      <c r="B148" s="149"/>
      <c r="C148" s="1869" t="s">
        <v>948</v>
      </c>
      <c r="D148" s="1869"/>
      <c r="E148" s="1870"/>
      <c r="F148" s="1870"/>
      <c r="G148" s="1871"/>
      <c r="H148" s="1871"/>
      <c r="I148" s="1871"/>
      <c r="J148" s="1871"/>
      <c r="K148" s="1872"/>
      <c r="L148" s="1872"/>
      <c r="M148" s="1872"/>
      <c r="N148" s="1872"/>
      <c r="O148" s="1872"/>
      <c r="P148" s="1872"/>
      <c r="Q148" s="1872"/>
      <c r="R148" s="1872"/>
      <c r="S148" s="1872"/>
      <c r="T148" s="1872"/>
      <c r="U148" s="1872"/>
    </row>
    <row r="149" spans="1:21" ht="20.100000000000001" customHeight="1" x14ac:dyDescent="0.15">
      <c r="A149" s="149"/>
      <c r="B149" s="149"/>
      <c r="C149" s="1869" t="s">
        <v>561</v>
      </c>
      <c r="D149" s="1869"/>
      <c r="E149" s="1870"/>
      <c r="F149" s="1870"/>
      <c r="G149" s="1871"/>
      <c r="H149" s="1871"/>
      <c r="I149" s="1871"/>
      <c r="J149" s="1871"/>
      <c r="K149" s="1872"/>
      <c r="L149" s="1872"/>
      <c r="M149" s="1872"/>
      <c r="N149" s="1872"/>
      <c r="O149" s="1872"/>
      <c r="P149" s="1872"/>
      <c r="Q149" s="1872"/>
      <c r="R149" s="1872"/>
      <c r="S149" s="1872"/>
      <c r="T149" s="1872"/>
      <c r="U149" s="1872"/>
    </row>
    <row r="150" spans="1:21" ht="20.100000000000001" customHeight="1" x14ac:dyDescent="0.15">
      <c r="A150" s="149"/>
      <c r="B150" s="149"/>
      <c r="C150" s="1869" t="s">
        <v>1227</v>
      </c>
      <c r="D150" s="1869"/>
      <c r="E150" s="1870"/>
      <c r="F150" s="1870"/>
      <c r="G150" s="1871"/>
      <c r="H150" s="1871"/>
      <c r="I150" s="1871"/>
      <c r="J150" s="1871"/>
      <c r="K150" s="1872"/>
      <c r="L150" s="1872"/>
      <c r="M150" s="1872"/>
      <c r="N150" s="1872"/>
      <c r="O150" s="1872"/>
      <c r="P150" s="1872"/>
      <c r="Q150" s="1872"/>
      <c r="R150" s="1872"/>
      <c r="S150" s="1872"/>
      <c r="T150" s="1872"/>
      <c r="U150" s="1872"/>
    </row>
    <row r="151" spans="1:21" ht="20.100000000000001" customHeight="1" x14ac:dyDescent="0.15">
      <c r="A151" s="149"/>
      <c r="B151" s="149"/>
      <c r="C151" s="1869" t="s">
        <v>1228</v>
      </c>
      <c r="D151" s="1869"/>
      <c r="E151" s="1870"/>
      <c r="F151" s="1870"/>
      <c r="G151" s="1871"/>
      <c r="H151" s="1871"/>
      <c r="I151" s="1871"/>
      <c r="J151" s="1871"/>
      <c r="K151" s="1872"/>
      <c r="L151" s="1872"/>
      <c r="M151" s="1872"/>
      <c r="N151" s="1872"/>
      <c r="O151" s="1872"/>
      <c r="P151" s="1872"/>
      <c r="Q151" s="1872"/>
      <c r="R151" s="1872"/>
      <c r="S151" s="1872"/>
      <c r="T151" s="1872"/>
      <c r="U151" s="1872"/>
    </row>
    <row r="152" spans="1:21" ht="20.100000000000001" customHeight="1" x14ac:dyDescent="0.15">
      <c r="A152" s="149"/>
      <c r="B152" s="149"/>
      <c r="C152" s="1869" t="s">
        <v>263</v>
      </c>
      <c r="D152" s="1869"/>
      <c r="E152" s="1870"/>
      <c r="F152" s="1870"/>
      <c r="G152" s="1871"/>
      <c r="H152" s="1871"/>
      <c r="I152" s="1871"/>
      <c r="J152" s="1871"/>
      <c r="K152" s="1872"/>
      <c r="L152" s="1872"/>
      <c r="M152" s="1872"/>
      <c r="N152" s="1872"/>
      <c r="O152" s="1872"/>
      <c r="P152" s="1872"/>
      <c r="Q152" s="1872"/>
      <c r="R152" s="1872"/>
      <c r="S152" s="1872"/>
      <c r="T152" s="1872"/>
      <c r="U152" s="1872"/>
    </row>
    <row r="153" spans="1:21" ht="20.100000000000001" customHeight="1" x14ac:dyDescent="0.15">
      <c r="A153" s="149"/>
      <c r="B153" s="149"/>
      <c r="C153" s="1869" t="s">
        <v>264</v>
      </c>
      <c r="D153" s="1869"/>
      <c r="E153" s="1870"/>
      <c r="F153" s="1870"/>
      <c r="G153" s="1871"/>
      <c r="H153" s="1871"/>
      <c r="I153" s="1871"/>
      <c r="J153" s="1871"/>
      <c r="K153" s="1872"/>
      <c r="L153" s="1872"/>
      <c r="M153" s="1872"/>
      <c r="N153" s="1872"/>
      <c r="O153" s="1872"/>
      <c r="P153" s="1872"/>
      <c r="Q153" s="1872"/>
      <c r="R153" s="1872"/>
      <c r="S153" s="1872"/>
      <c r="T153" s="1872"/>
      <c r="U153" s="1872"/>
    </row>
    <row r="154" spans="1:21" ht="20.100000000000001" customHeight="1" x14ac:dyDescent="0.15">
      <c r="A154" s="149"/>
      <c r="B154" s="149"/>
      <c r="C154" s="1869" t="s">
        <v>602</v>
      </c>
      <c r="D154" s="1869"/>
      <c r="E154" s="1870"/>
      <c r="F154" s="1870"/>
      <c r="G154" s="1871"/>
      <c r="H154" s="1871"/>
      <c r="I154" s="1871"/>
      <c r="J154" s="1871"/>
      <c r="K154" s="1872"/>
      <c r="L154" s="1872"/>
      <c r="M154" s="1872"/>
      <c r="N154" s="1872"/>
      <c r="O154" s="1872"/>
      <c r="P154" s="1872"/>
      <c r="Q154" s="1872"/>
      <c r="R154" s="1872"/>
      <c r="S154" s="1872"/>
      <c r="T154" s="1872"/>
      <c r="U154" s="1872"/>
    </row>
    <row r="155" spans="1:21" ht="39.950000000000003" customHeight="1" thickBot="1" x14ac:dyDescent="0.2">
      <c r="A155" s="149"/>
      <c r="B155" s="149"/>
      <c r="C155" s="1865"/>
      <c r="D155" s="1865"/>
      <c r="E155" s="1866"/>
      <c r="F155" s="1866"/>
      <c r="G155" s="1867"/>
      <c r="H155" s="1867"/>
      <c r="I155" s="1867"/>
      <c r="J155" s="1867"/>
      <c r="K155" s="1868"/>
      <c r="L155" s="1868"/>
      <c r="M155" s="1868"/>
      <c r="N155" s="1868"/>
      <c r="O155" s="1868"/>
      <c r="P155" s="1868"/>
      <c r="Q155" s="1868"/>
      <c r="R155" s="1868"/>
      <c r="S155" s="1868"/>
      <c r="T155" s="1868"/>
      <c r="U155" s="1868"/>
    </row>
    <row r="156" spans="1:21" ht="20.100000000000001" customHeight="1" thickTop="1" x14ac:dyDescent="0.15">
      <c r="A156" s="149"/>
      <c r="B156" s="149"/>
      <c r="C156" s="1860" t="s">
        <v>605</v>
      </c>
      <c r="D156" s="1860"/>
      <c r="E156" s="1860"/>
      <c r="F156" s="1860"/>
      <c r="G156" s="1861">
        <f>SUM(G148:J155)</f>
        <v>0</v>
      </c>
      <c r="H156" s="1861"/>
      <c r="I156" s="1861"/>
      <c r="J156" s="1861"/>
      <c r="K156" s="1862"/>
      <c r="L156" s="1863"/>
      <c r="M156" s="1863"/>
      <c r="N156" s="1863"/>
      <c r="O156" s="1863"/>
      <c r="P156" s="1863"/>
      <c r="Q156" s="1863"/>
      <c r="R156" s="1863"/>
      <c r="S156" s="1863"/>
      <c r="T156" s="1863"/>
      <c r="U156" s="1864"/>
    </row>
    <row r="157" spans="1:21" ht="5.0999999999999996" customHeight="1" x14ac:dyDescent="0.15">
      <c r="A157" s="149"/>
      <c r="B157" s="149"/>
      <c r="C157" s="149"/>
      <c r="D157" s="149"/>
      <c r="E157" s="146"/>
      <c r="F157" s="147"/>
      <c r="G157" s="147"/>
      <c r="H157" s="147"/>
      <c r="I157" s="147"/>
      <c r="J157" s="147"/>
      <c r="K157" s="148"/>
      <c r="L157" s="148"/>
      <c r="M157" s="148"/>
      <c r="N157" s="148"/>
      <c r="O157" s="148"/>
      <c r="P157" s="148"/>
      <c r="Q157" s="148"/>
      <c r="R157" s="148"/>
      <c r="S157" s="148"/>
      <c r="T157" s="148"/>
      <c r="U157" s="148"/>
    </row>
    <row r="158" spans="1:21" ht="20.100000000000001" customHeight="1" x14ac:dyDescent="0.15">
      <c r="A158" s="150" t="s">
        <v>1053</v>
      </c>
      <c r="B158" s="149"/>
      <c r="C158" s="149"/>
      <c r="D158" s="151"/>
      <c r="E158" s="151"/>
      <c r="F158" s="151"/>
      <c r="G158" s="151"/>
      <c r="H158" s="152"/>
      <c r="I158" s="152"/>
      <c r="J158" s="152"/>
      <c r="K158" s="152"/>
      <c r="L158" s="152"/>
      <c r="M158" s="152"/>
      <c r="N158" s="152"/>
      <c r="O158" s="152"/>
      <c r="P158" s="152"/>
      <c r="Q158" s="152"/>
      <c r="R158" s="152"/>
      <c r="S158" s="152"/>
      <c r="T158" s="152"/>
      <c r="U158" s="152"/>
    </row>
    <row r="159" spans="1:21" ht="20.100000000000001" customHeight="1" x14ac:dyDescent="0.15">
      <c r="A159" s="149"/>
      <c r="B159" s="149"/>
      <c r="C159" s="1858" t="s">
        <v>366</v>
      </c>
      <c r="D159" s="1858"/>
      <c r="E159" s="1858" t="s">
        <v>283</v>
      </c>
      <c r="F159" s="1858"/>
      <c r="G159" s="1859" t="s">
        <v>601</v>
      </c>
      <c r="H159" s="1859"/>
      <c r="I159" s="1859"/>
      <c r="J159" s="1859"/>
      <c r="K159" s="1859" t="s">
        <v>604</v>
      </c>
      <c r="L159" s="1859"/>
      <c r="M159" s="1859"/>
      <c r="N159" s="1859"/>
      <c r="O159" s="1859"/>
      <c r="P159" s="1859"/>
      <c r="Q159" s="1859"/>
      <c r="R159" s="1859"/>
      <c r="S159" s="1859"/>
      <c r="T159" s="1859"/>
      <c r="U159" s="1859"/>
    </row>
    <row r="160" spans="1:21" ht="20.100000000000001" customHeight="1" x14ac:dyDescent="0.15">
      <c r="A160" s="149"/>
      <c r="B160" s="149"/>
      <c r="C160" s="1869" t="s">
        <v>948</v>
      </c>
      <c r="D160" s="1869"/>
      <c r="E160" s="1870"/>
      <c r="F160" s="1870"/>
      <c r="G160" s="1871"/>
      <c r="H160" s="1871"/>
      <c r="I160" s="1871"/>
      <c r="J160" s="1871"/>
      <c r="K160" s="1872"/>
      <c r="L160" s="1872"/>
      <c r="M160" s="1872"/>
      <c r="N160" s="1872"/>
      <c r="O160" s="1872"/>
      <c r="P160" s="1872"/>
      <c r="Q160" s="1872"/>
      <c r="R160" s="1872"/>
      <c r="S160" s="1872"/>
      <c r="T160" s="1872"/>
      <c r="U160" s="1872"/>
    </row>
    <row r="161" spans="1:21" ht="20.100000000000001" customHeight="1" x14ac:dyDescent="0.15">
      <c r="A161" s="149"/>
      <c r="B161" s="149"/>
      <c r="C161" s="1869" t="s">
        <v>561</v>
      </c>
      <c r="D161" s="1869"/>
      <c r="E161" s="1870"/>
      <c r="F161" s="1870"/>
      <c r="G161" s="1871"/>
      <c r="H161" s="1871"/>
      <c r="I161" s="1871"/>
      <c r="J161" s="1871"/>
      <c r="K161" s="1872"/>
      <c r="L161" s="1872"/>
      <c r="M161" s="1872"/>
      <c r="N161" s="1872"/>
      <c r="O161" s="1872"/>
      <c r="P161" s="1872"/>
      <c r="Q161" s="1872"/>
      <c r="R161" s="1872"/>
      <c r="S161" s="1872"/>
      <c r="T161" s="1872"/>
      <c r="U161" s="1872"/>
    </row>
    <row r="162" spans="1:21" ht="20.100000000000001" customHeight="1" x14ac:dyDescent="0.15">
      <c r="A162" s="149"/>
      <c r="B162" s="149"/>
      <c r="C162" s="1869" t="s">
        <v>1227</v>
      </c>
      <c r="D162" s="1869"/>
      <c r="E162" s="1937"/>
      <c r="F162" s="1938"/>
      <c r="G162" s="1939"/>
      <c r="H162" s="1940"/>
      <c r="I162" s="1940"/>
      <c r="J162" s="1941"/>
      <c r="K162" s="1942"/>
      <c r="L162" s="1943"/>
      <c r="M162" s="1943"/>
      <c r="N162" s="1943"/>
      <c r="O162" s="1943"/>
      <c r="P162" s="1943"/>
      <c r="Q162" s="1943"/>
      <c r="R162" s="1943"/>
      <c r="S162" s="1943"/>
      <c r="T162" s="1943"/>
      <c r="U162" s="1944"/>
    </row>
    <row r="163" spans="1:21" ht="20.100000000000001" customHeight="1" x14ac:dyDescent="0.15">
      <c r="A163" s="149"/>
      <c r="B163" s="149"/>
      <c r="C163" s="1869" t="s">
        <v>1228</v>
      </c>
      <c r="D163" s="1869"/>
      <c r="E163" s="1870"/>
      <c r="F163" s="1870"/>
      <c r="G163" s="1871"/>
      <c r="H163" s="1871"/>
      <c r="I163" s="1871"/>
      <c r="J163" s="1871"/>
      <c r="K163" s="1872"/>
      <c r="L163" s="1872"/>
      <c r="M163" s="1872"/>
      <c r="N163" s="1872"/>
      <c r="O163" s="1872"/>
      <c r="P163" s="1872"/>
      <c r="Q163" s="1872"/>
      <c r="R163" s="1872"/>
      <c r="S163" s="1872"/>
      <c r="T163" s="1872"/>
      <c r="U163" s="1872"/>
    </row>
    <row r="164" spans="1:21" ht="20.100000000000001" customHeight="1" x14ac:dyDescent="0.15">
      <c r="A164" s="149"/>
      <c r="B164" s="149"/>
      <c r="C164" s="1869" t="s">
        <v>263</v>
      </c>
      <c r="D164" s="1869"/>
      <c r="E164" s="1870"/>
      <c r="F164" s="1870"/>
      <c r="G164" s="1871"/>
      <c r="H164" s="1871"/>
      <c r="I164" s="1871"/>
      <c r="J164" s="1871"/>
      <c r="K164" s="1872"/>
      <c r="L164" s="1872"/>
      <c r="M164" s="1872"/>
      <c r="N164" s="1872"/>
      <c r="O164" s="1872"/>
      <c r="P164" s="1872"/>
      <c r="Q164" s="1872"/>
      <c r="R164" s="1872"/>
      <c r="S164" s="1872"/>
      <c r="T164" s="1872"/>
      <c r="U164" s="1872"/>
    </row>
    <row r="165" spans="1:21" ht="20.100000000000001" customHeight="1" x14ac:dyDescent="0.15">
      <c r="A165" s="149"/>
      <c r="B165" s="149"/>
      <c r="C165" s="1869" t="s">
        <v>264</v>
      </c>
      <c r="D165" s="1869"/>
      <c r="E165" s="1870"/>
      <c r="F165" s="1870"/>
      <c r="G165" s="1871"/>
      <c r="H165" s="1871"/>
      <c r="I165" s="1871"/>
      <c r="J165" s="1871"/>
      <c r="K165" s="1872"/>
      <c r="L165" s="1872"/>
      <c r="M165" s="1872"/>
      <c r="N165" s="1872"/>
      <c r="O165" s="1872"/>
      <c r="P165" s="1872"/>
      <c r="Q165" s="1872"/>
      <c r="R165" s="1872"/>
      <c r="S165" s="1872"/>
      <c r="T165" s="1872"/>
      <c r="U165" s="1872"/>
    </row>
    <row r="166" spans="1:21" ht="20.100000000000001" customHeight="1" x14ac:dyDescent="0.15">
      <c r="A166" s="149"/>
      <c r="B166" s="149"/>
      <c r="C166" s="1869" t="s">
        <v>602</v>
      </c>
      <c r="D166" s="1869"/>
      <c r="E166" s="1870"/>
      <c r="F166" s="1870"/>
      <c r="G166" s="1871"/>
      <c r="H166" s="1871"/>
      <c r="I166" s="1871"/>
      <c r="J166" s="1871"/>
      <c r="K166" s="1872"/>
      <c r="L166" s="1872"/>
      <c r="M166" s="1872"/>
      <c r="N166" s="1872"/>
      <c r="O166" s="1872"/>
      <c r="P166" s="1872"/>
      <c r="Q166" s="1872"/>
      <c r="R166" s="1872"/>
      <c r="S166" s="1872"/>
      <c r="T166" s="1872"/>
      <c r="U166" s="1872"/>
    </row>
    <row r="167" spans="1:21" ht="39.950000000000003" customHeight="1" thickBot="1" x14ac:dyDescent="0.2">
      <c r="A167" s="149"/>
      <c r="B167" s="149"/>
      <c r="C167" s="1865"/>
      <c r="D167" s="1865"/>
      <c r="E167" s="1866"/>
      <c r="F167" s="1866"/>
      <c r="G167" s="1867"/>
      <c r="H167" s="1867"/>
      <c r="I167" s="1867"/>
      <c r="J167" s="1867"/>
      <c r="K167" s="1868"/>
      <c r="L167" s="1868"/>
      <c r="M167" s="1868"/>
      <c r="N167" s="1868"/>
      <c r="O167" s="1868"/>
      <c r="P167" s="1868"/>
      <c r="Q167" s="1868"/>
      <c r="R167" s="1868"/>
      <c r="S167" s="1868"/>
      <c r="T167" s="1868"/>
      <c r="U167" s="1868"/>
    </row>
    <row r="168" spans="1:21" ht="20.100000000000001" customHeight="1" thickTop="1" x14ac:dyDescent="0.15">
      <c r="A168" s="149"/>
      <c r="B168" s="149"/>
      <c r="C168" s="1860" t="s">
        <v>605</v>
      </c>
      <c r="D168" s="1860"/>
      <c r="E168" s="1860"/>
      <c r="F168" s="1860"/>
      <c r="G168" s="1861">
        <f>SUM(G160:J167)</f>
        <v>0</v>
      </c>
      <c r="H168" s="1861"/>
      <c r="I168" s="1861"/>
      <c r="J168" s="1861"/>
      <c r="K168" s="1862"/>
      <c r="L168" s="1863"/>
      <c r="M168" s="1863"/>
      <c r="N168" s="1863"/>
      <c r="O168" s="1863"/>
      <c r="P168" s="1863"/>
      <c r="Q168" s="1863"/>
      <c r="R168" s="1863"/>
      <c r="S168" s="1863"/>
      <c r="T168" s="1863"/>
      <c r="U168" s="1864"/>
    </row>
    <row r="169" spans="1:21" ht="5.0999999999999996" customHeight="1" x14ac:dyDescent="0.15">
      <c r="A169" s="4"/>
      <c r="B169" s="3"/>
      <c r="C169" s="3"/>
      <c r="D169" s="184"/>
      <c r="E169" s="185"/>
      <c r="F169" s="185"/>
      <c r="G169" s="185"/>
      <c r="H169" s="185"/>
      <c r="I169" s="185"/>
      <c r="J169" s="185"/>
      <c r="K169" s="185"/>
      <c r="L169" s="185"/>
      <c r="M169" s="185"/>
      <c r="N169" s="185"/>
      <c r="O169" s="185"/>
      <c r="P169" s="185"/>
      <c r="Q169" s="185"/>
      <c r="R169" s="185"/>
      <c r="S169" s="185"/>
      <c r="T169" s="185"/>
      <c r="U169" s="185"/>
    </row>
    <row r="170" spans="1:21" ht="21" customHeight="1" x14ac:dyDescent="0.15">
      <c r="A170" s="13"/>
      <c r="B170" s="6"/>
      <c r="C170" s="6"/>
      <c r="D170" s="6"/>
      <c r="E170" s="6"/>
      <c r="F170" s="12"/>
      <c r="G170" s="12"/>
      <c r="H170" s="12"/>
      <c r="I170" s="12"/>
      <c r="J170" s="12"/>
      <c r="K170" s="12"/>
      <c r="L170" s="12"/>
      <c r="M170" s="12"/>
      <c r="N170" s="12"/>
      <c r="O170" s="12"/>
      <c r="P170" s="12"/>
      <c r="Q170" s="1695" t="s">
        <v>115</v>
      </c>
      <c r="R170" s="1695"/>
      <c r="S170" s="1695"/>
      <c r="T170" s="1695"/>
      <c r="U170" s="1695"/>
    </row>
    <row r="171" spans="1:21" ht="15.75" x14ac:dyDescent="0.15">
      <c r="A171" s="1540" t="s">
        <v>407</v>
      </c>
      <c r="B171" s="1540"/>
      <c r="C171" s="1540"/>
      <c r="D171" s="1540"/>
      <c r="E171" s="1540"/>
      <c r="F171" s="1540"/>
      <c r="G171" s="1540"/>
      <c r="H171" s="1540"/>
      <c r="I171" s="1540"/>
      <c r="J171" s="1540"/>
      <c r="K171" s="1540"/>
      <c r="L171" s="1540"/>
      <c r="M171" s="1540"/>
      <c r="N171" s="1540"/>
      <c r="O171" s="1540"/>
      <c r="P171" s="1540"/>
      <c r="Q171" s="1540"/>
      <c r="R171" s="1540"/>
      <c r="S171" s="1540"/>
      <c r="T171" s="1540"/>
      <c r="U171" s="1540"/>
    </row>
    <row r="172" spans="1:21" ht="27" customHeight="1" x14ac:dyDescent="0.15">
      <c r="A172" s="1652" t="s">
        <v>296</v>
      </c>
      <c r="B172" s="1652"/>
      <c r="C172" s="1652"/>
      <c r="D172" s="5"/>
      <c r="E172" s="5"/>
      <c r="F172" s="5"/>
      <c r="G172" s="5"/>
      <c r="H172" s="5"/>
      <c r="I172" s="5"/>
      <c r="J172" s="5"/>
      <c r="K172" s="5"/>
      <c r="L172" s="5"/>
      <c r="M172" s="5"/>
      <c r="N172" s="5"/>
      <c r="O172" s="5"/>
      <c r="P172" s="5"/>
      <c r="Q172" s="5"/>
      <c r="R172" s="5"/>
      <c r="S172" s="5"/>
      <c r="T172" s="5"/>
      <c r="U172" s="5"/>
    </row>
    <row r="173" spans="1:21" ht="20.100000000000001" customHeight="1" x14ac:dyDescent="0.15">
      <c r="A173" s="145" t="s">
        <v>609</v>
      </c>
      <c r="B173" s="90"/>
      <c r="C173" s="90"/>
      <c r="D173" s="90"/>
      <c r="E173" s="146"/>
      <c r="F173" s="147"/>
      <c r="G173" s="147"/>
      <c r="H173" s="147"/>
      <c r="I173" s="147"/>
      <c r="J173" s="147"/>
      <c r="K173" s="148"/>
      <c r="L173" s="148"/>
      <c r="M173" s="148"/>
      <c r="N173" s="148"/>
      <c r="O173" s="148"/>
      <c r="P173" s="148"/>
      <c r="Q173" s="148"/>
      <c r="R173" s="148"/>
      <c r="S173" s="148"/>
      <c r="T173" s="148"/>
      <c r="U173" s="148"/>
    </row>
    <row r="174" spans="1:21" ht="20.100000000000001" customHeight="1" x14ac:dyDescent="0.15">
      <c r="A174" s="150" t="s">
        <v>1053</v>
      </c>
      <c r="B174" s="149"/>
      <c r="C174" s="149"/>
      <c r="D174" s="151"/>
      <c r="E174" s="151"/>
      <c r="F174" s="151"/>
      <c r="G174" s="151"/>
      <c r="H174" s="152"/>
      <c r="I174" s="152"/>
      <c r="J174" s="152"/>
      <c r="K174" s="152"/>
      <c r="L174" s="152"/>
      <c r="M174" s="152"/>
      <c r="N174" s="152"/>
      <c r="O174" s="152"/>
      <c r="P174" s="152"/>
      <c r="Q174" s="152"/>
      <c r="R174" s="152"/>
      <c r="S174" s="152"/>
      <c r="T174" s="152"/>
      <c r="U174" s="152"/>
    </row>
    <row r="175" spans="1:21" ht="20.100000000000001" customHeight="1" x14ac:dyDescent="0.15">
      <c r="A175" s="149"/>
      <c r="B175" s="149"/>
      <c r="C175" s="1858" t="s">
        <v>601</v>
      </c>
      <c r="D175" s="1858"/>
      <c r="E175" s="1858"/>
      <c r="F175" s="1859" t="s">
        <v>603</v>
      </c>
      <c r="G175" s="1859"/>
      <c r="H175" s="1859"/>
      <c r="I175" s="1859"/>
      <c r="J175" s="1859"/>
      <c r="K175" s="1859"/>
      <c r="L175" s="1859"/>
      <c r="M175" s="1859"/>
      <c r="N175" s="1859"/>
      <c r="O175" s="1859"/>
      <c r="P175" s="1859"/>
      <c r="Q175" s="1859"/>
      <c r="R175" s="1859"/>
      <c r="S175" s="1859"/>
      <c r="T175" s="1859"/>
      <c r="U175" s="1859"/>
    </row>
    <row r="176" spans="1:21" ht="20.100000000000001" customHeight="1" x14ac:dyDescent="0.15">
      <c r="A176" s="149"/>
      <c r="B176" s="149"/>
      <c r="C176" s="1858"/>
      <c r="D176" s="1858"/>
      <c r="E176" s="1858"/>
      <c r="F176" s="1879" t="s">
        <v>610</v>
      </c>
      <c r="G176" s="1880"/>
      <c r="H176" s="1880"/>
      <c r="I176" s="632" t="s">
        <v>154</v>
      </c>
      <c r="J176" s="1880" t="s">
        <v>256</v>
      </c>
      <c r="K176" s="1880"/>
      <c r="L176" s="1880"/>
      <c r="M176" s="632" t="s">
        <v>154</v>
      </c>
      <c r="N176" s="1880" t="s">
        <v>611</v>
      </c>
      <c r="O176" s="1880"/>
      <c r="P176" s="1880"/>
      <c r="Q176" s="632" t="s">
        <v>154</v>
      </c>
      <c r="R176" s="1880" t="s">
        <v>615</v>
      </c>
      <c r="S176" s="1880"/>
      <c r="T176" s="1880"/>
      <c r="U176" s="1881"/>
    </row>
    <row r="177" spans="1:21" ht="20.100000000000001" customHeight="1" x14ac:dyDescent="0.15">
      <c r="A177" s="149"/>
      <c r="B177" s="153"/>
      <c r="C177" s="1882">
        <f>IF(R177=0,ROUND(F177*J177*N177,0),ROUND(F177*J177*N177*R177,0))</f>
        <v>0</v>
      </c>
      <c r="D177" s="1882"/>
      <c r="E177" s="1882"/>
      <c r="F177" s="1883"/>
      <c r="G177" s="1884"/>
      <c r="H177" s="1884"/>
      <c r="I177" s="187" t="s">
        <v>154</v>
      </c>
      <c r="J177" s="1885"/>
      <c r="K177" s="1885"/>
      <c r="L177" s="1885"/>
      <c r="M177" s="187" t="s">
        <v>154</v>
      </c>
      <c r="N177" s="1886"/>
      <c r="O177" s="1886"/>
      <c r="P177" s="1886"/>
      <c r="Q177" s="187" t="s">
        <v>154</v>
      </c>
      <c r="R177" s="1887"/>
      <c r="S177" s="1887"/>
      <c r="T177" s="1887"/>
      <c r="U177" s="1888"/>
    </row>
    <row r="178" spans="1:21" ht="20.100000000000001" customHeight="1" x14ac:dyDescent="0.15">
      <c r="A178" s="149"/>
      <c r="B178" s="153"/>
      <c r="C178" s="1889" t="s">
        <v>616</v>
      </c>
      <c r="D178" s="1890"/>
      <c r="E178" s="1890"/>
      <c r="F178" s="1890"/>
      <c r="G178" s="1890"/>
      <c r="H178" s="1890"/>
      <c r="I178" s="1890"/>
      <c r="J178" s="1890"/>
      <c r="K178" s="1890"/>
      <c r="L178" s="1890"/>
      <c r="M178" s="1890"/>
      <c r="N178" s="1890"/>
      <c r="O178" s="1890"/>
      <c r="P178" s="1890"/>
      <c r="Q178" s="1890"/>
      <c r="R178" s="1890"/>
      <c r="S178" s="1890"/>
      <c r="T178" s="1890"/>
      <c r="U178" s="1891"/>
    </row>
    <row r="179" spans="1:21" ht="20.100000000000001" customHeight="1" x14ac:dyDescent="0.15">
      <c r="A179" s="149"/>
      <c r="B179" s="153"/>
      <c r="C179" s="1873" t="s">
        <v>751</v>
      </c>
      <c r="D179" s="1874"/>
      <c r="E179" s="1874"/>
      <c r="F179" s="1874"/>
      <c r="G179" s="1874"/>
      <c r="H179" s="1874"/>
      <c r="I179" s="1874"/>
      <c r="J179" s="1874"/>
      <c r="K179" s="1874"/>
      <c r="L179" s="1874"/>
      <c r="M179" s="1874"/>
      <c r="N179" s="1874"/>
      <c r="O179" s="1874"/>
      <c r="P179" s="1874"/>
      <c r="Q179" s="1874"/>
      <c r="R179" s="1874"/>
      <c r="S179" s="1874"/>
      <c r="T179" s="1874"/>
      <c r="U179" s="1875"/>
    </row>
    <row r="180" spans="1:21" ht="20.100000000000001" customHeight="1" x14ac:dyDescent="0.15">
      <c r="A180" s="149"/>
      <c r="B180" s="153"/>
      <c r="C180" s="1895"/>
      <c r="D180" s="1896"/>
      <c r="E180" s="1896"/>
      <c r="F180" s="1896"/>
      <c r="G180" s="1896"/>
      <c r="H180" s="1896"/>
      <c r="I180" s="1896"/>
      <c r="J180" s="1896"/>
      <c r="K180" s="1896"/>
      <c r="L180" s="1896"/>
      <c r="M180" s="1896"/>
      <c r="N180" s="1896"/>
      <c r="O180" s="1896"/>
      <c r="P180" s="1896"/>
      <c r="Q180" s="1896"/>
      <c r="R180" s="1896"/>
      <c r="S180" s="1896"/>
      <c r="T180" s="1896"/>
      <c r="U180" s="1897"/>
    </row>
    <row r="181" spans="1:21" ht="20.100000000000001" customHeight="1" x14ac:dyDescent="0.15">
      <c r="A181" s="149"/>
      <c r="B181" s="153"/>
      <c r="C181" s="1873" t="s">
        <v>617</v>
      </c>
      <c r="D181" s="1874"/>
      <c r="E181" s="1874"/>
      <c r="F181" s="1874"/>
      <c r="G181" s="1874"/>
      <c r="H181" s="1874"/>
      <c r="I181" s="1874"/>
      <c r="J181" s="1874"/>
      <c r="K181" s="1874"/>
      <c r="L181" s="1874"/>
      <c r="M181" s="1874"/>
      <c r="N181" s="1874"/>
      <c r="O181" s="1874"/>
      <c r="P181" s="1874"/>
      <c r="Q181" s="1874"/>
      <c r="R181" s="1874"/>
      <c r="S181" s="1874"/>
      <c r="T181" s="1874"/>
      <c r="U181" s="1875"/>
    </row>
    <row r="182" spans="1:21" ht="20.100000000000001" customHeight="1" x14ac:dyDescent="0.15">
      <c r="A182" s="149"/>
      <c r="B182" s="153"/>
      <c r="C182" s="1876"/>
      <c r="D182" s="1877"/>
      <c r="E182" s="1877"/>
      <c r="F182" s="1877"/>
      <c r="G182" s="1877"/>
      <c r="H182" s="1877"/>
      <c r="I182" s="1877"/>
      <c r="J182" s="1877"/>
      <c r="K182" s="1877"/>
      <c r="L182" s="1877"/>
      <c r="M182" s="1877"/>
      <c r="N182" s="1877"/>
      <c r="O182" s="1877"/>
      <c r="P182" s="1877"/>
      <c r="Q182" s="1877"/>
      <c r="R182" s="1877"/>
      <c r="S182" s="1877"/>
      <c r="T182" s="1877"/>
      <c r="U182" s="1878"/>
    </row>
    <row r="183" spans="1:21" ht="5.0999999999999996" customHeight="1" x14ac:dyDescent="0.15">
      <c r="A183" s="149"/>
      <c r="B183" s="153"/>
      <c r="C183" s="151"/>
      <c r="D183" s="151"/>
      <c r="E183" s="154"/>
      <c r="F183" s="152"/>
      <c r="G183" s="152"/>
      <c r="H183" s="152"/>
      <c r="I183" s="152"/>
      <c r="J183" s="152"/>
      <c r="K183" s="155"/>
      <c r="L183" s="155"/>
      <c r="M183" s="155"/>
      <c r="N183" s="155"/>
      <c r="O183" s="155"/>
      <c r="P183" s="155"/>
      <c r="Q183" s="155"/>
      <c r="R183" s="155"/>
      <c r="S183" s="155"/>
      <c r="T183" s="155"/>
      <c r="U183" s="155"/>
    </row>
    <row r="184" spans="1:21" ht="20.100000000000001" customHeight="1" x14ac:dyDescent="0.15">
      <c r="A184" s="150" t="s">
        <v>1053</v>
      </c>
      <c r="B184" s="149"/>
      <c r="C184" s="149"/>
      <c r="D184" s="151"/>
      <c r="E184" s="151"/>
      <c r="F184" s="151"/>
      <c r="G184" s="151"/>
      <c r="H184" s="152"/>
      <c r="I184" s="152"/>
      <c r="J184" s="152"/>
      <c r="K184" s="152"/>
      <c r="L184" s="152"/>
      <c r="M184" s="152"/>
      <c r="N184" s="152"/>
      <c r="O184" s="152"/>
      <c r="P184" s="152"/>
      <c r="Q184" s="152"/>
      <c r="R184" s="152"/>
      <c r="S184" s="152"/>
      <c r="T184" s="152"/>
      <c r="U184" s="152"/>
    </row>
    <row r="185" spans="1:21" ht="20.100000000000001" customHeight="1" x14ac:dyDescent="0.15">
      <c r="A185" s="149"/>
      <c r="B185" s="149"/>
      <c r="C185" s="1858" t="s">
        <v>601</v>
      </c>
      <c r="D185" s="1858"/>
      <c r="E185" s="1858"/>
      <c r="F185" s="1859" t="s">
        <v>603</v>
      </c>
      <c r="G185" s="1859"/>
      <c r="H185" s="1859"/>
      <c r="I185" s="1859"/>
      <c r="J185" s="1859"/>
      <c r="K185" s="1859"/>
      <c r="L185" s="1859"/>
      <c r="M185" s="1859"/>
      <c r="N185" s="1859"/>
      <c r="O185" s="1859"/>
      <c r="P185" s="1859"/>
      <c r="Q185" s="1859"/>
      <c r="R185" s="1859"/>
      <c r="S185" s="1859"/>
      <c r="T185" s="1859"/>
      <c r="U185" s="1859"/>
    </row>
    <row r="186" spans="1:21" ht="20.100000000000001" customHeight="1" x14ac:dyDescent="0.15">
      <c r="A186" s="149"/>
      <c r="B186" s="149"/>
      <c r="C186" s="1858"/>
      <c r="D186" s="1858"/>
      <c r="E186" s="1858"/>
      <c r="F186" s="1879" t="s">
        <v>610</v>
      </c>
      <c r="G186" s="1880"/>
      <c r="H186" s="1880"/>
      <c r="I186" s="632" t="s">
        <v>154</v>
      </c>
      <c r="J186" s="1880" t="s">
        <v>256</v>
      </c>
      <c r="K186" s="1880"/>
      <c r="L186" s="1880"/>
      <c r="M186" s="632" t="s">
        <v>154</v>
      </c>
      <c r="N186" s="1880" t="s">
        <v>611</v>
      </c>
      <c r="O186" s="1880"/>
      <c r="P186" s="1880"/>
      <c r="Q186" s="632" t="s">
        <v>154</v>
      </c>
      <c r="R186" s="1880" t="s">
        <v>615</v>
      </c>
      <c r="S186" s="1880"/>
      <c r="T186" s="1880"/>
      <c r="U186" s="1881"/>
    </row>
    <row r="187" spans="1:21" ht="20.100000000000001" customHeight="1" x14ac:dyDescent="0.15">
      <c r="A187" s="149"/>
      <c r="B187" s="153"/>
      <c r="C187" s="1882">
        <f>IF(R187=0,ROUND(F187*J187*N187,0),ROUND(F187*J187*N187*R187,0))</f>
        <v>0</v>
      </c>
      <c r="D187" s="1882"/>
      <c r="E187" s="1882"/>
      <c r="F187" s="1883"/>
      <c r="G187" s="1884"/>
      <c r="H187" s="1884"/>
      <c r="I187" s="187" t="s">
        <v>154</v>
      </c>
      <c r="J187" s="1885"/>
      <c r="K187" s="1885"/>
      <c r="L187" s="1885"/>
      <c r="M187" s="187" t="s">
        <v>154</v>
      </c>
      <c r="N187" s="1886"/>
      <c r="O187" s="1886"/>
      <c r="P187" s="1886"/>
      <c r="Q187" s="187" t="s">
        <v>154</v>
      </c>
      <c r="R187" s="1887"/>
      <c r="S187" s="1887"/>
      <c r="T187" s="1887"/>
      <c r="U187" s="1888"/>
    </row>
    <row r="188" spans="1:21" ht="20.100000000000001" customHeight="1" x14ac:dyDescent="0.15">
      <c r="A188" s="149"/>
      <c r="B188" s="153"/>
      <c r="C188" s="1889" t="s">
        <v>616</v>
      </c>
      <c r="D188" s="1890"/>
      <c r="E188" s="1890"/>
      <c r="F188" s="1890"/>
      <c r="G188" s="1890"/>
      <c r="H188" s="1890"/>
      <c r="I188" s="1890"/>
      <c r="J188" s="1890"/>
      <c r="K188" s="1890"/>
      <c r="L188" s="1890"/>
      <c r="M188" s="1890"/>
      <c r="N188" s="1890"/>
      <c r="O188" s="1890"/>
      <c r="P188" s="1890"/>
      <c r="Q188" s="1890"/>
      <c r="R188" s="1890"/>
      <c r="S188" s="1890"/>
      <c r="T188" s="1890"/>
      <c r="U188" s="1891"/>
    </row>
    <row r="189" spans="1:21" ht="20.100000000000001" customHeight="1" x14ac:dyDescent="0.15">
      <c r="A189" s="149"/>
      <c r="B189" s="153"/>
      <c r="C189" s="1873" t="s">
        <v>752</v>
      </c>
      <c r="D189" s="1874"/>
      <c r="E189" s="1874"/>
      <c r="F189" s="1874"/>
      <c r="G189" s="1874"/>
      <c r="H189" s="1874"/>
      <c r="I189" s="1874"/>
      <c r="J189" s="1874"/>
      <c r="K189" s="1874"/>
      <c r="L189" s="1874"/>
      <c r="M189" s="1874"/>
      <c r="N189" s="1874"/>
      <c r="O189" s="1874"/>
      <c r="P189" s="1874"/>
      <c r="Q189" s="1874"/>
      <c r="R189" s="1874"/>
      <c r="S189" s="1874"/>
      <c r="T189" s="1874"/>
      <c r="U189" s="1875"/>
    </row>
    <row r="190" spans="1:21" ht="20.100000000000001" customHeight="1" x14ac:dyDescent="0.15">
      <c r="A190" s="149"/>
      <c r="B190" s="153"/>
      <c r="C190" s="1895"/>
      <c r="D190" s="1896"/>
      <c r="E190" s="1896"/>
      <c r="F190" s="1896"/>
      <c r="G190" s="1896"/>
      <c r="H190" s="1896"/>
      <c r="I190" s="1896"/>
      <c r="J190" s="1896"/>
      <c r="K190" s="1896"/>
      <c r="L190" s="1896"/>
      <c r="M190" s="1896"/>
      <c r="N190" s="1896"/>
      <c r="O190" s="1896"/>
      <c r="P190" s="1896"/>
      <c r="Q190" s="1896"/>
      <c r="R190" s="1896"/>
      <c r="S190" s="1896"/>
      <c r="T190" s="1896"/>
      <c r="U190" s="1897"/>
    </row>
    <row r="191" spans="1:21" ht="20.100000000000001" customHeight="1" x14ac:dyDescent="0.15">
      <c r="A191" s="149"/>
      <c r="B191" s="153"/>
      <c r="C191" s="1873" t="s">
        <v>617</v>
      </c>
      <c r="D191" s="1874"/>
      <c r="E191" s="1874"/>
      <c r="F191" s="1874"/>
      <c r="G191" s="1874"/>
      <c r="H191" s="1874"/>
      <c r="I191" s="1874"/>
      <c r="J191" s="1874"/>
      <c r="K191" s="1874"/>
      <c r="L191" s="1874"/>
      <c r="M191" s="1874"/>
      <c r="N191" s="1874"/>
      <c r="O191" s="1874"/>
      <c r="P191" s="1874"/>
      <c r="Q191" s="1874"/>
      <c r="R191" s="1874"/>
      <c r="S191" s="1874"/>
      <c r="T191" s="1874"/>
      <c r="U191" s="1875"/>
    </row>
    <row r="192" spans="1:21" ht="20.100000000000001" customHeight="1" x14ac:dyDescent="0.15">
      <c r="A192" s="149"/>
      <c r="B192" s="153"/>
      <c r="C192" s="1876"/>
      <c r="D192" s="1877"/>
      <c r="E192" s="1877"/>
      <c r="F192" s="1877"/>
      <c r="G192" s="1877"/>
      <c r="H192" s="1877"/>
      <c r="I192" s="1877"/>
      <c r="J192" s="1877"/>
      <c r="K192" s="1877"/>
      <c r="L192" s="1877"/>
      <c r="M192" s="1877"/>
      <c r="N192" s="1877"/>
      <c r="O192" s="1877"/>
      <c r="P192" s="1877"/>
      <c r="Q192" s="1877"/>
      <c r="R192" s="1877"/>
      <c r="S192" s="1877"/>
      <c r="T192" s="1877"/>
      <c r="U192" s="1878"/>
    </row>
    <row r="193" spans="1:21" ht="5.0999999999999996" customHeight="1" x14ac:dyDescent="0.15">
      <c r="A193" s="149"/>
      <c r="B193" s="153"/>
      <c r="C193" s="151"/>
      <c r="D193" s="151"/>
      <c r="E193" s="154"/>
      <c r="F193" s="152"/>
      <c r="G193" s="152"/>
      <c r="H193" s="152"/>
      <c r="I193" s="152"/>
      <c r="J193" s="152"/>
      <c r="K193" s="155"/>
      <c r="L193" s="155"/>
      <c r="M193" s="155"/>
      <c r="N193" s="155"/>
      <c r="O193" s="155"/>
      <c r="P193" s="155"/>
      <c r="Q193" s="155"/>
      <c r="R193" s="155"/>
      <c r="S193" s="155"/>
      <c r="T193" s="155"/>
      <c r="U193" s="155"/>
    </row>
    <row r="194" spans="1:21" ht="20.100000000000001" customHeight="1" x14ac:dyDescent="0.15">
      <c r="A194" s="150" t="s">
        <v>1053</v>
      </c>
      <c r="B194" s="149"/>
      <c r="C194" s="149"/>
      <c r="D194" s="151"/>
      <c r="E194" s="151"/>
      <c r="F194" s="151"/>
      <c r="G194" s="151"/>
      <c r="H194" s="152"/>
      <c r="I194" s="152"/>
      <c r="J194" s="152"/>
      <c r="K194" s="152"/>
      <c r="L194" s="152"/>
      <c r="M194" s="152"/>
      <c r="N194" s="152"/>
      <c r="O194" s="152"/>
      <c r="P194" s="152"/>
      <c r="Q194" s="152"/>
      <c r="R194" s="152"/>
      <c r="S194" s="152"/>
      <c r="T194" s="152"/>
      <c r="U194" s="152"/>
    </row>
    <row r="195" spans="1:21" ht="20.100000000000001" customHeight="1" x14ac:dyDescent="0.15">
      <c r="A195" s="149"/>
      <c r="B195" s="149"/>
      <c r="C195" s="1858" t="s">
        <v>601</v>
      </c>
      <c r="D195" s="1858"/>
      <c r="E195" s="1858"/>
      <c r="F195" s="1859" t="s">
        <v>603</v>
      </c>
      <c r="G195" s="1859"/>
      <c r="H195" s="1859"/>
      <c r="I195" s="1859"/>
      <c r="J195" s="1859"/>
      <c r="K195" s="1859"/>
      <c r="L195" s="1859"/>
      <c r="M195" s="1859"/>
      <c r="N195" s="1859"/>
      <c r="O195" s="1859"/>
      <c r="P195" s="1859"/>
      <c r="Q195" s="1859"/>
      <c r="R195" s="1859"/>
      <c r="S195" s="1859"/>
      <c r="T195" s="1859"/>
      <c r="U195" s="1859"/>
    </row>
    <row r="196" spans="1:21" ht="20.100000000000001" customHeight="1" x14ac:dyDescent="0.15">
      <c r="A196" s="149"/>
      <c r="B196" s="149"/>
      <c r="C196" s="1858"/>
      <c r="D196" s="1858"/>
      <c r="E196" s="1858"/>
      <c r="F196" s="1879" t="s">
        <v>610</v>
      </c>
      <c r="G196" s="1880"/>
      <c r="H196" s="1880"/>
      <c r="I196" s="632" t="s">
        <v>154</v>
      </c>
      <c r="J196" s="1880" t="s">
        <v>256</v>
      </c>
      <c r="K196" s="1880"/>
      <c r="L196" s="1880"/>
      <c r="M196" s="632" t="s">
        <v>154</v>
      </c>
      <c r="N196" s="1880" t="s">
        <v>611</v>
      </c>
      <c r="O196" s="1880"/>
      <c r="P196" s="1880"/>
      <c r="Q196" s="632" t="s">
        <v>154</v>
      </c>
      <c r="R196" s="1880" t="s">
        <v>615</v>
      </c>
      <c r="S196" s="1880"/>
      <c r="T196" s="1880"/>
      <c r="U196" s="1881"/>
    </row>
    <row r="197" spans="1:21" ht="20.100000000000001" customHeight="1" x14ac:dyDescent="0.15">
      <c r="A197" s="149"/>
      <c r="B197" s="153"/>
      <c r="C197" s="1882">
        <f>IF(R197=0,ROUND(F197*J197*N197,0),ROUND(F197*J197*N197*R197,0))</f>
        <v>0</v>
      </c>
      <c r="D197" s="1882"/>
      <c r="E197" s="1882"/>
      <c r="F197" s="1883"/>
      <c r="G197" s="1884"/>
      <c r="H197" s="1884"/>
      <c r="I197" s="187" t="s">
        <v>154</v>
      </c>
      <c r="J197" s="1885"/>
      <c r="K197" s="1885"/>
      <c r="L197" s="1885"/>
      <c r="M197" s="187" t="s">
        <v>154</v>
      </c>
      <c r="N197" s="1886"/>
      <c r="O197" s="1886"/>
      <c r="P197" s="1886"/>
      <c r="Q197" s="187" t="s">
        <v>154</v>
      </c>
      <c r="R197" s="1887"/>
      <c r="S197" s="1887"/>
      <c r="T197" s="1887"/>
      <c r="U197" s="1888"/>
    </row>
    <row r="198" spans="1:21" ht="20.100000000000001" customHeight="1" x14ac:dyDescent="0.15">
      <c r="A198" s="149"/>
      <c r="B198" s="153"/>
      <c r="C198" s="1889" t="s">
        <v>616</v>
      </c>
      <c r="D198" s="1890"/>
      <c r="E198" s="1890"/>
      <c r="F198" s="1890"/>
      <c r="G198" s="1890"/>
      <c r="H198" s="1890"/>
      <c r="I198" s="1890"/>
      <c r="J198" s="1890"/>
      <c r="K198" s="1890"/>
      <c r="L198" s="1890"/>
      <c r="M198" s="1890"/>
      <c r="N198" s="1890"/>
      <c r="O198" s="1890"/>
      <c r="P198" s="1890"/>
      <c r="Q198" s="1890"/>
      <c r="R198" s="1890"/>
      <c r="S198" s="1890"/>
      <c r="T198" s="1890"/>
      <c r="U198" s="1891"/>
    </row>
    <row r="199" spans="1:21" ht="20.100000000000001" customHeight="1" x14ac:dyDescent="0.15">
      <c r="A199" s="149"/>
      <c r="B199" s="153"/>
      <c r="C199" s="1892" t="s">
        <v>752</v>
      </c>
      <c r="D199" s="1893"/>
      <c r="E199" s="1893"/>
      <c r="F199" s="1893"/>
      <c r="G199" s="1893"/>
      <c r="H199" s="1893"/>
      <c r="I199" s="1893"/>
      <c r="J199" s="1893"/>
      <c r="K199" s="1893"/>
      <c r="L199" s="1893"/>
      <c r="M199" s="1893"/>
      <c r="N199" s="1893"/>
      <c r="O199" s="1893"/>
      <c r="P199" s="1893"/>
      <c r="Q199" s="1893"/>
      <c r="R199" s="1893"/>
      <c r="S199" s="1893"/>
      <c r="T199" s="1893"/>
      <c r="U199" s="1894"/>
    </row>
    <row r="200" spans="1:21" ht="20.100000000000001" customHeight="1" x14ac:dyDescent="0.15">
      <c r="A200" s="149"/>
      <c r="B200" s="153"/>
      <c r="C200" s="1895"/>
      <c r="D200" s="1896"/>
      <c r="E200" s="1896"/>
      <c r="F200" s="1896"/>
      <c r="G200" s="1896"/>
      <c r="H200" s="1896"/>
      <c r="I200" s="1896"/>
      <c r="J200" s="1896"/>
      <c r="K200" s="1896"/>
      <c r="L200" s="1896"/>
      <c r="M200" s="1896"/>
      <c r="N200" s="1896"/>
      <c r="O200" s="1896"/>
      <c r="P200" s="1896"/>
      <c r="Q200" s="1896"/>
      <c r="R200" s="1896"/>
      <c r="S200" s="1896"/>
      <c r="T200" s="1896"/>
      <c r="U200" s="1897"/>
    </row>
    <row r="201" spans="1:21" ht="20.100000000000001" customHeight="1" x14ac:dyDescent="0.15">
      <c r="A201" s="149"/>
      <c r="B201" s="153"/>
      <c r="C201" s="1873" t="s">
        <v>617</v>
      </c>
      <c r="D201" s="1874"/>
      <c r="E201" s="1874"/>
      <c r="F201" s="1874"/>
      <c r="G201" s="1874"/>
      <c r="H201" s="1874"/>
      <c r="I201" s="1874"/>
      <c r="J201" s="1874"/>
      <c r="K201" s="1874"/>
      <c r="L201" s="1874"/>
      <c r="M201" s="1874"/>
      <c r="N201" s="1874"/>
      <c r="O201" s="1874"/>
      <c r="P201" s="1874"/>
      <c r="Q201" s="1874"/>
      <c r="R201" s="1874"/>
      <c r="S201" s="1874"/>
      <c r="T201" s="1874"/>
      <c r="U201" s="1875"/>
    </row>
    <row r="202" spans="1:21" ht="20.100000000000001" customHeight="1" x14ac:dyDescent="0.15">
      <c r="A202" s="149"/>
      <c r="B202" s="153"/>
      <c r="C202" s="1876"/>
      <c r="D202" s="1877"/>
      <c r="E202" s="1877"/>
      <c r="F202" s="1877"/>
      <c r="G202" s="1877"/>
      <c r="H202" s="1877"/>
      <c r="I202" s="1877"/>
      <c r="J202" s="1877"/>
      <c r="K202" s="1877"/>
      <c r="L202" s="1877"/>
      <c r="M202" s="1877"/>
      <c r="N202" s="1877"/>
      <c r="O202" s="1877"/>
      <c r="P202" s="1877"/>
      <c r="Q202" s="1877"/>
      <c r="R202" s="1877"/>
      <c r="S202" s="1877"/>
      <c r="T202" s="1877"/>
      <c r="U202" s="1878"/>
    </row>
    <row r="203" spans="1:21" ht="5.0999999999999996" customHeight="1" x14ac:dyDescent="0.15">
      <c r="A203" s="4"/>
      <c r="B203" s="3"/>
      <c r="C203" s="3"/>
      <c r="D203" s="184"/>
      <c r="E203" s="185"/>
      <c r="F203" s="185"/>
      <c r="G203" s="185"/>
      <c r="H203" s="185"/>
      <c r="I203" s="185"/>
      <c r="J203" s="185"/>
      <c r="K203" s="185"/>
      <c r="L203" s="185"/>
      <c r="M203" s="185"/>
      <c r="N203" s="185"/>
      <c r="O203" s="185"/>
      <c r="P203" s="185"/>
      <c r="Q203" s="185"/>
      <c r="R203" s="185"/>
      <c r="S203" s="185"/>
      <c r="T203" s="185"/>
      <c r="U203" s="185"/>
    </row>
    <row r="204" spans="1:21" ht="21" customHeight="1" x14ac:dyDescent="0.15">
      <c r="A204" s="13"/>
      <c r="B204" s="6"/>
      <c r="C204" s="6"/>
      <c r="D204" s="6"/>
      <c r="E204" s="6"/>
      <c r="F204" s="12"/>
      <c r="G204" s="12"/>
      <c r="H204" s="12"/>
      <c r="I204" s="12"/>
      <c r="J204" s="12"/>
      <c r="K204" s="12"/>
      <c r="L204" s="12"/>
      <c r="M204" s="12"/>
      <c r="N204" s="12"/>
      <c r="O204" s="12"/>
      <c r="P204" s="12"/>
      <c r="Q204" s="1695" t="s">
        <v>115</v>
      </c>
      <c r="R204" s="1695"/>
      <c r="S204" s="1695"/>
      <c r="T204" s="1695"/>
      <c r="U204" s="1695"/>
    </row>
    <row r="205" spans="1:21" ht="15.75" x14ac:dyDescent="0.15">
      <c r="A205" s="1540" t="s">
        <v>407</v>
      </c>
      <c r="B205" s="1540"/>
      <c r="C205" s="1540"/>
      <c r="D205" s="1540"/>
      <c r="E205" s="1540"/>
      <c r="F205" s="1540"/>
      <c r="G205" s="1540"/>
      <c r="H205" s="1540"/>
      <c r="I205" s="1540"/>
      <c r="J205" s="1540"/>
      <c r="K205" s="1540"/>
      <c r="L205" s="1540"/>
      <c r="M205" s="1540"/>
      <c r="N205" s="1540"/>
      <c r="O205" s="1540"/>
      <c r="P205" s="1540"/>
      <c r="Q205" s="1540"/>
      <c r="R205" s="1540"/>
      <c r="S205" s="1540"/>
      <c r="T205" s="1540"/>
      <c r="U205" s="1540"/>
    </row>
    <row r="206" spans="1:21" ht="27" customHeight="1" x14ac:dyDescent="0.15">
      <c r="A206" s="1652" t="s">
        <v>296</v>
      </c>
      <c r="B206" s="1652"/>
      <c r="C206" s="1652"/>
      <c r="D206" s="5"/>
      <c r="E206" s="5"/>
      <c r="F206" s="5"/>
      <c r="G206" s="5"/>
      <c r="H206" s="5"/>
      <c r="I206" s="5"/>
      <c r="J206" s="5"/>
      <c r="K206" s="5"/>
      <c r="L206" s="5"/>
      <c r="M206" s="5"/>
      <c r="N206" s="5"/>
      <c r="O206" s="5"/>
      <c r="P206" s="5"/>
      <c r="Q206" s="5"/>
      <c r="R206" s="5"/>
      <c r="S206" s="5"/>
      <c r="T206" s="5"/>
      <c r="U206" s="5"/>
    </row>
    <row r="207" spans="1:21" ht="20.100000000000001" customHeight="1" x14ac:dyDescent="0.15">
      <c r="A207" s="145" t="s">
        <v>612</v>
      </c>
      <c r="B207" s="90"/>
      <c r="C207" s="90"/>
      <c r="D207" s="90"/>
      <c r="E207" s="146"/>
      <c r="F207" s="147"/>
      <c r="G207" s="147"/>
      <c r="H207" s="147"/>
      <c r="I207" s="147"/>
      <c r="J207" s="147"/>
      <c r="K207" s="148"/>
      <c r="L207" s="148"/>
      <c r="M207" s="148"/>
      <c r="N207" s="148"/>
      <c r="O207" s="148"/>
      <c r="P207" s="148"/>
      <c r="Q207" s="148"/>
      <c r="R207" s="148"/>
      <c r="S207" s="148"/>
      <c r="T207" s="148"/>
      <c r="U207" s="148"/>
    </row>
    <row r="208" spans="1:21" ht="20.100000000000001" customHeight="1" x14ac:dyDescent="0.15">
      <c r="A208" s="150" t="s">
        <v>1053</v>
      </c>
      <c r="B208" s="149"/>
      <c r="C208" s="149"/>
      <c r="D208" s="151"/>
      <c r="E208" s="151"/>
      <c r="F208" s="151"/>
      <c r="G208" s="151"/>
      <c r="H208" s="152"/>
      <c r="I208" s="152"/>
      <c r="J208" s="152"/>
      <c r="K208" s="152"/>
      <c r="L208" s="152"/>
      <c r="M208" s="152"/>
      <c r="N208" s="152"/>
      <c r="O208" s="152"/>
      <c r="P208" s="152"/>
      <c r="Q208" s="152"/>
      <c r="R208" s="152"/>
      <c r="S208" s="152"/>
      <c r="T208" s="152"/>
      <c r="U208" s="152"/>
    </row>
    <row r="209" spans="1:21" ht="39.950000000000003" customHeight="1" x14ac:dyDescent="0.15">
      <c r="A209" s="149"/>
      <c r="B209" s="153"/>
      <c r="C209" s="1859" t="s">
        <v>613</v>
      </c>
      <c r="D209" s="1859"/>
      <c r="E209" s="1859"/>
      <c r="F209" s="1859" t="s">
        <v>601</v>
      </c>
      <c r="G209" s="1859"/>
      <c r="H209" s="1859"/>
      <c r="I209" s="1859"/>
      <c r="J209" s="1900" t="s">
        <v>604</v>
      </c>
      <c r="K209" s="1900"/>
      <c r="L209" s="1900"/>
      <c r="M209" s="1900"/>
      <c r="N209" s="1900"/>
      <c r="O209" s="1900"/>
      <c r="P209" s="1900"/>
      <c r="Q209" s="1900"/>
      <c r="R209" s="1901" t="s">
        <v>614</v>
      </c>
      <c r="S209" s="1901"/>
      <c r="T209" s="1901"/>
      <c r="U209" s="1901"/>
    </row>
    <row r="210" spans="1:21" ht="20.100000000000001" customHeight="1" x14ac:dyDescent="0.15">
      <c r="A210" s="149"/>
      <c r="B210" s="153"/>
      <c r="C210" s="1872"/>
      <c r="D210" s="1872"/>
      <c r="E210" s="1872"/>
      <c r="F210" s="1871"/>
      <c r="G210" s="1871"/>
      <c r="H210" s="1871"/>
      <c r="I210" s="1871"/>
      <c r="J210" s="1898"/>
      <c r="K210" s="1898"/>
      <c r="L210" s="1898"/>
      <c r="M210" s="1898"/>
      <c r="N210" s="1898"/>
      <c r="O210" s="1898"/>
      <c r="P210" s="1898"/>
      <c r="Q210" s="1898"/>
      <c r="R210" s="1899"/>
      <c r="S210" s="1899"/>
      <c r="T210" s="1899"/>
      <c r="U210" s="1899"/>
    </row>
    <row r="211" spans="1:21" ht="20.100000000000001" customHeight="1" x14ac:dyDescent="0.15">
      <c r="A211" s="149"/>
      <c r="B211" s="153"/>
      <c r="C211" s="1872"/>
      <c r="D211" s="1872"/>
      <c r="E211" s="1872"/>
      <c r="F211" s="1871"/>
      <c r="G211" s="1871"/>
      <c r="H211" s="1871"/>
      <c r="I211" s="1871"/>
      <c r="J211" s="1898"/>
      <c r="K211" s="1898"/>
      <c r="L211" s="1898"/>
      <c r="M211" s="1898"/>
      <c r="N211" s="1898"/>
      <c r="O211" s="1898"/>
      <c r="P211" s="1898"/>
      <c r="Q211" s="1898"/>
      <c r="R211" s="1899"/>
      <c r="S211" s="1899"/>
      <c r="T211" s="1899"/>
      <c r="U211" s="1899"/>
    </row>
    <row r="212" spans="1:21" ht="20.100000000000001" customHeight="1" x14ac:dyDescent="0.15">
      <c r="A212" s="149"/>
      <c r="B212" s="153"/>
      <c r="C212" s="1872"/>
      <c r="D212" s="1872"/>
      <c r="E212" s="1872"/>
      <c r="F212" s="1871"/>
      <c r="G212" s="1871"/>
      <c r="H212" s="1871"/>
      <c r="I212" s="1871"/>
      <c r="J212" s="1898"/>
      <c r="K212" s="1898"/>
      <c r="L212" s="1898"/>
      <c r="M212" s="1898"/>
      <c r="N212" s="1898"/>
      <c r="O212" s="1898"/>
      <c r="P212" s="1898"/>
      <c r="Q212" s="1898"/>
      <c r="R212" s="1899"/>
      <c r="S212" s="1899"/>
      <c r="T212" s="1899"/>
      <c r="U212" s="1899"/>
    </row>
    <row r="213" spans="1:21" ht="20.100000000000001" customHeight="1" x14ac:dyDescent="0.15">
      <c r="A213" s="149"/>
      <c r="B213" s="153"/>
      <c r="C213" s="1872"/>
      <c r="D213" s="1872"/>
      <c r="E213" s="1872"/>
      <c r="F213" s="1871"/>
      <c r="G213" s="1871"/>
      <c r="H213" s="1871"/>
      <c r="I213" s="1871"/>
      <c r="J213" s="1898"/>
      <c r="K213" s="1898"/>
      <c r="L213" s="1898"/>
      <c r="M213" s="1898"/>
      <c r="N213" s="1898"/>
      <c r="O213" s="1898"/>
      <c r="P213" s="1898"/>
      <c r="Q213" s="1898"/>
      <c r="R213" s="1899"/>
      <c r="S213" s="1899"/>
      <c r="T213" s="1899"/>
      <c r="U213" s="1899"/>
    </row>
    <row r="214" spans="1:21" ht="20.100000000000001" customHeight="1" x14ac:dyDescent="0.15">
      <c r="A214" s="149"/>
      <c r="B214" s="153"/>
      <c r="C214" s="1872"/>
      <c r="D214" s="1872"/>
      <c r="E214" s="1872"/>
      <c r="F214" s="1871"/>
      <c r="G214" s="1871"/>
      <c r="H214" s="1871"/>
      <c r="I214" s="1871"/>
      <c r="J214" s="1898"/>
      <c r="K214" s="1898"/>
      <c r="L214" s="1898"/>
      <c r="M214" s="1898"/>
      <c r="N214" s="1898"/>
      <c r="O214" s="1898"/>
      <c r="P214" s="1898"/>
      <c r="Q214" s="1898"/>
      <c r="R214" s="1899"/>
      <c r="S214" s="1899"/>
      <c r="T214" s="1899"/>
      <c r="U214" s="1899"/>
    </row>
    <row r="215" spans="1:21" ht="20.100000000000001" customHeight="1" x14ac:dyDescent="0.15">
      <c r="A215" s="149"/>
      <c r="B215" s="153"/>
      <c r="C215" s="1872"/>
      <c r="D215" s="1872"/>
      <c r="E215" s="1872"/>
      <c r="F215" s="1871"/>
      <c r="G215" s="1871"/>
      <c r="H215" s="1871"/>
      <c r="I215" s="1871"/>
      <c r="J215" s="1898"/>
      <c r="K215" s="1898"/>
      <c r="L215" s="1898"/>
      <c r="M215" s="1898"/>
      <c r="N215" s="1898"/>
      <c r="O215" s="1898"/>
      <c r="P215" s="1898"/>
      <c r="Q215" s="1898"/>
      <c r="R215" s="1899"/>
      <c r="S215" s="1899"/>
      <c r="T215" s="1899"/>
      <c r="U215" s="1899"/>
    </row>
    <row r="216" spans="1:21" ht="20.100000000000001" customHeight="1" x14ac:dyDescent="0.15">
      <c r="A216" s="149"/>
      <c r="B216" s="153"/>
      <c r="C216" s="1872"/>
      <c r="D216" s="1872"/>
      <c r="E216" s="1872"/>
      <c r="F216" s="1871"/>
      <c r="G216" s="1871"/>
      <c r="H216" s="1871"/>
      <c r="I216" s="1871"/>
      <c r="J216" s="1898"/>
      <c r="K216" s="1898"/>
      <c r="L216" s="1898"/>
      <c r="M216" s="1898"/>
      <c r="N216" s="1898"/>
      <c r="O216" s="1898"/>
      <c r="P216" s="1898"/>
      <c r="Q216" s="1898"/>
      <c r="R216" s="1899"/>
      <c r="S216" s="1899"/>
      <c r="T216" s="1899"/>
      <c r="U216" s="1899"/>
    </row>
    <row r="217" spans="1:21" ht="20.100000000000001" customHeight="1" thickBot="1" x14ac:dyDescent="0.2">
      <c r="A217" s="149"/>
      <c r="B217" s="153"/>
      <c r="C217" s="1868"/>
      <c r="D217" s="1868"/>
      <c r="E217" s="1868"/>
      <c r="F217" s="1867"/>
      <c r="G217" s="1867"/>
      <c r="H217" s="1867"/>
      <c r="I217" s="1867"/>
      <c r="J217" s="1902"/>
      <c r="K217" s="1902"/>
      <c r="L217" s="1902"/>
      <c r="M217" s="1902"/>
      <c r="N217" s="1902"/>
      <c r="O217" s="1902"/>
      <c r="P217" s="1902"/>
      <c r="Q217" s="1902"/>
      <c r="R217" s="1903"/>
      <c r="S217" s="1903"/>
      <c r="T217" s="1903"/>
      <c r="U217" s="1903"/>
    </row>
    <row r="218" spans="1:21" ht="20.100000000000001" customHeight="1" thickTop="1" x14ac:dyDescent="0.15">
      <c r="A218" s="149"/>
      <c r="B218" s="153"/>
      <c r="C218" s="1904" t="s">
        <v>605</v>
      </c>
      <c r="D218" s="1904"/>
      <c r="E218" s="1904"/>
      <c r="F218" s="1861">
        <f>SUM(F210:I217)</f>
        <v>0</v>
      </c>
      <c r="G218" s="1861"/>
      <c r="H218" s="1861"/>
      <c r="I218" s="1861"/>
      <c r="J218" s="1905"/>
      <c r="K218" s="1905"/>
      <c r="L218" s="1905"/>
      <c r="M218" s="1905"/>
      <c r="N218" s="1905"/>
      <c r="O218" s="1905"/>
      <c r="P218" s="1905"/>
      <c r="Q218" s="1905"/>
      <c r="R218" s="1906"/>
      <c r="S218" s="1906"/>
      <c r="T218" s="1906"/>
      <c r="U218" s="1906"/>
    </row>
    <row r="219" spans="1:21" ht="5.0999999999999996" customHeight="1" x14ac:dyDescent="0.15">
      <c r="A219" s="149"/>
      <c r="B219" s="153"/>
      <c r="C219" s="151"/>
      <c r="D219" s="151"/>
      <c r="E219" s="154"/>
      <c r="F219" s="152"/>
      <c r="G219" s="152"/>
      <c r="H219" s="152"/>
      <c r="I219" s="152"/>
      <c r="J219" s="152"/>
      <c r="K219" s="155"/>
      <c r="L219" s="155"/>
      <c r="M219" s="155"/>
      <c r="N219" s="155"/>
      <c r="O219" s="155"/>
      <c r="P219" s="155"/>
      <c r="Q219" s="155"/>
      <c r="R219" s="155"/>
      <c r="S219" s="155"/>
      <c r="T219" s="155"/>
      <c r="U219" s="155"/>
    </row>
    <row r="220" spans="1:21" ht="20.100000000000001" customHeight="1" x14ac:dyDescent="0.15">
      <c r="A220" s="150" t="s">
        <v>1053</v>
      </c>
      <c r="B220" s="149"/>
      <c r="C220" s="149"/>
      <c r="D220" s="151"/>
      <c r="E220" s="151"/>
      <c r="F220" s="151"/>
      <c r="G220" s="151"/>
      <c r="H220" s="152"/>
      <c r="I220" s="152"/>
      <c r="J220" s="152"/>
      <c r="K220" s="152"/>
      <c r="L220" s="152"/>
      <c r="M220" s="152"/>
      <c r="N220" s="152"/>
      <c r="O220" s="152"/>
      <c r="P220" s="152"/>
      <c r="Q220" s="152"/>
      <c r="R220" s="152"/>
      <c r="S220" s="152"/>
      <c r="T220" s="152"/>
      <c r="U220" s="152"/>
    </row>
    <row r="221" spans="1:21" ht="39.950000000000003" customHeight="1" x14ac:dyDescent="0.15">
      <c r="A221" s="149"/>
      <c r="B221" s="153"/>
      <c r="C221" s="1859" t="s">
        <v>613</v>
      </c>
      <c r="D221" s="1859"/>
      <c r="E221" s="1859"/>
      <c r="F221" s="1859" t="s">
        <v>601</v>
      </c>
      <c r="G221" s="1859"/>
      <c r="H221" s="1859"/>
      <c r="I221" s="1859"/>
      <c r="J221" s="1900" t="s">
        <v>604</v>
      </c>
      <c r="K221" s="1900"/>
      <c r="L221" s="1900"/>
      <c r="M221" s="1900"/>
      <c r="N221" s="1900"/>
      <c r="O221" s="1900"/>
      <c r="P221" s="1900"/>
      <c r="Q221" s="1900"/>
      <c r="R221" s="1901" t="s">
        <v>614</v>
      </c>
      <c r="S221" s="1901"/>
      <c r="T221" s="1901"/>
      <c r="U221" s="1901"/>
    </row>
    <row r="222" spans="1:21" ht="20.100000000000001" customHeight="1" x14ac:dyDescent="0.15">
      <c r="A222" s="149"/>
      <c r="B222" s="153"/>
      <c r="C222" s="1872"/>
      <c r="D222" s="1872"/>
      <c r="E222" s="1872"/>
      <c r="F222" s="1871"/>
      <c r="G222" s="1871"/>
      <c r="H222" s="1871"/>
      <c r="I222" s="1871"/>
      <c r="J222" s="1898"/>
      <c r="K222" s="1898"/>
      <c r="L222" s="1898"/>
      <c r="M222" s="1898"/>
      <c r="N222" s="1898"/>
      <c r="O222" s="1898"/>
      <c r="P222" s="1898"/>
      <c r="Q222" s="1898"/>
      <c r="R222" s="1899"/>
      <c r="S222" s="1899"/>
      <c r="T222" s="1899"/>
      <c r="U222" s="1899"/>
    </row>
    <row r="223" spans="1:21" ht="20.100000000000001" customHeight="1" x14ac:dyDescent="0.15">
      <c r="A223" s="149"/>
      <c r="B223" s="153"/>
      <c r="C223" s="1872"/>
      <c r="D223" s="1872"/>
      <c r="E223" s="1872"/>
      <c r="F223" s="1871"/>
      <c r="G223" s="1871"/>
      <c r="H223" s="1871"/>
      <c r="I223" s="1871"/>
      <c r="J223" s="1898"/>
      <c r="K223" s="1898"/>
      <c r="L223" s="1898"/>
      <c r="M223" s="1898"/>
      <c r="N223" s="1898"/>
      <c r="O223" s="1898"/>
      <c r="P223" s="1898"/>
      <c r="Q223" s="1898"/>
      <c r="R223" s="1899"/>
      <c r="S223" s="1899"/>
      <c r="T223" s="1899"/>
      <c r="U223" s="1899"/>
    </row>
    <row r="224" spans="1:21" ht="20.100000000000001" customHeight="1" x14ac:dyDescent="0.15">
      <c r="A224" s="149"/>
      <c r="B224" s="153"/>
      <c r="C224" s="1872"/>
      <c r="D224" s="1872"/>
      <c r="E224" s="1872"/>
      <c r="F224" s="1871"/>
      <c r="G224" s="1871"/>
      <c r="H224" s="1871"/>
      <c r="I224" s="1871"/>
      <c r="J224" s="1898"/>
      <c r="K224" s="1898"/>
      <c r="L224" s="1898"/>
      <c r="M224" s="1898"/>
      <c r="N224" s="1898"/>
      <c r="O224" s="1898"/>
      <c r="P224" s="1898"/>
      <c r="Q224" s="1898"/>
      <c r="R224" s="1899"/>
      <c r="S224" s="1899"/>
      <c r="T224" s="1899"/>
      <c r="U224" s="1899"/>
    </row>
    <row r="225" spans="1:21" ht="20.100000000000001" customHeight="1" x14ac:dyDescent="0.15">
      <c r="A225" s="149"/>
      <c r="B225" s="153"/>
      <c r="C225" s="1872"/>
      <c r="D225" s="1872"/>
      <c r="E225" s="1872"/>
      <c r="F225" s="1871"/>
      <c r="G225" s="1871"/>
      <c r="H225" s="1871"/>
      <c r="I225" s="1871"/>
      <c r="J225" s="1898"/>
      <c r="K225" s="1898"/>
      <c r="L225" s="1898"/>
      <c r="M225" s="1898"/>
      <c r="N225" s="1898"/>
      <c r="O225" s="1898"/>
      <c r="P225" s="1898"/>
      <c r="Q225" s="1898"/>
      <c r="R225" s="1899"/>
      <c r="S225" s="1899"/>
      <c r="T225" s="1899"/>
      <c r="U225" s="1899"/>
    </row>
    <row r="226" spans="1:21" ht="20.100000000000001" customHeight="1" x14ac:dyDescent="0.15">
      <c r="A226" s="149"/>
      <c r="B226" s="153"/>
      <c r="C226" s="1872"/>
      <c r="D226" s="1872"/>
      <c r="E226" s="1872"/>
      <c r="F226" s="1871"/>
      <c r="G226" s="1871"/>
      <c r="H226" s="1871"/>
      <c r="I226" s="1871"/>
      <c r="J226" s="1898"/>
      <c r="K226" s="1898"/>
      <c r="L226" s="1898"/>
      <c r="M226" s="1898"/>
      <c r="N226" s="1898"/>
      <c r="O226" s="1898"/>
      <c r="P226" s="1898"/>
      <c r="Q226" s="1898"/>
      <c r="R226" s="1899"/>
      <c r="S226" s="1899"/>
      <c r="T226" s="1899"/>
      <c r="U226" s="1899"/>
    </row>
    <row r="227" spans="1:21" ht="20.100000000000001" customHeight="1" x14ac:dyDescent="0.15">
      <c r="A227" s="149"/>
      <c r="B227" s="153"/>
      <c r="C227" s="1872"/>
      <c r="D227" s="1872"/>
      <c r="E227" s="1872"/>
      <c r="F227" s="1871"/>
      <c r="G227" s="1871"/>
      <c r="H227" s="1871"/>
      <c r="I227" s="1871"/>
      <c r="J227" s="1898"/>
      <c r="K227" s="1898"/>
      <c r="L227" s="1898"/>
      <c r="M227" s="1898"/>
      <c r="N227" s="1898"/>
      <c r="O227" s="1898"/>
      <c r="P227" s="1898"/>
      <c r="Q227" s="1898"/>
      <c r="R227" s="1899"/>
      <c r="S227" s="1899"/>
      <c r="T227" s="1899"/>
      <c r="U227" s="1899"/>
    </row>
    <row r="228" spans="1:21" ht="20.100000000000001" customHeight="1" x14ac:dyDescent="0.15">
      <c r="A228" s="149"/>
      <c r="B228" s="153"/>
      <c r="C228" s="1872"/>
      <c r="D228" s="1872"/>
      <c r="E228" s="1872"/>
      <c r="F228" s="1871"/>
      <c r="G228" s="1871"/>
      <c r="H228" s="1871"/>
      <c r="I228" s="1871"/>
      <c r="J228" s="1898"/>
      <c r="K228" s="1898"/>
      <c r="L228" s="1898"/>
      <c r="M228" s="1898"/>
      <c r="N228" s="1898"/>
      <c r="O228" s="1898"/>
      <c r="P228" s="1898"/>
      <c r="Q228" s="1898"/>
      <c r="R228" s="1899"/>
      <c r="S228" s="1899"/>
      <c r="T228" s="1899"/>
      <c r="U228" s="1899"/>
    </row>
    <row r="229" spans="1:21" ht="20.100000000000001" customHeight="1" thickBot="1" x14ac:dyDescent="0.2">
      <c r="A229" s="149"/>
      <c r="B229" s="153"/>
      <c r="C229" s="1868"/>
      <c r="D229" s="1868"/>
      <c r="E229" s="1868"/>
      <c r="F229" s="1867"/>
      <c r="G229" s="1867"/>
      <c r="H229" s="1867"/>
      <c r="I229" s="1867"/>
      <c r="J229" s="1902"/>
      <c r="K229" s="1902"/>
      <c r="L229" s="1902"/>
      <c r="M229" s="1902"/>
      <c r="N229" s="1902"/>
      <c r="O229" s="1902"/>
      <c r="P229" s="1902"/>
      <c r="Q229" s="1902"/>
      <c r="R229" s="1903"/>
      <c r="S229" s="1903"/>
      <c r="T229" s="1903"/>
      <c r="U229" s="1903"/>
    </row>
    <row r="230" spans="1:21" ht="20.100000000000001" customHeight="1" thickTop="1" x14ac:dyDescent="0.15">
      <c r="A230" s="149"/>
      <c r="B230" s="153"/>
      <c r="C230" s="1904" t="s">
        <v>605</v>
      </c>
      <c r="D230" s="1904"/>
      <c r="E230" s="1904"/>
      <c r="F230" s="1861">
        <f>SUM(F222:I229)</f>
        <v>0</v>
      </c>
      <c r="G230" s="1861"/>
      <c r="H230" s="1861"/>
      <c r="I230" s="1861"/>
      <c r="J230" s="1905"/>
      <c r="K230" s="1905"/>
      <c r="L230" s="1905"/>
      <c r="M230" s="1905"/>
      <c r="N230" s="1905"/>
      <c r="O230" s="1905"/>
      <c r="P230" s="1905"/>
      <c r="Q230" s="1905"/>
      <c r="R230" s="1906"/>
      <c r="S230" s="1906"/>
      <c r="T230" s="1906"/>
      <c r="U230" s="1906"/>
    </row>
    <row r="231" spans="1:21" ht="5.0999999999999996" customHeight="1" x14ac:dyDescent="0.15">
      <c r="A231" s="149"/>
      <c r="B231" s="153"/>
      <c r="C231" s="151"/>
      <c r="D231" s="151"/>
      <c r="E231" s="154"/>
      <c r="F231" s="152"/>
      <c r="G231" s="152"/>
      <c r="H231" s="152"/>
      <c r="I231" s="152"/>
      <c r="J231" s="152"/>
      <c r="K231" s="155"/>
      <c r="L231" s="155"/>
      <c r="M231" s="155"/>
      <c r="N231" s="155"/>
      <c r="O231" s="155"/>
      <c r="P231" s="155"/>
      <c r="Q231" s="155"/>
      <c r="R231" s="155"/>
      <c r="S231" s="155"/>
      <c r="T231" s="155"/>
      <c r="U231" s="155"/>
    </row>
    <row r="232" spans="1:21" ht="20.100000000000001" customHeight="1" x14ac:dyDescent="0.15">
      <c r="A232" s="150" t="s">
        <v>1053</v>
      </c>
      <c r="B232" s="149"/>
      <c r="C232" s="149"/>
      <c r="D232" s="151"/>
      <c r="E232" s="151"/>
      <c r="F232" s="151"/>
      <c r="G232" s="151"/>
      <c r="H232" s="152"/>
      <c r="I232" s="152"/>
      <c r="J232" s="152"/>
      <c r="K232" s="152"/>
      <c r="L232" s="152"/>
      <c r="M232" s="152"/>
      <c r="N232" s="152"/>
      <c r="O232" s="152"/>
      <c r="P232" s="152"/>
      <c r="Q232" s="152"/>
      <c r="R232" s="152"/>
      <c r="S232" s="152"/>
      <c r="T232" s="152"/>
      <c r="U232" s="152"/>
    </row>
    <row r="233" spans="1:21" ht="39.950000000000003" customHeight="1" x14ac:dyDescent="0.15">
      <c r="A233" s="149"/>
      <c r="B233" s="153"/>
      <c r="C233" s="1859" t="s">
        <v>613</v>
      </c>
      <c r="D233" s="1859"/>
      <c r="E233" s="1859"/>
      <c r="F233" s="1859" t="s">
        <v>601</v>
      </c>
      <c r="G233" s="1859"/>
      <c r="H233" s="1859"/>
      <c r="I233" s="1859"/>
      <c r="J233" s="1900" t="s">
        <v>604</v>
      </c>
      <c r="K233" s="1900"/>
      <c r="L233" s="1900"/>
      <c r="M233" s="1900"/>
      <c r="N233" s="1900"/>
      <c r="O233" s="1900"/>
      <c r="P233" s="1900"/>
      <c r="Q233" s="1900"/>
      <c r="R233" s="1901" t="s">
        <v>614</v>
      </c>
      <c r="S233" s="1901"/>
      <c r="T233" s="1901"/>
      <c r="U233" s="1901"/>
    </row>
    <row r="234" spans="1:21" ht="20.100000000000001" customHeight="1" x14ac:dyDescent="0.15">
      <c r="A234" s="149"/>
      <c r="B234" s="153"/>
      <c r="C234" s="1872"/>
      <c r="D234" s="1872"/>
      <c r="E234" s="1872"/>
      <c r="F234" s="1871"/>
      <c r="G234" s="1871"/>
      <c r="H234" s="1871"/>
      <c r="I234" s="1871"/>
      <c r="J234" s="1898"/>
      <c r="K234" s="1898"/>
      <c r="L234" s="1898"/>
      <c r="M234" s="1898"/>
      <c r="N234" s="1898"/>
      <c r="O234" s="1898"/>
      <c r="P234" s="1898"/>
      <c r="Q234" s="1898"/>
      <c r="R234" s="1899"/>
      <c r="S234" s="1899"/>
      <c r="T234" s="1899"/>
      <c r="U234" s="1899"/>
    </row>
    <row r="235" spans="1:21" ht="20.100000000000001" customHeight="1" x14ac:dyDescent="0.15">
      <c r="A235" s="149"/>
      <c r="B235" s="153"/>
      <c r="C235" s="1872"/>
      <c r="D235" s="1872"/>
      <c r="E235" s="1872"/>
      <c r="F235" s="1871"/>
      <c r="G235" s="1871"/>
      <c r="H235" s="1871"/>
      <c r="I235" s="1871"/>
      <c r="J235" s="1898"/>
      <c r="K235" s="1898"/>
      <c r="L235" s="1898"/>
      <c r="M235" s="1898"/>
      <c r="N235" s="1898"/>
      <c r="O235" s="1898"/>
      <c r="P235" s="1898"/>
      <c r="Q235" s="1898"/>
      <c r="R235" s="1899"/>
      <c r="S235" s="1899"/>
      <c r="T235" s="1899"/>
      <c r="U235" s="1899"/>
    </row>
    <row r="236" spans="1:21" ht="20.100000000000001" customHeight="1" x14ac:dyDescent="0.15">
      <c r="A236" s="149"/>
      <c r="B236" s="153"/>
      <c r="C236" s="1872"/>
      <c r="D236" s="1872"/>
      <c r="E236" s="1872"/>
      <c r="F236" s="1871"/>
      <c r="G236" s="1871"/>
      <c r="H236" s="1871"/>
      <c r="I236" s="1871"/>
      <c r="J236" s="1898"/>
      <c r="K236" s="1898"/>
      <c r="L236" s="1898"/>
      <c r="M236" s="1898"/>
      <c r="N236" s="1898"/>
      <c r="O236" s="1898"/>
      <c r="P236" s="1898"/>
      <c r="Q236" s="1898"/>
      <c r="R236" s="1899"/>
      <c r="S236" s="1899"/>
      <c r="T236" s="1899"/>
      <c r="U236" s="1899"/>
    </row>
    <row r="237" spans="1:21" ht="20.100000000000001" customHeight="1" x14ac:dyDescent="0.15">
      <c r="A237" s="149"/>
      <c r="B237" s="153"/>
      <c r="C237" s="1872"/>
      <c r="D237" s="1872"/>
      <c r="E237" s="1872"/>
      <c r="F237" s="1871"/>
      <c r="G237" s="1871"/>
      <c r="H237" s="1871"/>
      <c r="I237" s="1871"/>
      <c r="J237" s="1898"/>
      <c r="K237" s="1898"/>
      <c r="L237" s="1898"/>
      <c r="M237" s="1898"/>
      <c r="N237" s="1898"/>
      <c r="O237" s="1898"/>
      <c r="P237" s="1898"/>
      <c r="Q237" s="1898"/>
      <c r="R237" s="1899"/>
      <c r="S237" s="1899"/>
      <c r="T237" s="1899"/>
      <c r="U237" s="1899"/>
    </row>
    <row r="238" spans="1:21" ht="20.100000000000001" customHeight="1" x14ac:dyDescent="0.15">
      <c r="A238" s="149"/>
      <c r="B238" s="153"/>
      <c r="C238" s="1872"/>
      <c r="D238" s="1872"/>
      <c r="E238" s="1872"/>
      <c r="F238" s="1871"/>
      <c r="G238" s="1871"/>
      <c r="H238" s="1871"/>
      <c r="I238" s="1871"/>
      <c r="J238" s="1898"/>
      <c r="K238" s="1898"/>
      <c r="L238" s="1898"/>
      <c r="M238" s="1898"/>
      <c r="N238" s="1898"/>
      <c r="O238" s="1898"/>
      <c r="P238" s="1898"/>
      <c r="Q238" s="1898"/>
      <c r="R238" s="1899"/>
      <c r="S238" s="1899"/>
      <c r="T238" s="1899"/>
      <c r="U238" s="1899"/>
    </row>
    <row r="239" spans="1:21" ht="20.100000000000001" customHeight="1" x14ac:dyDescent="0.15">
      <c r="A239" s="149"/>
      <c r="B239" s="153"/>
      <c r="C239" s="1872"/>
      <c r="D239" s="1872"/>
      <c r="E239" s="1872"/>
      <c r="F239" s="1871"/>
      <c r="G239" s="1871"/>
      <c r="H239" s="1871"/>
      <c r="I239" s="1871"/>
      <c r="J239" s="1898"/>
      <c r="K239" s="1898"/>
      <c r="L239" s="1898"/>
      <c r="M239" s="1898"/>
      <c r="N239" s="1898"/>
      <c r="O239" s="1898"/>
      <c r="P239" s="1898"/>
      <c r="Q239" s="1898"/>
      <c r="R239" s="1899"/>
      <c r="S239" s="1899"/>
      <c r="T239" s="1899"/>
      <c r="U239" s="1899"/>
    </row>
    <row r="240" spans="1:21" ht="20.100000000000001" customHeight="1" x14ac:dyDescent="0.15">
      <c r="A240" s="149"/>
      <c r="B240" s="153"/>
      <c r="C240" s="1872"/>
      <c r="D240" s="1872"/>
      <c r="E240" s="1872"/>
      <c r="F240" s="1871"/>
      <c r="G240" s="1871"/>
      <c r="H240" s="1871"/>
      <c r="I240" s="1871"/>
      <c r="J240" s="1898"/>
      <c r="K240" s="1898"/>
      <c r="L240" s="1898"/>
      <c r="M240" s="1898"/>
      <c r="N240" s="1898"/>
      <c r="O240" s="1898"/>
      <c r="P240" s="1898"/>
      <c r="Q240" s="1898"/>
      <c r="R240" s="1899"/>
      <c r="S240" s="1899"/>
      <c r="T240" s="1899"/>
      <c r="U240" s="1899"/>
    </row>
    <row r="241" spans="1:23" ht="20.100000000000001" customHeight="1" thickBot="1" x14ac:dyDescent="0.2">
      <c r="A241" s="149"/>
      <c r="B241" s="153"/>
      <c r="C241" s="1868"/>
      <c r="D241" s="1868"/>
      <c r="E241" s="1868"/>
      <c r="F241" s="1867"/>
      <c r="G241" s="1867"/>
      <c r="H241" s="1867"/>
      <c r="I241" s="1867"/>
      <c r="J241" s="1902"/>
      <c r="K241" s="1902"/>
      <c r="L241" s="1902"/>
      <c r="M241" s="1902"/>
      <c r="N241" s="1902"/>
      <c r="O241" s="1902"/>
      <c r="P241" s="1902"/>
      <c r="Q241" s="1902"/>
      <c r="R241" s="1903"/>
      <c r="S241" s="1903"/>
      <c r="T241" s="1903"/>
      <c r="U241" s="1903"/>
    </row>
    <row r="242" spans="1:23" ht="20.100000000000001" customHeight="1" thickTop="1" x14ac:dyDescent="0.15">
      <c r="A242" s="149"/>
      <c r="B242" s="153"/>
      <c r="C242" s="1904" t="s">
        <v>605</v>
      </c>
      <c r="D242" s="1904"/>
      <c r="E242" s="1904"/>
      <c r="F242" s="1861">
        <f>SUM(F234:I241)</f>
        <v>0</v>
      </c>
      <c r="G242" s="1861"/>
      <c r="H242" s="1861"/>
      <c r="I242" s="1861"/>
      <c r="J242" s="1905"/>
      <c r="K242" s="1905"/>
      <c r="L242" s="1905"/>
      <c r="M242" s="1905"/>
      <c r="N242" s="1905"/>
      <c r="O242" s="1905"/>
      <c r="P242" s="1905"/>
      <c r="Q242" s="1905"/>
      <c r="R242" s="1906"/>
      <c r="S242" s="1906"/>
      <c r="T242" s="1906"/>
      <c r="U242" s="1906"/>
    </row>
    <row r="243" spans="1:23" ht="5.0999999999999996" customHeight="1" x14ac:dyDescent="0.15">
      <c r="A243" s="149"/>
      <c r="B243" s="153"/>
      <c r="C243" s="151"/>
      <c r="D243" s="151"/>
      <c r="E243" s="154"/>
      <c r="F243" s="152"/>
      <c r="G243" s="152"/>
      <c r="H243" s="152"/>
      <c r="I243" s="152"/>
      <c r="J243" s="152"/>
      <c r="K243" s="155"/>
      <c r="L243" s="155"/>
      <c r="M243" s="155"/>
      <c r="N243" s="155"/>
      <c r="O243" s="155"/>
      <c r="P243" s="155"/>
      <c r="Q243" s="155"/>
      <c r="R243" s="155"/>
      <c r="S243" s="155"/>
      <c r="T243" s="155"/>
      <c r="U243" s="155"/>
    </row>
    <row r="244" spans="1:23" ht="21" customHeight="1" x14ac:dyDescent="0.15">
      <c r="A244" s="13"/>
      <c r="B244" s="6"/>
      <c r="C244" s="6"/>
      <c r="D244" s="6"/>
      <c r="E244" s="6"/>
      <c r="F244" s="12"/>
      <c r="G244" s="12"/>
      <c r="H244" s="12"/>
      <c r="I244" s="12"/>
      <c r="J244" s="12"/>
      <c r="K244" s="12"/>
      <c r="L244" s="12"/>
      <c r="M244" s="12"/>
      <c r="N244" s="12"/>
      <c r="O244" s="12"/>
      <c r="P244" s="12"/>
      <c r="Q244" s="1695" t="s">
        <v>115</v>
      </c>
      <c r="R244" s="1695"/>
      <c r="S244" s="1695"/>
      <c r="T244" s="1695"/>
      <c r="U244" s="1695"/>
    </row>
    <row r="245" spans="1:23" ht="15.75" x14ac:dyDescent="0.15">
      <c r="A245" s="1540" t="s">
        <v>407</v>
      </c>
      <c r="B245" s="1540"/>
      <c r="C245" s="1540"/>
      <c r="D245" s="1540"/>
      <c r="E245" s="1540"/>
      <c r="F245" s="1540"/>
      <c r="G245" s="1540"/>
      <c r="H245" s="1540"/>
      <c r="I245" s="1540"/>
      <c r="J245" s="1540"/>
      <c r="K245" s="1540"/>
      <c r="L245" s="1540"/>
      <c r="M245" s="1540"/>
      <c r="N245" s="1540"/>
      <c r="O245" s="1540"/>
      <c r="P245" s="1540"/>
      <c r="Q245" s="1540"/>
      <c r="R245" s="1540"/>
      <c r="S245" s="1540"/>
      <c r="T245" s="1540"/>
      <c r="U245" s="1540"/>
    </row>
    <row r="246" spans="1:23" ht="27" customHeight="1" x14ac:dyDescent="0.15">
      <c r="A246" s="1652" t="s">
        <v>296</v>
      </c>
      <c r="B246" s="1652"/>
      <c r="C246" s="1652"/>
      <c r="D246" s="5"/>
      <c r="E246" s="5"/>
      <c r="F246" s="5"/>
      <c r="G246" s="5"/>
      <c r="H246" s="5"/>
      <c r="I246" s="5"/>
      <c r="J246" s="5"/>
      <c r="K246" s="5"/>
      <c r="L246" s="5"/>
      <c r="M246" s="5"/>
      <c r="N246" s="5"/>
      <c r="O246" s="5"/>
      <c r="P246" s="5"/>
      <c r="Q246" s="5"/>
      <c r="R246" s="5"/>
      <c r="S246" s="5"/>
      <c r="T246" s="5"/>
      <c r="U246" s="5"/>
    </row>
    <row r="247" spans="1:23" ht="20.100000000000001" customHeight="1" x14ac:dyDescent="0.15">
      <c r="A247" s="145" t="s">
        <v>621</v>
      </c>
      <c r="B247" s="90"/>
      <c r="C247" s="90"/>
      <c r="D247" s="90"/>
      <c r="E247" s="146"/>
      <c r="F247" s="147"/>
      <c r="G247" s="147"/>
      <c r="H247" s="147"/>
      <c r="I247" s="147"/>
      <c r="J247" s="147"/>
      <c r="K247" s="148"/>
      <c r="L247" s="148"/>
      <c r="M247" s="148"/>
      <c r="N247" s="148"/>
      <c r="O247" s="148"/>
      <c r="P247" s="148"/>
      <c r="Q247" s="148"/>
      <c r="R247" s="148"/>
      <c r="S247" s="148"/>
      <c r="T247" s="148"/>
      <c r="U247" s="148"/>
    </row>
    <row r="248" spans="1:23" ht="20.100000000000001" customHeight="1" x14ac:dyDescent="0.15">
      <c r="A248" s="150" t="s">
        <v>1053</v>
      </c>
      <c r="B248" s="149"/>
      <c r="C248" s="149"/>
      <c r="D248" s="151"/>
      <c r="E248" s="151"/>
      <c r="F248" s="151"/>
      <c r="G248" s="151"/>
      <c r="H248" s="152"/>
      <c r="I248" s="152"/>
      <c r="J248" s="152"/>
      <c r="K248" s="152"/>
      <c r="L248" s="152"/>
      <c r="M248" s="152"/>
      <c r="N248" s="152"/>
      <c r="O248" s="152"/>
      <c r="P248" s="152"/>
      <c r="Q248" s="152"/>
      <c r="R248" s="152"/>
      <c r="S248" s="152"/>
      <c r="T248" s="152"/>
      <c r="U248" s="152"/>
    </row>
    <row r="249" spans="1:23" ht="20.100000000000001" customHeight="1" x14ac:dyDescent="0.15">
      <c r="A249" s="149"/>
      <c r="B249" s="149"/>
      <c r="C249" s="631" t="s">
        <v>627</v>
      </c>
      <c r="D249" s="1858" t="s">
        <v>601</v>
      </c>
      <c r="E249" s="1858"/>
      <c r="F249" s="1858"/>
      <c r="G249" s="1879" t="s">
        <v>603</v>
      </c>
      <c r="H249" s="1880"/>
      <c r="I249" s="1880"/>
      <c r="J249" s="1880"/>
      <c r="K249" s="1880"/>
      <c r="L249" s="1880"/>
      <c r="M249" s="1880"/>
      <c r="N249" s="1880"/>
      <c r="O249" s="1880"/>
      <c r="P249" s="1880"/>
      <c r="Q249" s="1880"/>
      <c r="R249" s="1880"/>
      <c r="S249" s="1880"/>
      <c r="T249" s="1880"/>
      <c r="U249" s="1881"/>
      <c r="W249" s="91"/>
    </row>
    <row r="250" spans="1:23" ht="20.100000000000001" customHeight="1" x14ac:dyDescent="0.15">
      <c r="A250" s="149"/>
      <c r="B250" s="153"/>
      <c r="C250" s="156" t="s">
        <v>622</v>
      </c>
      <c r="D250" s="1907"/>
      <c r="E250" s="1907"/>
      <c r="F250" s="1907"/>
      <c r="G250" s="1908"/>
      <c r="H250" s="1909"/>
      <c r="I250" s="1909"/>
      <c r="J250" s="457"/>
      <c r="K250" s="1909"/>
      <c r="L250" s="1909"/>
      <c r="M250" s="1909"/>
      <c r="N250" s="455"/>
      <c r="O250" s="1909"/>
      <c r="P250" s="1909"/>
      <c r="Q250" s="1909"/>
      <c r="R250" s="457"/>
      <c r="S250" s="1909"/>
      <c r="T250" s="1909"/>
      <c r="U250" s="1910"/>
      <c r="W250" s="92" t="s">
        <v>631</v>
      </c>
    </row>
    <row r="251" spans="1:23" ht="20.100000000000001" customHeight="1" x14ac:dyDescent="0.15">
      <c r="A251" s="149"/>
      <c r="B251" s="153"/>
      <c r="C251" s="156" t="s">
        <v>623</v>
      </c>
      <c r="D251" s="1907"/>
      <c r="E251" s="1907"/>
      <c r="F251" s="1907"/>
      <c r="G251" s="1908"/>
      <c r="H251" s="1909"/>
      <c r="I251" s="1909"/>
      <c r="J251" s="457"/>
      <c r="K251" s="1909"/>
      <c r="L251" s="1909"/>
      <c r="M251" s="1909"/>
      <c r="N251" s="455"/>
      <c r="O251" s="1909"/>
      <c r="P251" s="1909"/>
      <c r="Q251" s="1909"/>
      <c r="R251" s="457"/>
      <c r="S251" s="1909"/>
      <c r="T251" s="1909"/>
      <c r="U251" s="1910"/>
      <c r="W251" s="92" t="s">
        <v>632</v>
      </c>
    </row>
    <row r="252" spans="1:23" ht="20.100000000000001" customHeight="1" x14ac:dyDescent="0.15">
      <c r="A252" s="149"/>
      <c r="B252" s="153"/>
      <c r="C252" s="156" t="s">
        <v>624</v>
      </c>
      <c r="D252" s="1907"/>
      <c r="E252" s="1907"/>
      <c r="F252" s="1907"/>
      <c r="G252" s="1908"/>
      <c r="H252" s="1909"/>
      <c r="I252" s="1909"/>
      <c r="J252" s="457"/>
      <c r="K252" s="1909"/>
      <c r="L252" s="1909"/>
      <c r="M252" s="1909"/>
      <c r="N252" s="455"/>
      <c r="O252" s="1909"/>
      <c r="P252" s="1909"/>
      <c r="Q252" s="1909"/>
      <c r="R252" s="457"/>
      <c r="S252" s="1909"/>
      <c r="T252" s="1909"/>
      <c r="U252" s="1910"/>
      <c r="W252" s="92" t="s">
        <v>633</v>
      </c>
    </row>
    <row r="253" spans="1:23" ht="20.100000000000001" customHeight="1" x14ac:dyDescent="0.15">
      <c r="A253" s="149"/>
      <c r="B253" s="153"/>
      <c r="C253" s="156" t="s">
        <v>625</v>
      </c>
      <c r="D253" s="1907"/>
      <c r="E253" s="1907"/>
      <c r="F253" s="1907"/>
      <c r="G253" s="1908"/>
      <c r="H253" s="1909"/>
      <c r="I253" s="1909"/>
      <c r="J253" s="457"/>
      <c r="K253" s="1909"/>
      <c r="L253" s="1909"/>
      <c r="M253" s="1909"/>
      <c r="N253" s="455"/>
      <c r="O253" s="1909"/>
      <c r="P253" s="1909"/>
      <c r="Q253" s="1909"/>
      <c r="R253" s="457"/>
      <c r="S253" s="1909"/>
      <c r="T253" s="1909"/>
      <c r="U253" s="1910"/>
      <c r="W253" s="93" t="s">
        <v>634</v>
      </c>
    </row>
    <row r="254" spans="1:23" ht="20.100000000000001" customHeight="1" thickBot="1" x14ac:dyDescent="0.2">
      <c r="A254" s="149"/>
      <c r="B254" s="153"/>
      <c r="C254" s="725" t="s">
        <v>626</v>
      </c>
      <c r="D254" s="1930"/>
      <c r="E254" s="1930"/>
      <c r="F254" s="1930"/>
      <c r="G254" s="1931"/>
      <c r="H254" s="1932"/>
      <c r="I254" s="1932"/>
      <c r="J254" s="726"/>
      <c r="K254" s="1932"/>
      <c r="L254" s="1932"/>
      <c r="M254" s="1932"/>
      <c r="N254" s="726"/>
      <c r="O254" s="1932"/>
      <c r="P254" s="1932"/>
      <c r="Q254" s="1932"/>
      <c r="R254" s="726"/>
      <c r="S254" s="1932"/>
      <c r="T254" s="1932"/>
      <c r="U254" s="1933"/>
      <c r="W254" s="94"/>
    </row>
    <row r="255" spans="1:23" ht="20.100000000000001" customHeight="1" thickTop="1" x14ac:dyDescent="0.15">
      <c r="A255" s="149"/>
      <c r="B255" s="153"/>
      <c r="C255" s="724" t="s">
        <v>605</v>
      </c>
      <c r="D255" s="1916">
        <f>SUM(D250:F254)</f>
        <v>0</v>
      </c>
      <c r="E255" s="1916"/>
      <c r="F255" s="1916"/>
      <c r="G255" s="1917"/>
      <c r="H255" s="1918"/>
      <c r="I255" s="1918"/>
      <c r="J255" s="1918"/>
      <c r="K255" s="1918"/>
      <c r="L255" s="1918"/>
      <c r="M255" s="1918"/>
      <c r="N255" s="1918"/>
      <c r="O255" s="1918"/>
      <c r="P255" s="1918"/>
      <c r="Q255" s="1918"/>
      <c r="R255" s="1918"/>
      <c r="S255" s="1918"/>
      <c r="T255" s="1918"/>
      <c r="U255" s="1919"/>
      <c r="W255" s="94"/>
    </row>
    <row r="256" spans="1:23" ht="20.100000000000001" customHeight="1" x14ac:dyDescent="0.15">
      <c r="A256" s="149"/>
      <c r="B256" s="153"/>
      <c r="C256" s="1889" t="s">
        <v>628</v>
      </c>
      <c r="D256" s="1890"/>
      <c r="E256" s="1890"/>
      <c r="F256" s="1890"/>
      <c r="G256" s="1890"/>
      <c r="H256" s="1890"/>
      <c r="I256" s="1890"/>
      <c r="J256" s="1890"/>
      <c r="K256" s="1890"/>
      <c r="L256" s="1890"/>
      <c r="M256" s="1890"/>
      <c r="N256" s="1890"/>
      <c r="O256" s="1890"/>
      <c r="P256" s="1890"/>
      <c r="Q256" s="1890"/>
      <c r="R256" s="1890"/>
      <c r="S256" s="1890"/>
      <c r="T256" s="1890"/>
      <c r="U256" s="1891"/>
      <c r="W256" s="94"/>
    </row>
    <row r="257" spans="1:23" ht="20.100000000000001" customHeight="1" x14ac:dyDescent="0.15">
      <c r="A257" s="149"/>
      <c r="B257" s="153"/>
      <c r="C257" s="188"/>
      <c r="D257" s="1920" t="s">
        <v>629</v>
      </c>
      <c r="E257" s="1921"/>
      <c r="F257" s="1921"/>
      <c r="G257" s="1921"/>
      <c r="H257" s="1921"/>
      <c r="I257" s="1921"/>
      <c r="J257" s="1921"/>
      <c r="K257" s="1921"/>
      <c r="L257" s="1921"/>
      <c r="M257" s="1921"/>
      <c r="N257" s="1921"/>
      <c r="O257" s="1921"/>
      <c r="P257" s="1921"/>
      <c r="Q257" s="1921"/>
      <c r="R257" s="1922" t="s">
        <v>630</v>
      </c>
      <c r="S257" s="1923"/>
      <c r="T257" s="1923"/>
      <c r="U257" s="1924"/>
      <c r="W257" s="94"/>
    </row>
    <row r="258" spans="1:23" ht="20.100000000000001" customHeight="1" x14ac:dyDescent="0.15">
      <c r="A258" s="149"/>
      <c r="B258" s="153"/>
      <c r="C258" s="157" t="s">
        <v>622</v>
      </c>
      <c r="D258" s="1925"/>
      <c r="E258" s="1926"/>
      <c r="F258" s="1926"/>
      <c r="G258" s="1926"/>
      <c r="H258" s="1926"/>
      <c r="I258" s="1926"/>
      <c r="J258" s="1926"/>
      <c r="K258" s="1926"/>
      <c r="L258" s="1926"/>
      <c r="M258" s="1926"/>
      <c r="N258" s="1926"/>
      <c r="O258" s="1926"/>
      <c r="P258" s="1926"/>
      <c r="Q258" s="1926"/>
      <c r="R258" s="1927"/>
      <c r="S258" s="1928"/>
      <c r="T258" s="1928"/>
      <c r="U258" s="1929"/>
      <c r="W258" s="94"/>
    </row>
    <row r="259" spans="1:23" ht="20.100000000000001" customHeight="1" x14ac:dyDescent="0.15">
      <c r="A259" s="149"/>
      <c r="B259" s="153"/>
      <c r="C259" s="158" t="s">
        <v>623</v>
      </c>
      <c r="D259" s="1911"/>
      <c r="E259" s="1912"/>
      <c r="F259" s="1912"/>
      <c r="G259" s="1912"/>
      <c r="H259" s="1912"/>
      <c r="I259" s="1912"/>
      <c r="J259" s="1912"/>
      <c r="K259" s="1912"/>
      <c r="L259" s="1912"/>
      <c r="M259" s="1912"/>
      <c r="N259" s="1912"/>
      <c r="O259" s="1912"/>
      <c r="P259" s="1912"/>
      <c r="Q259" s="1912"/>
      <c r="R259" s="1913"/>
      <c r="S259" s="1914"/>
      <c r="T259" s="1914"/>
      <c r="U259" s="1915"/>
      <c r="W259" s="94"/>
    </row>
    <row r="260" spans="1:23" ht="20.100000000000001" customHeight="1" x14ac:dyDescent="0.15">
      <c r="A260" s="149"/>
      <c r="B260" s="153"/>
      <c r="C260" s="158" t="s">
        <v>624</v>
      </c>
      <c r="D260" s="1911"/>
      <c r="E260" s="1912"/>
      <c r="F260" s="1912"/>
      <c r="G260" s="1912"/>
      <c r="H260" s="1912"/>
      <c r="I260" s="1912"/>
      <c r="J260" s="1912"/>
      <c r="K260" s="1912"/>
      <c r="L260" s="1912"/>
      <c r="M260" s="1912"/>
      <c r="N260" s="1912"/>
      <c r="O260" s="1912"/>
      <c r="P260" s="1912"/>
      <c r="Q260" s="1912"/>
      <c r="R260" s="1913"/>
      <c r="S260" s="1914"/>
      <c r="T260" s="1914"/>
      <c r="U260" s="1915"/>
      <c r="W260" s="94"/>
    </row>
    <row r="261" spans="1:23" ht="20.100000000000001" customHeight="1" x14ac:dyDescent="0.15">
      <c r="A261" s="149"/>
      <c r="B261" s="153"/>
      <c r="C261" s="158" t="s">
        <v>625</v>
      </c>
      <c r="D261" s="1911"/>
      <c r="E261" s="1912"/>
      <c r="F261" s="1912"/>
      <c r="G261" s="1912"/>
      <c r="H261" s="1912"/>
      <c r="I261" s="1912"/>
      <c r="J261" s="1912"/>
      <c r="K261" s="1912"/>
      <c r="L261" s="1912"/>
      <c r="M261" s="1912"/>
      <c r="N261" s="1912"/>
      <c r="O261" s="1912"/>
      <c r="P261" s="1912"/>
      <c r="Q261" s="1912"/>
      <c r="R261" s="1913"/>
      <c r="S261" s="1914"/>
      <c r="T261" s="1914"/>
      <c r="U261" s="1915"/>
      <c r="W261" s="94"/>
    </row>
    <row r="262" spans="1:23" ht="20.100000000000001" customHeight="1" x14ac:dyDescent="0.15">
      <c r="A262" s="149"/>
      <c r="B262" s="153"/>
      <c r="C262" s="159" t="s">
        <v>626</v>
      </c>
      <c r="D262" s="1895"/>
      <c r="E262" s="1896"/>
      <c r="F262" s="1896"/>
      <c r="G262" s="1896"/>
      <c r="H262" s="1896"/>
      <c r="I262" s="1896"/>
      <c r="J262" s="1896"/>
      <c r="K262" s="1896"/>
      <c r="L262" s="1896"/>
      <c r="M262" s="1896"/>
      <c r="N262" s="1896"/>
      <c r="O262" s="1896"/>
      <c r="P262" s="1896"/>
      <c r="Q262" s="1896"/>
      <c r="R262" s="1934"/>
      <c r="S262" s="1935"/>
      <c r="T262" s="1935"/>
      <c r="U262" s="1936"/>
      <c r="W262" s="94"/>
    </row>
    <row r="263" spans="1:23" ht="5.0999999999999996" customHeight="1" x14ac:dyDescent="0.15">
      <c r="A263" s="149"/>
      <c r="B263" s="153"/>
      <c r="C263" s="151"/>
      <c r="D263" s="151"/>
      <c r="E263" s="154"/>
      <c r="F263" s="152"/>
      <c r="G263" s="152"/>
      <c r="H263" s="152"/>
      <c r="I263" s="152"/>
      <c r="J263" s="152"/>
      <c r="K263" s="155"/>
      <c r="L263" s="155"/>
      <c r="M263" s="155"/>
      <c r="N263" s="155"/>
      <c r="O263" s="155"/>
      <c r="P263" s="155"/>
      <c r="Q263" s="155"/>
      <c r="R263" s="155"/>
      <c r="S263" s="155"/>
      <c r="T263" s="155"/>
      <c r="U263" s="155"/>
    </row>
    <row r="264" spans="1:23" ht="21" customHeight="1" x14ac:dyDescent="0.15">
      <c r="A264" s="13"/>
      <c r="B264" s="6"/>
      <c r="C264" s="6"/>
      <c r="D264" s="6"/>
      <c r="E264" s="6"/>
      <c r="F264" s="12"/>
      <c r="G264" s="12"/>
      <c r="H264" s="12"/>
      <c r="I264" s="12"/>
      <c r="J264" s="12"/>
      <c r="K264" s="12"/>
      <c r="L264" s="12"/>
      <c r="M264" s="12"/>
      <c r="N264" s="12"/>
      <c r="O264" s="12"/>
      <c r="P264" s="12"/>
      <c r="Q264" s="1695" t="s">
        <v>115</v>
      </c>
      <c r="R264" s="1695"/>
      <c r="S264" s="1695"/>
      <c r="T264" s="1695"/>
      <c r="U264" s="1695"/>
    </row>
    <row r="265" spans="1:23" ht="15.75" x14ac:dyDescent="0.15">
      <c r="A265" s="1540" t="s">
        <v>407</v>
      </c>
      <c r="B265" s="1540"/>
      <c r="C265" s="1540"/>
      <c r="D265" s="1540"/>
      <c r="E265" s="1540"/>
      <c r="F265" s="1540"/>
      <c r="G265" s="1540"/>
      <c r="H265" s="1540"/>
      <c r="I265" s="1540"/>
      <c r="J265" s="1540"/>
      <c r="K265" s="1540"/>
      <c r="L265" s="1540"/>
      <c r="M265" s="1540"/>
      <c r="N265" s="1540"/>
      <c r="O265" s="1540"/>
      <c r="P265" s="1540"/>
      <c r="Q265" s="1540"/>
      <c r="R265" s="1540"/>
      <c r="S265" s="1540"/>
      <c r="T265" s="1540"/>
      <c r="U265" s="1540"/>
    </row>
    <row r="266" spans="1:23" ht="27" customHeight="1" x14ac:dyDescent="0.15">
      <c r="A266" s="1652" t="s">
        <v>296</v>
      </c>
      <c r="B266" s="1652"/>
      <c r="C266" s="1652"/>
      <c r="D266" s="5"/>
      <c r="E266" s="5"/>
      <c r="F266" s="5"/>
      <c r="G266" s="5"/>
      <c r="H266" s="5"/>
      <c r="I266" s="5"/>
      <c r="J266" s="5"/>
      <c r="K266" s="5"/>
      <c r="L266" s="5"/>
      <c r="M266" s="5"/>
      <c r="N266" s="5"/>
      <c r="O266" s="5"/>
      <c r="P266" s="5"/>
      <c r="Q266" s="5"/>
      <c r="R266" s="5"/>
      <c r="S266" s="5"/>
      <c r="T266" s="5"/>
      <c r="U266" s="5"/>
    </row>
    <row r="267" spans="1:23" ht="20.100000000000001" customHeight="1" x14ac:dyDescent="0.15">
      <c r="A267" s="150" t="s">
        <v>1053</v>
      </c>
      <c r="B267" s="149"/>
      <c r="C267" s="149"/>
      <c r="D267" s="151"/>
      <c r="E267" s="151"/>
      <c r="F267" s="151"/>
      <c r="G267" s="151"/>
      <c r="H267" s="152"/>
      <c r="I267" s="152"/>
      <c r="J267" s="152"/>
      <c r="K267" s="152"/>
      <c r="L267" s="152"/>
      <c r="M267" s="152"/>
      <c r="N267" s="152"/>
      <c r="O267" s="152"/>
      <c r="P267" s="152"/>
      <c r="Q267" s="152"/>
      <c r="R267" s="152"/>
      <c r="S267" s="152"/>
      <c r="T267" s="152"/>
      <c r="U267" s="152"/>
    </row>
    <row r="268" spans="1:23" ht="20.100000000000001" customHeight="1" x14ac:dyDescent="0.15">
      <c r="A268" s="149"/>
      <c r="B268" s="149"/>
      <c r="C268" s="631" t="s">
        <v>627</v>
      </c>
      <c r="D268" s="1858" t="s">
        <v>601</v>
      </c>
      <c r="E268" s="1858"/>
      <c r="F268" s="1858"/>
      <c r="G268" s="1879" t="s">
        <v>603</v>
      </c>
      <c r="H268" s="1880"/>
      <c r="I268" s="1880"/>
      <c r="J268" s="1880"/>
      <c r="K268" s="1880"/>
      <c r="L268" s="1880"/>
      <c r="M268" s="1880"/>
      <c r="N268" s="1880"/>
      <c r="O268" s="1880"/>
      <c r="P268" s="1880"/>
      <c r="Q268" s="1880"/>
      <c r="R268" s="1880"/>
      <c r="S268" s="1880"/>
      <c r="T268" s="1880"/>
      <c r="U268" s="1881"/>
    </row>
    <row r="269" spans="1:23" ht="20.100000000000001" customHeight="1" x14ac:dyDescent="0.15">
      <c r="A269" s="149"/>
      <c r="B269" s="153"/>
      <c r="C269" s="156" t="s">
        <v>622</v>
      </c>
      <c r="D269" s="1907"/>
      <c r="E269" s="1907"/>
      <c r="F269" s="1907"/>
      <c r="G269" s="1908"/>
      <c r="H269" s="1909"/>
      <c r="I269" s="1909"/>
      <c r="J269" s="455"/>
      <c r="K269" s="1909"/>
      <c r="L269" s="1909"/>
      <c r="M269" s="1909"/>
      <c r="N269" s="455"/>
      <c r="O269" s="1909"/>
      <c r="P269" s="1909"/>
      <c r="Q269" s="1909"/>
      <c r="R269" s="457"/>
      <c r="S269" s="1909"/>
      <c r="T269" s="1909"/>
      <c r="U269" s="1910"/>
      <c r="W269" s="94"/>
    </row>
    <row r="270" spans="1:23" ht="20.100000000000001" customHeight="1" x14ac:dyDescent="0.15">
      <c r="A270" s="149"/>
      <c r="B270" s="153"/>
      <c r="C270" s="156" t="s">
        <v>623</v>
      </c>
      <c r="D270" s="1907"/>
      <c r="E270" s="1907"/>
      <c r="F270" s="1907"/>
      <c r="G270" s="1908"/>
      <c r="H270" s="1909"/>
      <c r="I270" s="1909"/>
      <c r="J270" s="455"/>
      <c r="K270" s="1909"/>
      <c r="L270" s="1909"/>
      <c r="M270" s="1909"/>
      <c r="N270" s="455"/>
      <c r="O270" s="1909"/>
      <c r="P270" s="1909"/>
      <c r="Q270" s="1909"/>
      <c r="R270" s="457"/>
      <c r="S270" s="1909"/>
      <c r="T270" s="1909"/>
      <c r="U270" s="1910"/>
      <c r="W270" s="94"/>
    </row>
    <row r="271" spans="1:23" ht="20.100000000000001" customHeight="1" x14ac:dyDescent="0.15">
      <c r="A271" s="149"/>
      <c r="B271" s="153"/>
      <c r="C271" s="156" t="s">
        <v>624</v>
      </c>
      <c r="D271" s="1907"/>
      <c r="E271" s="1907"/>
      <c r="F271" s="1907"/>
      <c r="G271" s="1908"/>
      <c r="H271" s="1909"/>
      <c r="I271" s="1909"/>
      <c r="J271" s="455"/>
      <c r="K271" s="1909"/>
      <c r="L271" s="1909"/>
      <c r="M271" s="1909"/>
      <c r="N271" s="455"/>
      <c r="O271" s="1909"/>
      <c r="P271" s="1909"/>
      <c r="Q271" s="1909"/>
      <c r="R271" s="457"/>
      <c r="S271" s="1909"/>
      <c r="T271" s="1909"/>
      <c r="U271" s="1910"/>
      <c r="W271" s="94"/>
    </row>
    <row r="272" spans="1:23" ht="20.100000000000001" customHeight="1" x14ac:dyDescent="0.15">
      <c r="A272" s="149"/>
      <c r="B272" s="153"/>
      <c r="C272" s="156" t="s">
        <v>625</v>
      </c>
      <c r="D272" s="1907"/>
      <c r="E272" s="1907"/>
      <c r="F272" s="1907"/>
      <c r="G272" s="1908"/>
      <c r="H272" s="1909"/>
      <c r="I272" s="1909"/>
      <c r="J272" s="455"/>
      <c r="K272" s="1909"/>
      <c r="L272" s="1909"/>
      <c r="M272" s="1909"/>
      <c r="N272" s="455"/>
      <c r="O272" s="1909"/>
      <c r="P272" s="1909"/>
      <c r="Q272" s="1909"/>
      <c r="R272" s="457"/>
      <c r="S272" s="1909"/>
      <c r="T272" s="1909"/>
      <c r="U272" s="1910"/>
      <c r="W272" s="94"/>
    </row>
    <row r="273" spans="1:23" ht="20.100000000000001" customHeight="1" thickBot="1" x14ac:dyDescent="0.2">
      <c r="A273" s="149"/>
      <c r="B273" s="153"/>
      <c r="C273" s="725" t="s">
        <v>626</v>
      </c>
      <c r="D273" s="1930"/>
      <c r="E273" s="1930"/>
      <c r="F273" s="1930"/>
      <c r="G273" s="1931"/>
      <c r="H273" s="1932"/>
      <c r="I273" s="1932"/>
      <c r="J273" s="726"/>
      <c r="K273" s="1932"/>
      <c r="L273" s="1932"/>
      <c r="M273" s="1932"/>
      <c r="N273" s="726"/>
      <c r="O273" s="1932"/>
      <c r="P273" s="1932"/>
      <c r="Q273" s="1932"/>
      <c r="R273" s="726"/>
      <c r="S273" s="1932"/>
      <c r="T273" s="1932"/>
      <c r="U273" s="1933"/>
      <c r="W273" s="94"/>
    </row>
    <row r="274" spans="1:23" ht="20.100000000000001" customHeight="1" thickTop="1" x14ac:dyDescent="0.15">
      <c r="A274" s="149"/>
      <c r="B274" s="153"/>
      <c r="C274" s="724" t="s">
        <v>605</v>
      </c>
      <c r="D274" s="1916">
        <f>SUM(D269:F273)</f>
        <v>0</v>
      </c>
      <c r="E274" s="1916"/>
      <c r="F274" s="1916"/>
      <c r="G274" s="1917"/>
      <c r="H274" s="1918"/>
      <c r="I274" s="1918"/>
      <c r="J274" s="1918"/>
      <c r="K274" s="1918"/>
      <c r="L274" s="1918"/>
      <c r="M274" s="1918"/>
      <c r="N274" s="1918"/>
      <c r="O274" s="1918"/>
      <c r="P274" s="1918"/>
      <c r="Q274" s="1918"/>
      <c r="R274" s="1918"/>
      <c r="S274" s="1918"/>
      <c r="T274" s="1918"/>
      <c r="U274" s="1919"/>
      <c r="W274" s="94"/>
    </row>
    <row r="275" spans="1:23" ht="20.100000000000001" customHeight="1" x14ac:dyDescent="0.15">
      <c r="A275" s="149"/>
      <c r="B275" s="153"/>
      <c r="C275" s="1889" t="s">
        <v>628</v>
      </c>
      <c r="D275" s="1890"/>
      <c r="E275" s="1890"/>
      <c r="F275" s="1890"/>
      <c r="G275" s="1890"/>
      <c r="H275" s="1890"/>
      <c r="I275" s="1890"/>
      <c r="J275" s="1890"/>
      <c r="K275" s="1890"/>
      <c r="L275" s="1890"/>
      <c r="M275" s="1890"/>
      <c r="N275" s="1890"/>
      <c r="O275" s="1890"/>
      <c r="P275" s="1890"/>
      <c r="Q275" s="1890"/>
      <c r="R275" s="1890"/>
      <c r="S275" s="1890"/>
      <c r="T275" s="1890"/>
      <c r="U275" s="1891"/>
      <c r="W275" s="94"/>
    </row>
    <row r="276" spans="1:23" ht="20.100000000000001" customHeight="1" x14ac:dyDescent="0.15">
      <c r="A276" s="149"/>
      <c r="B276" s="153"/>
      <c r="C276" s="188"/>
      <c r="D276" s="1920" t="s">
        <v>629</v>
      </c>
      <c r="E276" s="1921"/>
      <c r="F276" s="1921"/>
      <c r="G276" s="1921"/>
      <c r="H276" s="1921"/>
      <c r="I276" s="1921"/>
      <c r="J276" s="1921"/>
      <c r="K276" s="1921"/>
      <c r="L276" s="1921"/>
      <c r="M276" s="1921"/>
      <c r="N276" s="1921"/>
      <c r="O276" s="1921"/>
      <c r="P276" s="1921"/>
      <c r="Q276" s="1921"/>
      <c r="R276" s="1922" t="s">
        <v>630</v>
      </c>
      <c r="S276" s="1923"/>
      <c r="T276" s="1923"/>
      <c r="U276" s="1924"/>
      <c r="W276" s="94"/>
    </row>
    <row r="277" spans="1:23" ht="20.100000000000001" customHeight="1" x14ac:dyDescent="0.15">
      <c r="A277" s="149"/>
      <c r="B277" s="153"/>
      <c r="C277" s="157" t="s">
        <v>622</v>
      </c>
      <c r="D277" s="1925"/>
      <c r="E277" s="1926"/>
      <c r="F277" s="1926"/>
      <c r="G277" s="1926"/>
      <c r="H277" s="1926"/>
      <c r="I277" s="1926"/>
      <c r="J277" s="1926"/>
      <c r="K277" s="1926"/>
      <c r="L277" s="1926"/>
      <c r="M277" s="1926"/>
      <c r="N277" s="1926"/>
      <c r="O277" s="1926"/>
      <c r="P277" s="1926"/>
      <c r="Q277" s="1926"/>
      <c r="R277" s="1927"/>
      <c r="S277" s="1928"/>
      <c r="T277" s="1928"/>
      <c r="U277" s="1929"/>
      <c r="W277" s="94"/>
    </row>
    <row r="278" spans="1:23" ht="20.100000000000001" customHeight="1" x14ac:dyDescent="0.15">
      <c r="A278" s="149"/>
      <c r="B278" s="153"/>
      <c r="C278" s="158" t="s">
        <v>623</v>
      </c>
      <c r="D278" s="1911"/>
      <c r="E278" s="1912"/>
      <c r="F278" s="1912"/>
      <c r="G278" s="1912"/>
      <c r="H278" s="1912"/>
      <c r="I278" s="1912"/>
      <c r="J278" s="1912"/>
      <c r="K278" s="1912"/>
      <c r="L278" s="1912"/>
      <c r="M278" s="1912"/>
      <c r="N278" s="1912"/>
      <c r="O278" s="1912"/>
      <c r="P278" s="1912"/>
      <c r="Q278" s="1912"/>
      <c r="R278" s="1913"/>
      <c r="S278" s="1914"/>
      <c r="T278" s="1914"/>
      <c r="U278" s="1915"/>
      <c r="W278" s="94"/>
    </row>
    <row r="279" spans="1:23" ht="20.100000000000001" customHeight="1" x14ac:dyDescent="0.15">
      <c r="A279" s="149"/>
      <c r="B279" s="153"/>
      <c r="C279" s="158" t="s">
        <v>624</v>
      </c>
      <c r="D279" s="1911"/>
      <c r="E279" s="1912"/>
      <c r="F279" s="1912"/>
      <c r="G279" s="1912"/>
      <c r="H279" s="1912"/>
      <c r="I279" s="1912"/>
      <c r="J279" s="1912"/>
      <c r="K279" s="1912"/>
      <c r="L279" s="1912"/>
      <c r="M279" s="1912"/>
      <c r="N279" s="1912"/>
      <c r="O279" s="1912"/>
      <c r="P279" s="1912"/>
      <c r="Q279" s="1912"/>
      <c r="R279" s="1913"/>
      <c r="S279" s="1914"/>
      <c r="T279" s="1914"/>
      <c r="U279" s="1915"/>
      <c r="W279" s="94"/>
    </row>
    <row r="280" spans="1:23" ht="20.100000000000001" customHeight="1" x14ac:dyDescent="0.15">
      <c r="A280" s="149"/>
      <c r="B280" s="153"/>
      <c r="C280" s="158" t="s">
        <v>625</v>
      </c>
      <c r="D280" s="1911"/>
      <c r="E280" s="1912"/>
      <c r="F280" s="1912"/>
      <c r="G280" s="1912"/>
      <c r="H280" s="1912"/>
      <c r="I280" s="1912"/>
      <c r="J280" s="1912"/>
      <c r="K280" s="1912"/>
      <c r="L280" s="1912"/>
      <c r="M280" s="1912"/>
      <c r="N280" s="1912"/>
      <c r="O280" s="1912"/>
      <c r="P280" s="1912"/>
      <c r="Q280" s="1912"/>
      <c r="R280" s="1913"/>
      <c r="S280" s="1914"/>
      <c r="T280" s="1914"/>
      <c r="U280" s="1915"/>
      <c r="W280" s="94"/>
    </row>
    <row r="281" spans="1:23" ht="20.100000000000001" customHeight="1" x14ac:dyDescent="0.15">
      <c r="A281" s="149"/>
      <c r="B281" s="153"/>
      <c r="C281" s="159" t="s">
        <v>626</v>
      </c>
      <c r="D281" s="1895"/>
      <c r="E281" s="1896"/>
      <c r="F281" s="1896"/>
      <c r="G281" s="1896"/>
      <c r="H281" s="1896"/>
      <c r="I281" s="1896"/>
      <c r="J281" s="1896"/>
      <c r="K281" s="1896"/>
      <c r="L281" s="1896"/>
      <c r="M281" s="1896"/>
      <c r="N281" s="1896"/>
      <c r="O281" s="1896"/>
      <c r="P281" s="1896"/>
      <c r="Q281" s="1896"/>
      <c r="R281" s="1934"/>
      <c r="S281" s="1935"/>
      <c r="T281" s="1935"/>
      <c r="U281" s="1936"/>
      <c r="W281" s="94"/>
    </row>
    <row r="282" spans="1:23" ht="5.0999999999999996" customHeight="1" x14ac:dyDescent="0.15">
      <c r="A282" s="149"/>
      <c r="B282" s="153"/>
      <c r="C282" s="151"/>
      <c r="D282" s="151"/>
      <c r="E282" s="154"/>
      <c r="F282" s="152"/>
      <c r="G282" s="152"/>
      <c r="H282" s="152"/>
      <c r="I282" s="152"/>
      <c r="J282" s="152"/>
      <c r="K282" s="155"/>
      <c r="L282" s="155"/>
      <c r="M282" s="155"/>
      <c r="N282" s="155"/>
      <c r="O282" s="155"/>
      <c r="P282" s="155"/>
      <c r="Q282" s="155"/>
      <c r="R282" s="155"/>
      <c r="S282" s="155"/>
      <c r="T282" s="155"/>
      <c r="U282" s="155"/>
    </row>
    <row r="283" spans="1:23" ht="20.100000000000001" customHeight="1" x14ac:dyDescent="0.15">
      <c r="A283" s="150" t="s">
        <v>1053</v>
      </c>
      <c r="B283" s="149"/>
      <c r="C283" s="149"/>
      <c r="D283" s="151"/>
      <c r="E283" s="151"/>
      <c r="F283" s="151"/>
      <c r="G283" s="151"/>
      <c r="H283" s="152"/>
      <c r="I283" s="152"/>
      <c r="J283" s="152"/>
      <c r="K283" s="152"/>
      <c r="L283" s="152"/>
      <c r="M283" s="152"/>
      <c r="N283" s="152"/>
      <c r="O283" s="152"/>
      <c r="P283" s="152"/>
      <c r="Q283" s="152"/>
      <c r="R283" s="152"/>
      <c r="S283" s="152"/>
      <c r="T283" s="152"/>
      <c r="U283" s="152"/>
    </row>
    <row r="284" spans="1:23" ht="20.100000000000001" customHeight="1" x14ac:dyDescent="0.15">
      <c r="A284" s="149"/>
      <c r="B284" s="149"/>
      <c r="C284" s="631" t="s">
        <v>627</v>
      </c>
      <c r="D284" s="1858" t="s">
        <v>601</v>
      </c>
      <c r="E284" s="1858"/>
      <c r="F284" s="1858"/>
      <c r="G284" s="1879" t="s">
        <v>603</v>
      </c>
      <c r="H284" s="1880"/>
      <c r="I284" s="1880"/>
      <c r="J284" s="1880"/>
      <c r="K284" s="1880"/>
      <c r="L284" s="1880"/>
      <c r="M284" s="1880"/>
      <c r="N284" s="1880"/>
      <c r="O284" s="1880"/>
      <c r="P284" s="1880"/>
      <c r="Q284" s="1880"/>
      <c r="R284" s="1880"/>
      <c r="S284" s="1880"/>
      <c r="T284" s="1880"/>
      <c r="U284" s="1881"/>
    </row>
    <row r="285" spans="1:23" ht="20.100000000000001" customHeight="1" x14ac:dyDescent="0.15">
      <c r="A285" s="149"/>
      <c r="B285" s="153"/>
      <c r="C285" s="156" t="s">
        <v>622</v>
      </c>
      <c r="D285" s="1907"/>
      <c r="E285" s="1907"/>
      <c r="F285" s="1907"/>
      <c r="G285" s="1908"/>
      <c r="H285" s="1909"/>
      <c r="I285" s="1909"/>
      <c r="J285" s="455"/>
      <c r="K285" s="1909"/>
      <c r="L285" s="1909"/>
      <c r="M285" s="1909"/>
      <c r="N285" s="455"/>
      <c r="O285" s="1909"/>
      <c r="P285" s="1909"/>
      <c r="Q285" s="1909"/>
      <c r="R285" s="457"/>
      <c r="S285" s="1909"/>
      <c r="T285" s="1909"/>
      <c r="U285" s="1910"/>
      <c r="W285" s="94"/>
    </row>
    <row r="286" spans="1:23" ht="20.100000000000001" customHeight="1" x14ac:dyDescent="0.15">
      <c r="A286" s="149"/>
      <c r="B286" s="153"/>
      <c r="C286" s="156" t="s">
        <v>623</v>
      </c>
      <c r="D286" s="1907"/>
      <c r="E286" s="1907"/>
      <c r="F286" s="1907"/>
      <c r="G286" s="1908"/>
      <c r="H286" s="1909"/>
      <c r="I286" s="1909"/>
      <c r="J286" s="455"/>
      <c r="K286" s="1909"/>
      <c r="L286" s="1909"/>
      <c r="M286" s="1909"/>
      <c r="N286" s="455"/>
      <c r="O286" s="1909"/>
      <c r="P286" s="1909"/>
      <c r="Q286" s="1909"/>
      <c r="R286" s="457"/>
      <c r="S286" s="1909"/>
      <c r="T286" s="1909"/>
      <c r="U286" s="1910"/>
      <c r="W286" s="94"/>
    </row>
    <row r="287" spans="1:23" ht="20.100000000000001" customHeight="1" x14ac:dyDescent="0.15">
      <c r="A287" s="149"/>
      <c r="B287" s="153"/>
      <c r="C287" s="156" t="s">
        <v>624</v>
      </c>
      <c r="D287" s="1907"/>
      <c r="E287" s="1907"/>
      <c r="F287" s="1907"/>
      <c r="G287" s="1908"/>
      <c r="H287" s="1909"/>
      <c r="I287" s="1909"/>
      <c r="J287" s="455"/>
      <c r="K287" s="1909"/>
      <c r="L287" s="1909"/>
      <c r="M287" s="1909"/>
      <c r="N287" s="455"/>
      <c r="O287" s="1909"/>
      <c r="P287" s="1909"/>
      <c r="Q287" s="1909"/>
      <c r="R287" s="457"/>
      <c r="S287" s="1909"/>
      <c r="T287" s="1909"/>
      <c r="U287" s="1910"/>
      <c r="W287" s="94"/>
    </row>
    <row r="288" spans="1:23" ht="20.100000000000001" customHeight="1" x14ac:dyDescent="0.15">
      <c r="A288" s="149"/>
      <c r="B288" s="153"/>
      <c r="C288" s="156" t="s">
        <v>625</v>
      </c>
      <c r="D288" s="1907"/>
      <c r="E288" s="1907"/>
      <c r="F288" s="1907"/>
      <c r="G288" s="1908"/>
      <c r="H288" s="1909"/>
      <c r="I288" s="1909"/>
      <c r="J288" s="455"/>
      <c r="K288" s="1909"/>
      <c r="L288" s="1909"/>
      <c r="M288" s="1909"/>
      <c r="N288" s="457"/>
      <c r="O288" s="1909"/>
      <c r="P288" s="1909"/>
      <c r="Q288" s="1909"/>
      <c r="R288" s="457"/>
      <c r="S288" s="1909"/>
      <c r="T288" s="1909"/>
      <c r="U288" s="1910"/>
      <c r="W288" s="94"/>
    </row>
    <row r="289" spans="1:23" ht="20.100000000000001" customHeight="1" thickBot="1" x14ac:dyDescent="0.2">
      <c r="A289" s="149"/>
      <c r="B289" s="153"/>
      <c r="C289" s="725" t="s">
        <v>626</v>
      </c>
      <c r="D289" s="1930"/>
      <c r="E289" s="1930"/>
      <c r="F289" s="1930"/>
      <c r="G289" s="1931"/>
      <c r="H289" s="1932"/>
      <c r="I289" s="1932"/>
      <c r="J289" s="726"/>
      <c r="K289" s="1932"/>
      <c r="L289" s="1932"/>
      <c r="M289" s="1932"/>
      <c r="N289" s="726"/>
      <c r="O289" s="1932"/>
      <c r="P289" s="1932"/>
      <c r="Q289" s="1932"/>
      <c r="R289" s="726"/>
      <c r="S289" s="1932"/>
      <c r="T289" s="1932"/>
      <c r="U289" s="1933"/>
      <c r="W289" s="94"/>
    </row>
    <row r="290" spans="1:23" ht="20.100000000000001" customHeight="1" thickTop="1" x14ac:dyDescent="0.15">
      <c r="A290" s="149"/>
      <c r="B290" s="153"/>
      <c r="C290" s="724" t="s">
        <v>605</v>
      </c>
      <c r="D290" s="1916">
        <f>SUM(D285:F289)</f>
        <v>0</v>
      </c>
      <c r="E290" s="1916"/>
      <c r="F290" s="1916"/>
      <c r="G290" s="1917"/>
      <c r="H290" s="1918"/>
      <c r="I290" s="1918"/>
      <c r="J290" s="1918"/>
      <c r="K290" s="1918"/>
      <c r="L290" s="1918"/>
      <c r="M290" s="1918"/>
      <c r="N290" s="1918"/>
      <c r="O290" s="1918"/>
      <c r="P290" s="1918"/>
      <c r="Q290" s="1918"/>
      <c r="R290" s="1918"/>
      <c r="S290" s="1918"/>
      <c r="T290" s="1918"/>
      <c r="U290" s="1919"/>
      <c r="W290" s="94"/>
    </row>
    <row r="291" spans="1:23" ht="20.100000000000001" customHeight="1" x14ac:dyDescent="0.15">
      <c r="A291" s="149"/>
      <c r="B291" s="153"/>
      <c r="C291" s="1889" t="s">
        <v>628</v>
      </c>
      <c r="D291" s="1890"/>
      <c r="E291" s="1890"/>
      <c r="F291" s="1890"/>
      <c r="G291" s="1890"/>
      <c r="H291" s="1890"/>
      <c r="I291" s="1890"/>
      <c r="J291" s="1890"/>
      <c r="K291" s="1890"/>
      <c r="L291" s="1890"/>
      <c r="M291" s="1890"/>
      <c r="N291" s="1890"/>
      <c r="O291" s="1890"/>
      <c r="P291" s="1890"/>
      <c r="Q291" s="1890"/>
      <c r="R291" s="1890"/>
      <c r="S291" s="1890"/>
      <c r="T291" s="1890"/>
      <c r="U291" s="1891"/>
      <c r="W291" s="94"/>
    </row>
    <row r="292" spans="1:23" ht="20.100000000000001" customHeight="1" x14ac:dyDescent="0.15">
      <c r="A292" s="149"/>
      <c r="B292" s="153"/>
      <c r="C292" s="188"/>
      <c r="D292" s="1920" t="s">
        <v>629</v>
      </c>
      <c r="E292" s="1921"/>
      <c r="F292" s="1921"/>
      <c r="G292" s="1921"/>
      <c r="H292" s="1921"/>
      <c r="I292" s="1921"/>
      <c r="J292" s="1921"/>
      <c r="K292" s="1921"/>
      <c r="L292" s="1921"/>
      <c r="M292" s="1921"/>
      <c r="N292" s="1921"/>
      <c r="O292" s="1921"/>
      <c r="P292" s="1921"/>
      <c r="Q292" s="1921"/>
      <c r="R292" s="1922" t="s">
        <v>630</v>
      </c>
      <c r="S292" s="1923"/>
      <c r="T292" s="1923"/>
      <c r="U292" s="1924"/>
      <c r="W292" s="94"/>
    </row>
    <row r="293" spans="1:23" ht="20.100000000000001" customHeight="1" x14ac:dyDescent="0.15">
      <c r="A293" s="149"/>
      <c r="B293" s="153"/>
      <c r="C293" s="157" t="s">
        <v>622</v>
      </c>
      <c r="D293" s="1925"/>
      <c r="E293" s="1926"/>
      <c r="F293" s="1926"/>
      <c r="G293" s="1926"/>
      <c r="H293" s="1926"/>
      <c r="I293" s="1926"/>
      <c r="J293" s="1926"/>
      <c r="K293" s="1926"/>
      <c r="L293" s="1926"/>
      <c r="M293" s="1926"/>
      <c r="N293" s="1926"/>
      <c r="O293" s="1926"/>
      <c r="P293" s="1926"/>
      <c r="Q293" s="1926"/>
      <c r="R293" s="1927"/>
      <c r="S293" s="1928"/>
      <c r="T293" s="1928"/>
      <c r="U293" s="1929"/>
      <c r="W293" s="94"/>
    </row>
    <row r="294" spans="1:23" ht="20.100000000000001" customHeight="1" x14ac:dyDescent="0.15">
      <c r="A294" s="149"/>
      <c r="B294" s="153"/>
      <c r="C294" s="158" t="s">
        <v>623</v>
      </c>
      <c r="D294" s="1911"/>
      <c r="E294" s="1912"/>
      <c r="F294" s="1912"/>
      <c r="G294" s="1912"/>
      <c r="H294" s="1912"/>
      <c r="I294" s="1912"/>
      <c r="J294" s="1912"/>
      <c r="K294" s="1912"/>
      <c r="L294" s="1912"/>
      <c r="M294" s="1912"/>
      <c r="N294" s="1912"/>
      <c r="O294" s="1912"/>
      <c r="P294" s="1912"/>
      <c r="Q294" s="1912"/>
      <c r="R294" s="1913"/>
      <c r="S294" s="1914"/>
      <c r="T294" s="1914"/>
      <c r="U294" s="1915"/>
      <c r="W294" s="94"/>
    </row>
    <row r="295" spans="1:23" ht="20.100000000000001" customHeight="1" x14ac:dyDescent="0.15">
      <c r="A295" s="149"/>
      <c r="B295" s="153"/>
      <c r="C295" s="158" t="s">
        <v>624</v>
      </c>
      <c r="D295" s="1911"/>
      <c r="E295" s="1912"/>
      <c r="F295" s="1912"/>
      <c r="G295" s="1912"/>
      <c r="H295" s="1912"/>
      <c r="I295" s="1912"/>
      <c r="J295" s="1912"/>
      <c r="K295" s="1912"/>
      <c r="L295" s="1912"/>
      <c r="M295" s="1912"/>
      <c r="N295" s="1912"/>
      <c r="O295" s="1912"/>
      <c r="P295" s="1912"/>
      <c r="Q295" s="1912"/>
      <c r="R295" s="1913"/>
      <c r="S295" s="1914"/>
      <c r="T295" s="1914"/>
      <c r="U295" s="1915"/>
      <c r="W295" s="94"/>
    </row>
    <row r="296" spans="1:23" ht="20.100000000000001" customHeight="1" x14ac:dyDescent="0.15">
      <c r="A296" s="149"/>
      <c r="B296" s="153"/>
      <c r="C296" s="158" t="s">
        <v>625</v>
      </c>
      <c r="D296" s="1911"/>
      <c r="E296" s="1912"/>
      <c r="F296" s="1912"/>
      <c r="G296" s="1912"/>
      <c r="H296" s="1912"/>
      <c r="I296" s="1912"/>
      <c r="J296" s="1912"/>
      <c r="K296" s="1912"/>
      <c r="L296" s="1912"/>
      <c r="M296" s="1912"/>
      <c r="N296" s="1912"/>
      <c r="O296" s="1912"/>
      <c r="P296" s="1912"/>
      <c r="Q296" s="1912"/>
      <c r="R296" s="1913"/>
      <c r="S296" s="1914"/>
      <c r="T296" s="1914"/>
      <c r="U296" s="1915"/>
      <c r="W296" s="94"/>
    </row>
    <row r="297" spans="1:23" ht="20.100000000000001" customHeight="1" x14ac:dyDescent="0.15">
      <c r="A297" s="149"/>
      <c r="B297" s="153"/>
      <c r="C297" s="159" t="s">
        <v>626</v>
      </c>
      <c r="D297" s="1895"/>
      <c r="E297" s="1896"/>
      <c r="F297" s="1896"/>
      <c r="G297" s="1896"/>
      <c r="H297" s="1896"/>
      <c r="I297" s="1896"/>
      <c r="J297" s="1896"/>
      <c r="K297" s="1896"/>
      <c r="L297" s="1896"/>
      <c r="M297" s="1896"/>
      <c r="N297" s="1896"/>
      <c r="O297" s="1896"/>
      <c r="P297" s="1896"/>
      <c r="Q297" s="1896"/>
      <c r="R297" s="1934"/>
      <c r="S297" s="1935"/>
      <c r="T297" s="1935"/>
      <c r="U297" s="1936"/>
      <c r="W297" s="94"/>
    </row>
    <row r="298" spans="1:23" ht="5.0999999999999996" customHeight="1" x14ac:dyDescent="0.15">
      <c r="A298" s="149"/>
      <c r="B298" s="153"/>
      <c r="C298" s="151"/>
      <c r="D298" s="151"/>
      <c r="E298" s="154"/>
      <c r="F298" s="152"/>
      <c r="G298" s="152"/>
      <c r="H298" s="152"/>
      <c r="I298" s="152"/>
      <c r="J298" s="152"/>
      <c r="K298" s="155"/>
      <c r="L298" s="155"/>
      <c r="M298" s="155"/>
      <c r="N298" s="155"/>
      <c r="O298" s="155"/>
      <c r="P298" s="155"/>
      <c r="Q298" s="155"/>
      <c r="R298" s="155"/>
      <c r="S298" s="155"/>
      <c r="T298" s="155"/>
      <c r="U298" s="155"/>
    </row>
    <row r="299" spans="1:23" ht="21" customHeight="1" x14ac:dyDescent="0.15">
      <c r="A299" s="13"/>
      <c r="B299" s="6"/>
      <c r="C299" s="6"/>
      <c r="D299" s="6"/>
      <c r="E299" s="6"/>
      <c r="F299" s="12"/>
      <c r="G299" s="12"/>
      <c r="H299" s="12"/>
      <c r="I299" s="12"/>
      <c r="J299" s="12"/>
      <c r="K299" s="12"/>
      <c r="L299" s="12"/>
      <c r="M299" s="12"/>
      <c r="N299" s="12"/>
      <c r="O299" s="12"/>
      <c r="P299" s="12"/>
      <c r="Q299" s="1695" t="s">
        <v>115</v>
      </c>
      <c r="R299" s="1695"/>
      <c r="S299" s="1695"/>
      <c r="T299" s="1695"/>
      <c r="U299" s="1695"/>
    </row>
    <row r="300" spans="1:23" ht="15.75" x14ac:dyDescent="0.15">
      <c r="A300" s="1540" t="s">
        <v>407</v>
      </c>
      <c r="B300" s="1540"/>
      <c r="C300" s="1540"/>
      <c r="D300" s="1540"/>
      <c r="E300" s="1540"/>
      <c r="F300" s="1540"/>
      <c r="G300" s="1540"/>
      <c r="H300" s="1540"/>
      <c r="I300" s="1540"/>
      <c r="J300" s="1540"/>
      <c r="K300" s="1540"/>
      <c r="L300" s="1540"/>
      <c r="M300" s="1540"/>
      <c r="N300" s="1540"/>
      <c r="O300" s="1540"/>
      <c r="P300" s="1540"/>
      <c r="Q300" s="1540"/>
      <c r="R300" s="1540"/>
      <c r="S300" s="1540"/>
      <c r="T300" s="1540"/>
      <c r="U300" s="1540"/>
    </row>
    <row r="301" spans="1:23" ht="27" customHeight="1" x14ac:dyDescent="0.15">
      <c r="A301" s="1652" t="s">
        <v>296</v>
      </c>
      <c r="B301" s="1652"/>
      <c r="C301" s="1652"/>
      <c r="D301" s="5"/>
      <c r="E301" s="5"/>
      <c r="F301" s="5"/>
      <c r="G301" s="5"/>
      <c r="H301" s="5"/>
      <c r="I301" s="5"/>
      <c r="J301" s="5"/>
      <c r="K301" s="5"/>
      <c r="L301" s="5"/>
      <c r="M301" s="5"/>
      <c r="N301" s="5"/>
      <c r="O301" s="5"/>
      <c r="P301" s="5"/>
      <c r="Q301" s="5"/>
      <c r="R301" s="5"/>
      <c r="S301" s="5"/>
      <c r="T301" s="5"/>
      <c r="U301" s="5"/>
    </row>
    <row r="302" spans="1:23" ht="5.0999999999999996" customHeight="1" x14ac:dyDescent="0.15">
      <c r="A302" s="149"/>
      <c r="B302" s="153"/>
      <c r="C302" s="151"/>
      <c r="D302" s="151"/>
      <c r="E302" s="154"/>
      <c r="F302" s="152"/>
      <c r="G302" s="152"/>
      <c r="H302" s="152"/>
      <c r="I302" s="152"/>
      <c r="J302" s="152"/>
      <c r="K302" s="155"/>
      <c r="L302" s="155"/>
      <c r="M302" s="155"/>
      <c r="N302" s="155"/>
      <c r="O302" s="155"/>
      <c r="P302" s="155"/>
      <c r="Q302" s="155"/>
      <c r="R302" s="155"/>
      <c r="S302" s="155"/>
      <c r="T302" s="155"/>
      <c r="U302" s="155"/>
    </row>
    <row r="303" spans="1:23" ht="20.100000000000001" customHeight="1" x14ac:dyDescent="0.15">
      <c r="A303" s="145" t="s">
        <v>635</v>
      </c>
      <c r="B303" s="90"/>
      <c r="C303" s="90"/>
      <c r="D303" s="90"/>
      <c r="E303" s="146"/>
      <c r="F303" s="147"/>
      <c r="G303" s="147"/>
      <c r="H303" s="147"/>
      <c r="I303" s="147"/>
      <c r="J303" s="147"/>
      <c r="K303" s="148"/>
      <c r="L303" s="148"/>
      <c r="M303" s="148"/>
      <c r="N303" s="148"/>
      <c r="O303" s="148"/>
      <c r="P303" s="148"/>
      <c r="Q303" s="148"/>
      <c r="R303" s="148"/>
      <c r="S303" s="148"/>
      <c r="T303" s="148"/>
      <c r="U303" s="148"/>
    </row>
    <row r="304" spans="1:23" ht="20.100000000000001" customHeight="1" x14ac:dyDescent="0.15">
      <c r="A304" s="150" t="s">
        <v>1053</v>
      </c>
      <c r="B304" s="149"/>
      <c r="C304" s="149"/>
      <c r="D304" s="151"/>
      <c r="E304" s="151"/>
      <c r="F304" s="151"/>
      <c r="G304" s="151"/>
      <c r="H304" s="152"/>
      <c r="I304" s="152"/>
      <c r="J304" s="152"/>
      <c r="K304" s="152"/>
      <c r="L304" s="152"/>
      <c r="M304" s="152"/>
      <c r="N304" s="152"/>
      <c r="O304" s="152"/>
      <c r="P304" s="152"/>
      <c r="Q304" s="152"/>
      <c r="R304" s="152"/>
      <c r="S304" s="152"/>
      <c r="T304" s="152"/>
      <c r="U304" s="152"/>
    </row>
    <row r="305" spans="1:21" ht="39.950000000000003" customHeight="1" x14ac:dyDescent="0.15">
      <c r="A305" s="149"/>
      <c r="B305" s="153"/>
      <c r="C305" s="1859" t="s">
        <v>613</v>
      </c>
      <c r="D305" s="1859"/>
      <c r="E305" s="1859"/>
      <c r="F305" s="1859" t="s">
        <v>601</v>
      </c>
      <c r="G305" s="1859"/>
      <c r="H305" s="1859"/>
      <c r="I305" s="1859"/>
      <c r="J305" s="1900" t="s">
        <v>604</v>
      </c>
      <c r="K305" s="1900"/>
      <c r="L305" s="1900"/>
      <c r="M305" s="1900"/>
      <c r="N305" s="1900"/>
      <c r="O305" s="1900"/>
      <c r="P305" s="1900"/>
      <c r="Q305" s="1900"/>
      <c r="R305" s="1901" t="s">
        <v>614</v>
      </c>
      <c r="S305" s="1901"/>
      <c r="T305" s="1901"/>
      <c r="U305" s="1901"/>
    </row>
    <row r="306" spans="1:21" ht="20.100000000000001" customHeight="1" x14ac:dyDescent="0.15">
      <c r="A306" s="149"/>
      <c r="B306" s="153"/>
      <c r="C306" s="1872"/>
      <c r="D306" s="1872"/>
      <c r="E306" s="1872"/>
      <c r="F306" s="1871"/>
      <c r="G306" s="1871"/>
      <c r="H306" s="1871"/>
      <c r="I306" s="1871"/>
      <c r="J306" s="1898"/>
      <c r="K306" s="1898"/>
      <c r="L306" s="1898"/>
      <c r="M306" s="1898"/>
      <c r="N306" s="1898"/>
      <c r="O306" s="1898"/>
      <c r="P306" s="1898"/>
      <c r="Q306" s="1898"/>
      <c r="R306" s="1899"/>
      <c r="S306" s="1899"/>
      <c r="T306" s="1899"/>
      <c r="U306" s="1899"/>
    </row>
    <row r="307" spans="1:21" ht="20.100000000000001" customHeight="1" x14ac:dyDescent="0.15">
      <c r="A307" s="149"/>
      <c r="B307" s="153"/>
      <c r="C307" s="1872"/>
      <c r="D307" s="1872"/>
      <c r="E307" s="1872"/>
      <c r="F307" s="1871"/>
      <c r="G307" s="1871"/>
      <c r="H307" s="1871"/>
      <c r="I307" s="1871"/>
      <c r="J307" s="1898"/>
      <c r="K307" s="1898"/>
      <c r="L307" s="1898"/>
      <c r="M307" s="1898"/>
      <c r="N307" s="1898"/>
      <c r="O307" s="1898"/>
      <c r="P307" s="1898"/>
      <c r="Q307" s="1898"/>
      <c r="R307" s="1899"/>
      <c r="S307" s="1899"/>
      <c r="T307" s="1899"/>
      <c r="U307" s="1899"/>
    </row>
    <row r="308" spans="1:21" ht="20.100000000000001" customHeight="1" x14ac:dyDescent="0.15">
      <c r="A308" s="149"/>
      <c r="B308" s="153"/>
      <c r="C308" s="1872"/>
      <c r="D308" s="1872"/>
      <c r="E308" s="1872"/>
      <c r="F308" s="1871"/>
      <c r="G308" s="1871"/>
      <c r="H308" s="1871"/>
      <c r="I308" s="1871"/>
      <c r="J308" s="1898"/>
      <c r="K308" s="1898"/>
      <c r="L308" s="1898"/>
      <c r="M308" s="1898"/>
      <c r="N308" s="1898"/>
      <c r="O308" s="1898"/>
      <c r="P308" s="1898"/>
      <c r="Q308" s="1898"/>
      <c r="R308" s="1899"/>
      <c r="S308" s="1899"/>
      <c r="T308" s="1899"/>
      <c r="U308" s="1899"/>
    </row>
    <row r="309" spans="1:21" ht="20.100000000000001" customHeight="1" x14ac:dyDescent="0.15">
      <c r="A309" s="149"/>
      <c r="B309" s="153"/>
      <c r="C309" s="1872"/>
      <c r="D309" s="1872"/>
      <c r="E309" s="1872"/>
      <c r="F309" s="1871"/>
      <c r="G309" s="1871"/>
      <c r="H309" s="1871"/>
      <c r="I309" s="1871"/>
      <c r="J309" s="1898"/>
      <c r="K309" s="1898"/>
      <c r="L309" s="1898"/>
      <c r="M309" s="1898"/>
      <c r="N309" s="1898"/>
      <c r="O309" s="1898"/>
      <c r="P309" s="1898"/>
      <c r="Q309" s="1898"/>
      <c r="R309" s="1899"/>
      <c r="S309" s="1899"/>
      <c r="T309" s="1899"/>
      <c r="U309" s="1899"/>
    </row>
    <row r="310" spans="1:21" ht="20.100000000000001" customHeight="1" x14ac:dyDescent="0.15">
      <c r="A310" s="149"/>
      <c r="B310" s="153"/>
      <c r="C310" s="1872"/>
      <c r="D310" s="1872"/>
      <c r="E310" s="1872"/>
      <c r="F310" s="1871"/>
      <c r="G310" s="1871"/>
      <c r="H310" s="1871"/>
      <c r="I310" s="1871"/>
      <c r="J310" s="1898"/>
      <c r="K310" s="1898"/>
      <c r="L310" s="1898"/>
      <c r="M310" s="1898"/>
      <c r="N310" s="1898"/>
      <c r="O310" s="1898"/>
      <c r="P310" s="1898"/>
      <c r="Q310" s="1898"/>
      <c r="R310" s="1899"/>
      <c r="S310" s="1899"/>
      <c r="T310" s="1899"/>
      <c r="U310" s="1899"/>
    </row>
    <row r="311" spans="1:21" ht="20.100000000000001" customHeight="1" x14ac:dyDescent="0.15">
      <c r="A311" s="149"/>
      <c r="B311" s="153"/>
      <c r="C311" s="1872"/>
      <c r="D311" s="1872"/>
      <c r="E311" s="1872"/>
      <c r="F311" s="1871"/>
      <c r="G311" s="1871"/>
      <c r="H311" s="1871"/>
      <c r="I311" s="1871"/>
      <c r="J311" s="1898"/>
      <c r="K311" s="1898"/>
      <c r="L311" s="1898"/>
      <c r="M311" s="1898"/>
      <c r="N311" s="1898"/>
      <c r="O311" s="1898"/>
      <c r="P311" s="1898"/>
      <c r="Q311" s="1898"/>
      <c r="R311" s="1899"/>
      <c r="S311" s="1899"/>
      <c r="T311" s="1899"/>
      <c r="U311" s="1899"/>
    </row>
    <row r="312" spans="1:21" ht="20.100000000000001" customHeight="1" x14ac:dyDescent="0.15">
      <c r="A312" s="149"/>
      <c r="B312" s="153"/>
      <c r="C312" s="1872"/>
      <c r="D312" s="1872"/>
      <c r="E312" s="1872"/>
      <c r="F312" s="1871"/>
      <c r="G312" s="1871"/>
      <c r="H312" s="1871"/>
      <c r="I312" s="1871"/>
      <c r="J312" s="1898"/>
      <c r="K312" s="1898"/>
      <c r="L312" s="1898"/>
      <c r="M312" s="1898"/>
      <c r="N312" s="1898"/>
      <c r="O312" s="1898"/>
      <c r="P312" s="1898"/>
      <c r="Q312" s="1898"/>
      <c r="R312" s="1899"/>
      <c r="S312" s="1899"/>
      <c r="T312" s="1899"/>
      <c r="U312" s="1899"/>
    </row>
    <row r="313" spans="1:21" ht="20.100000000000001" customHeight="1" x14ac:dyDescent="0.15">
      <c r="A313" s="149"/>
      <c r="B313" s="153"/>
      <c r="C313" s="1872"/>
      <c r="D313" s="1872"/>
      <c r="E313" s="1872"/>
      <c r="F313" s="1871"/>
      <c r="G313" s="1871"/>
      <c r="H313" s="1871"/>
      <c r="I313" s="1871"/>
      <c r="J313" s="1898"/>
      <c r="K313" s="1898"/>
      <c r="L313" s="1898"/>
      <c r="M313" s="1898"/>
      <c r="N313" s="1898"/>
      <c r="O313" s="1898"/>
      <c r="P313" s="1898"/>
      <c r="Q313" s="1898"/>
      <c r="R313" s="1899"/>
      <c r="S313" s="1899"/>
      <c r="T313" s="1899"/>
      <c r="U313" s="1899"/>
    </row>
    <row r="314" spans="1:21" ht="20.100000000000001" customHeight="1" x14ac:dyDescent="0.15">
      <c r="A314" s="149"/>
      <c r="B314" s="153"/>
      <c r="C314" s="1872"/>
      <c r="D314" s="1872"/>
      <c r="E314" s="1872"/>
      <c r="F314" s="1871"/>
      <c r="G314" s="1871"/>
      <c r="H314" s="1871"/>
      <c r="I314" s="1871"/>
      <c r="J314" s="1898"/>
      <c r="K314" s="1898"/>
      <c r="L314" s="1898"/>
      <c r="M314" s="1898"/>
      <c r="N314" s="1898"/>
      <c r="O314" s="1898"/>
      <c r="P314" s="1898"/>
      <c r="Q314" s="1898"/>
      <c r="R314" s="1899"/>
      <c r="S314" s="1899"/>
      <c r="T314" s="1899"/>
      <c r="U314" s="1899"/>
    </row>
    <row r="315" spans="1:21" ht="20.100000000000001" customHeight="1" x14ac:dyDescent="0.15">
      <c r="A315" s="149"/>
      <c r="B315" s="153"/>
      <c r="C315" s="1872"/>
      <c r="D315" s="1872"/>
      <c r="E315" s="1872"/>
      <c r="F315" s="1871"/>
      <c r="G315" s="1871"/>
      <c r="H315" s="1871"/>
      <c r="I315" s="1871"/>
      <c r="J315" s="1898"/>
      <c r="K315" s="1898"/>
      <c r="L315" s="1898"/>
      <c r="M315" s="1898"/>
      <c r="N315" s="1898"/>
      <c r="O315" s="1898"/>
      <c r="P315" s="1898"/>
      <c r="Q315" s="1898"/>
      <c r="R315" s="1899"/>
      <c r="S315" s="1899"/>
      <c r="T315" s="1899"/>
      <c r="U315" s="1899"/>
    </row>
    <row r="316" spans="1:21" ht="20.100000000000001" customHeight="1" x14ac:dyDescent="0.15">
      <c r="A316" s="149"/>
      <c r="B316" s="153"/>
      <c r="C316" s="1872"/>
      <c r="D316" s="1872"/>
      <c r="E316" s="1872"/>
      <c r="F316" s="1871"/>
      <c r="G316" s="1871"/>
      <c r="H316" s="1871"/>
      <c r="I316" s="1871"/>
      <c r="J316" s="1898"/>
      <c r="K316" s="1898"/>
      <c r="L316" s="1898"/>
      <c r="M316" s="1898"/>
      <c r="N316" s="1898"/>
      <c r="O316" s="1898"/>
      <c r="P316" s="1898"/>
      <c r="Q316" s="1898"/>
      <c r="R316" s="1899"/>
      <c r="S316" s="1899"/>
      <c r="T316" s="1899"/>
      <c r="U316" s="1899"/>
    </row>
    <row r="317" spans="1:21" ht="20.100000000000001" customHeight="1" thickBot="1" x14ac:dyDescent="0.2">
      <c r="A317" s="149"/>
      <c r="B317" s="153"/>
      <c r="C317" s="1868"/>
      <c r="D317" s="1868"/>
      <c r="E317" s="1868"/>
      <c r="F317" s="1867"/>
      <c r="G317" s="1867"/>
      <c r="H317" s="1867"/>
      <c r="I317" s="1867"/>
      <c r="J317" s="1902"/>
      <c r="K317" s="1902"/>
      <c r="L317" s="1902"/>
      <c r="M317" s="1902"/>
      <c r="N317" s="1902"/>
      <c r="O317" s="1902"/>
      <c r="P317" s="1902"/>
      <c r="Q317" s="1902"/>
      <c r="R317" s="1903"/>
      <c r="S317" s="1903"/>
      <c r="T317" s="1903"/>
      <c r="U317" s="1903"/>
    </row>
    <row r="318" spans="1:21" ht="20.100000000000001" customHeight="1" thickTop="1" x14ac:dyDescent="0.15">
      <c r="A318" s="149"/>
      <c r="B318" s="153"/>
      <c r="C318" s="1904" t="s">
        <v>605</v>
      </c>
      <c r="D318" s="1904"/>
      <c r="E318" s="1904"/>
      <c r="F318" s="1861">
        <f>SUM(F306:I317)</f>
        <v>0</v>
      </c>
      <c r="G318" s="1861"/>
      <c r="H318" s="1861"/>
      <c r="I318" s="1861"/>
      <c r="J318" s="1905"/>
      <c r="K318" s="1905"/>
      <c r="L318" s="1905"/>
      <c r="M318" s="1905"/>
      <c r="N318" s="1905"/>
      <c r="O318" s="1905"/>
      <c r="P318" s="1905"/>
      <c r="Q318" s="1905"/>
      <c r="R318" s="1906"/>
      <c r="S318" s="1906"/>
      <c r="T318" s="1906"/>
      <c r="U318" s="1906"/>
    </row>
    <row r="319" spans="1:21" ht="5.0999999999999996" customHeight="1" x14ac:dyDescent="0.15">
      <c r="A319" s="149"/>
      <c r="B319" s="153"/>
      <c r="C319" s="151"/>
      <c r="D319" s="151"/>
      <c r="E319" s="154"/>
      <c r="F319" s="152"/>
      <c r="G319" s="152"/>
      <c r="H319" s="152"/>
      <c r="I319" s="152"/>
      <c r="J319" s="152"/>
      <c r="K319" s="155"/>
      <c r="L319" s="155"/>
      <c r="M319" s="155"/>
      <c r="N319" s="155"/>
      <c r="O319" s="155"/>
      <c r="P319" s="155"/>
      <c r="Q319" s="155"/>
      <c r="R319" s="155"/>
      <c r="S319" s="155"/>
      <c r="T319" s="155"/>
      <c r="U319" s="155"/>
    </row>
    <row r="320" spans="1:21" ht="21" customHeight="1" x14ac:dyDescent="0.15">
      <c r="A320" s="13"/>
      <c r="B320" s="6"/>
      <c r="C320" s="6"/>
      <c r="D320" s="6"/>
      <c r="E320" s="6"/>
      <c r="F320" s="12"/>
      <c r="G320" s="12"/>
      <c r="H320" s="12"/>
      <c r="I320" s="12"/>
      <c r="J320" s="12"/>
      <c r="K320" s="12"/>
      <c r="L320" s="12"/>
      <c r="M320" s="12"/>
      <c r="N320" s="12"/>
      <c r="O320" s="12"/>
      <c r="P320" s="12"/>
      <c r="Q320" s="1695" t="s">
        <v>115</v>
      </c>
      <c r="R320" s="1695"/>
      <c r="S320" s="1695"/>
      <c r="T320" s="1695"/>
      <c r="U320" s="1695"/>
    </row>
    <row r="321" spans="1:21" ht="15.75" x14ac:dyDescent="0.15">
      <c r="A321" s="1540" t="s">
        <v>407</v>
      </c>
      <c r="B321" s="1540"/>
      <c r="C321" s="1540"/>
      <c r="D321" s="1540"/>
      <c r="E321" s="1540"/>
      <c r="F321" s="1540"/>
      <c r="G321" s="1540"/>
      <c r="H321" s="1540"/>
      <c r="I321" s="1540"/>
      <c r="J321" s="1540"/>
      <c r="K321" s="1540"/>
      <c r="L321" s="1540"/>
      <c r="M321" s="1540"/>
      <c r="N321" s="1540"/>
      <c r="O321" s="1540"/>
      <c r="P321" s="1540"/>
      <c r="Q321" s="1540"/>
      <c r="R321" s="1540"/>
      <c r="S321" s="1540"/>
      <c r="T321" s="1540"/>
      <c r="U321" s="1540"/>
    </row>
    <row r="322" spans="1:21" ht="27" customHeight="1" x14ac:dyDescent="0.15">
      <c r="A322" s="1652" t="s">
        <v>296</v>
      </c>
      <c r="B322" s="1652"/>
      <c r="C322" s="1652"/>
      <c r="D322" s="5"/>
      <c r="E322" s="5"/>
      <c r="F322" s="5"/>
      <c r="G322" s="5"/>
      <c r="H322" s="5"/>
      <c r="I322" s="5"/>
      <c r="J322" s="5"/>
      <c r="K322" s="5"/>
      <c r="L322" s="5"/>
      <c r="M322" s="5"/>
      <c r="N322" s="5"/>
      <c r="O322" s="5"/>
      <c r="P322" s="5"/>
      <c r="Q322" s="5"/>
      <c r="R322" s="5"/>
      <c r="S322" s="5"/>
      <c r="T322" s="5"/>
      <c r="U322" s="5"/>
    </row>
    <row r="323" spans="1:21" ht="20.100000000000001" customHeight="1" x14ac:dyDescent="0.15">
      <c r="A323" s="150" t="s">
        <v>1053</v>
      </c>
      <c r="B323" s="149"/>
      <c r="C323" s="149"/>
      <c r="D323" s="151"/>
      <c r="E323" s="151"/>
      <c r="F323" s="151"/>
      <c r="G323" s="151"/>
      <c r="H323" s="152"/>
      <c r="I323" s="152"/>
      <c r="J323" s="152"/>
      <c r="K323" s="152"/>
      <c r="L323" s="152"/>
      <c r="M323" s="152"/>
      <c r="N323" s="152"/>
      <c r="O323" s="152"/>
      <c r="P323" s="152"/>
      <c r="Q323" s="152"/>
      <c r="R323" s="152"/>
      <c r="S323" s="152"/>
      <c r="T323" s="152"/>
      <c r="U323" s="152"/>
    </row>
    <row r="324" spans="1:21" ht="39.950000000000003" customHeight="1" x14ac:dyDescent="0.15">
      <c r="A324" s="149"/>
      <c r="B324" s="153"/>
      <c r="C324" s="1859" t="s">
        <v>613</v>
      </c>
      <c r="D324" s="1859"/>
      <c r="E324" s="1859"/>
      <c r="F324" s="1859" t="s">
        <v>601</v>
      </c>
      <c r="G324" s="1859"/>
      <c r="H324" s="1859"/>
      <c r="I324" s="1859"/>
      <c r="J324" s="1900" t="s">
        <v>604</v>
      </c>
      <c r="K324" s="1900"/>
      <c r="L324" s="1900"/>
      <c r="M324" s="1900"/>
      <c r="N324" s="1900"/>
      <c r="O324" s="1900"/>
      <c r="P324" s="1900"/>
      <c r="Q324" s="1900"/>
      <c r="R324" s="1901" t="s">
        <v>614</v>
      </c>
      <c r="S324" s="1901"/>
      <c r="T324" s="1901"/>
      <c r="U324" s="1901"/>
    </row>
    <row r="325" spans="1:21" ht="20.100000000000001" customHeight="1" x14ac:dyDescent="0.15">
      <c r="A325" s="149"/>
      <c r="B325" s="153"/>
      <c r="C325" s="1872"/>
      <c r="D325" s="1872"/>
      <c r="E325" s="1872"/>
      <c r="F325" s="1871"/>
      <c r="G325" s="1871"/>
      <c r="H325" s="1871"/>
      <c r="I325" s="1871"/>
      <c r="J325" s="1898"/>
      <c r="K325" s="1898"/>
      <c r="L325" s="1898"/>
      <c r="M325" s="1898"/>
      <c r="N325" s="1898"/>
      <c r="O325" s="1898"/>
      <c r="P325" s="1898"/>
      <c r="Q325" s="1898"/>
      <c r="R325" s="1899"/>
      <c r="S325" s="1899"/>
      <c r="T325" s="1899"/>
      <c r="U325" s="1899"/>
    </row>
    <row r="326" spans="1:21" ht="20.100000000000001" customHeight="1" x14ac:dyDescent="0.15">
      <c r="A326" s="149"/>
      <c r="B326" s="153"/>
      <c r="C326" s="1872"/>
      <c r="D326" s="1872"/>
      <c r="E326" s="1872"/>
      <c r="F326" s="1871"/>
      <c r="G326" s="1871"/>
      <c r="H326" s="1871"/>
      <c r="I326" s="1871"/>
      <c r="J326" s="1898"/>
      <c r="K326" s="1898"/>
      <c r="L326" s="1898"/>
      <c r="M326" s="1898"/>
      <c r="N326" s="1898"/>
      <c r="O326" s="1898"/>
      <c r="P326" s="1898"/>
      <c r="Q326" s="1898"/>
      <c r="R326" s="1899"/>
      <c r="S326" s="1899"/>
      <c r="T326" s="1899"/>
      <c r="U326" s="1899"/>
    </row>
    <row r="327" spans="1:21" ht="20.100000000000001" customHeight="1" x14ac:dyDescent="0.15">
      <c r="A327" s="149"/>
      <c r="B327" s="153"/>
      <c r="C327" s="1872"/>
      <c r="D327" s="1872"/>
      <c r="E327" s="1872"/>
      <c r="F327" s="1871"/>
      <c r="G327" s="1871"/>
      <c r="H327" s="1871"/>
      <c r="I327" s="1871"/>
      <c r="J327" s="1898"/>
      <c r="K327" s="1898"/>
      <c r="L327" s="1898"/>
      <c r="M327" s="1898"/>
      <c r="N327" s="1898"/>
      <c r="O327" s="1898"/>
      <c r="P327" s="1898"/>
      <c r="Q327" s="1898"/>
      <c r="R327" s="1899"/>
      <c r="S327" s="1899"/>
      <c r="T327" s="1899"/>
      <c r="U327" s="1899"/>
    </row>
    <row r="328" spans="1:21" ht="20.100000000000001" customHeight="1" x14ac:dyDescent="0.15">
      <c r="A328" s="149"/>
      <c r="B328" s="153"/>
      <c r="C328" s="1872"/>
      <c r="D328" s="1872"/>
      <c r="E328" s="1872"/>
      <c r="F328" s="1871"/>
      <c r="G328" s="1871"/>
      <c r="H328" s="1871"/>
      <c r="I328" s="1871"/>
      <c r="J328" s="1898"/>
      <c r="K328" s="1898"/>
      <c r="L328" s="1898"/>
      <c r="M328" s="1898"/>
      <c r="N328" s="1898"/>
      <c r="O328" s="1898"/>
      <c r="P328" s="1898"/>
      <c r="Q328" s="1898"/>
      <c r="R328" s="1899"/>
      <c r="S328" s="1899"/>
      <c r="T328" s="1899"/>
      <c r="U328" s="1899"/>
    </row>
    <row r="329" spans="1:21" ht="20.100000000000001" customHeight="1" x14ac:dyDescent="0.15">
      <c r="A329" s="149"/>
      <c r="B329" s="153"/>
      <c r="C329" s="1872"/>
      <c r="D329" s="1872"/>
      <c r="E329" s="1872"/>
      <c r="F329" s="1871"/>
      <c r="G329" s="1871"/>
      <c r="H329" s="1871"/>
      <c r="I329" s="1871"/>
      <c r="J329" s="1898"/>
      <c r="K329" s="1898"/>
      <c r="L329" s="1898"/>
      <c r="M329" s="1898"/>
      <c r="N329" s="1898"/>
      <c r="O329" s="1898"/>
      <c r="P329" s="1898"/>
      <c r="Q329" s="1898"/>
      <c r="R329" s="1899"/>
      <c r="S329" s="1899"/>
      <c r="T329" s="1899"/>
      <c r="U329" s="1899"/>
    </row>
    <row r="330" spans="1:21" ht="20.100000000000001" customHeight="1" x14ac:dyDescent="0.15">
      <c r="A330" s="149"/>
      <c r="B330" s="153"/>
      <c r="C330" s="1872"/>
      <c r="D330" s="1872"/>
      <c r="E330" s="1872"/>
      <c r="F330" s="1871"/>
      <c r="G330" s="1871"/>
      <c r="H330" s="1871"/>
      <c r="I330" s="1871"/>
      <c r="J330" s="1898"/>
      <c r="K330" s="1898"/>
      <c r="L330" s="1898"/>
      <c r="M330" s="1898"/>
      <c r="N330" s="1898"/>
      <c r="O330" s="1898"/>
      <c r="P330" s="1898"/>
      <c r="Q330" s="1898"/>
      <c r="R330" s="1899"/>
      <c r="S330" s="1899"/>
      <c r="T330" s="1899"/>
      <c r="U330" s="1899"/>
    </row>
    <row r="331" spans="1:21" ht="20.100000000000001" customHeight="1" x14ac:dyDescent="0.15">
      <c r="A331" s="149"/>
      <c r="B331" s="153"/>
      <c r="C331" s="1872"/>
      <c r="D331" s="1872"/>
      <c r="E331" s="1872"/>
      <c r="F331" s="1871"/>
      <c r="G331" s="1871"/>
      <c r="H331" s="1871"/>
      <c r="I331" s="1871"/>
      <c r="J331" s="1898"/>
      <c r="K331" s="1898"/>
      <c r="L331" s="1898"/>
      <c r="M331" s="1898"/>
      <c r="N331" s="1898"/>
      <c r="O331" s="1898"/>
      <c r="P331" s="1898"/>
      <c r="Q331" s="1898"/>
      <c r="R331" s="1899"/>
      <c r="S331" s="1899"/>
      <c r="T331" s="1899"/>
      <c r="U331" s="1899"/>
    </row>
    <row r="332" spans="1:21" ht="20.100000000000001" customHeight="1" x14ac:dyDescent="0.15">
      <c r="A332" s="149"/>
      <c r="B332" s="153"/>
      <c r="C332" s="1872"/>
      <c r="D332" s="1872"/>
      <c r="E332" s="1872"/>
      <c r="F332" s="1871"/>
      <c r="G332" s="1871"/>
      <c r="H332" s="1871"/>
      <c r="I332" s="1871"/>
      <c r="J332" s="1898"/>
      <c r="K332" s="1898"/>
      <c r="L332" s="1898"/>
      <c r="M332" s="1898"/>
      <c r="N332" s="1898"/>
      <c r="O332" s="1898"/>
      <c r="P332" s="1898"/>
      <c r="Q332" s="1898"/>
      <c r="R332" s="1899"/>
      <c r="S332" s="1899"/>
      <c r="T332" s="1899"/>
      <c r="U332" s="1899"/>
    </row>
    <row r="333" spans="1:21" ht="20.100000000000001" customHeight="1" x14ac:dyDescent="0.15">
      <c r="A333" s="149"/>
      <c r="B333" s="153"/>
      <c r="C333" s="1872"/>
      <c r="D333" s="1872"/>
      <c r="E333" s="1872"/>
      <c r="F333" s="1871"/>
      <c r="G333" s="1871"/>
      <c r="H333" s="1871"/>
      <c r="I333" s="1871"/>
      <c r="J333" s="1898"/>
      <c r="K333" s="1898"/>
      <c r="L333" s="1898"/>
      <c r="M333" s="1898"/>
      <c r="N333" s="1898"/>
      <c r="O333" s="1898"/>
      <c r="P333" s="1898"/>
      <c r="Q333" s="1898"/>
      <c r="R333" s="1899"/>
      <c r="S333" s="1899"/>
      <c r="T333" s="1899"/>
      <c r="U333" s="1899"/>
    </row>
    <row r="334" spans="1:21" ht="20.100000000000001" customHeight="1" x14ac:dyDescent="0.15">
      <c r="A334" s="149"/>
      <c r="B334" s="153"/>
      <c r="C334" s="1872"/>
      <c r="D334" s="1872"/>
      <c r="E334" s="1872"/>
      <c r="F334" s="1871"/>
      <c r="G334" s="1871"/>
      <c r="H334" s="1871"/>
      <c r="I334" s="1871"/>
      <c r="J334" s="1898"/>
      <c r="K334" s="1898"/>
      <c r="L334" s="1898"/>
      <c r="M334" s="1898"/>
      <c r="N334" s="1898"/>
      <c r="O334" s="1898"/>
      <c r="P334" s="1898"/>
      <c r="Q334" s="1898"/>
      <c r="R334" s="1899"/>
      <c r="S334" s="1899"/>
      <c r="T334" s="1899"/>
      <c r="U334" s="1899"/>
    </row>
    <row r="335" spans="1:21" ht="20.100000000000001" customHeight="1" x14ac:dyDescent="0.15">
      <c r="A335" s="149"/>
      <c r="B335" s="153"/>
      <c r="C335" s="1872"/>
      <c r="D335" s="1872"/>
      <c r="E335" s="1872"/>
      <c r="F335" s="1871"/>
      <c r="G335" s="1871"/>
      <c r="H335" s="1871"/>
      <c r="I335" s="1871"/>
      <c r="J335" s="1898"/>
      <c r="K335" s="1898"/>
      <c r="L335" s="1898"/>
      <c r="M335" s="1898"/>
      <c r="N335" s="1898"/>
      <c r="O335" s="1898"/>
      <c r="P335" s="1898"/>
      <c r="Q335" s="1898"/>
      <c r="R335" s="1899"/>
      <c r="S335" s="1899"/>
      <c r="T335" s="1899"/>
      <c r="U335" s="1899"/>
    </row>
    <row r="336" spans="1:21" ht="20.100000000000001" customHeight="1" thickBot="1" x14ac:dyDescent="0.2">
      <c r="A336" s="149"/>
      <c r="B336" s="153"/>
      <c r="C336" s="1868"/>
      <c r="D336" s="1868"/>
      <c r="E336" s="1868"/>
      <c r="F336" s="1867"/>
      <c r="G336" s="1867"/>
      <c r="H336" s="1867"/>
      <c r="I336" s="1867"/>
      <c r="J336" s="1902"/>
      <c r="K336" s="1902"/>
      <c r="L336" s="1902"/>
      <c r="M336" s="1902"/>
      <c r="N336" s="1902"/>
      <c r="O336" s="1902"/>
      <c r="P336" s="1902"/>
      <c r="Q336" s="1902"/>
      <c r="R336" s="1903"/>
      <c r="S336" s="1903"/>
      <c r="T336" s="1903"/>
      <c r="U336" s="1903"/>
    </row>
    <row r="337" spans="1:21" ht="20.100000000000001" customHeight="1" thickTop="1" x14ac:dyDescent="0.15">
      <c r="A337" s="149"/>
      <c r="B337" s="153"/>
      <c r="C337" s="1904" t="s">
        <v>605</v>
      </c>
      <c r="D337" s="1904"/>
      <c r="E337" s="1904"/>
      <c r="F337" s="1861">
        <f>SUM(F325:I336)</f>
        <v>0</v>
      </c>
      <c r="G337" s="1861"/>
      <c r="H337" s="1861"/>
      <c r="I337" s="1861"/>
      <c r="J337" s="1905"/>
      <c r="K337" s="1905"/>
      <c r="L337" s="1905"/>
      <c r="M337" s="1905"/>
      <c r="N337" s="1905"/>
      <c r="O337" s="1905"/>
      <c r="P337" s="1905"/>
      <c r="Q337" s="1905"/>
      <c r="R337" s="1906"/>
      <c r="S337" s="1906"/>
      <c r="T337" s="1906"/>
      <c r="U337" s="1906"/>
    </row>
    <row r="338" spans="1:21" ht="5.0999999999999996" customHeight="1" x14ac:dyDescent="0.15">
      <c r="A338" s="149"/>
      <c r="B338" s="153"/>
      <c r="C338" s="151"/>
      <c r="D338" s="151"/>
      <c r="E338" s="154"/>
      <c r="F338" s="152"/>
      <c r="G338" s="152"/>
      <c r="H338" s="152"/>
      <c r="I338" s="152"/>
      <c r="J338" s="152"/>
      <c r="K338" s="155"/>
      <c r="L338" s="155"/>
      <c r="M338" s="155"/>
      <c r="N338" s="155"/>
      <c r="O338" s="155"/>
      <c r="P338" s="155"/>
      <c r="Q338" s="155"/>
      <c r="R338" s="155"/>
      <c r="S338" s="155"/>
      <c r="T338" s="155"/>
      <c r="U338" s="155"/>
    </row>
    <row r="339" spans="1:21" ht="20.100000000000001" customHeight="1" x14ac:dyDescent="0.15">
      <c r="A339" s="150" t="s">
        <v>1053</v>
      </c>
      <c r="B339" s="149"/>
      <c r="C339" s="149"/>
      <c r="D339" s="151"/>
      <c r="E339" s="151"/>
      <c r="F339" s="151"/>
      <c r="G339" s="151"/>
      <c r="H339" s="152"/>
      <c r="I339" s="152"/>
      <c r="J339" s="152"/>
      <c r="K339" s="152"/>
      <c r="L339" s="152"/>
      <c r="M339" s="152"/>
      <c r="N339" s="152"/>
      <c r="O339" s="152"/>
      <c r="P339" s="152"/>
      <c r="Q339" s="152"/>
      <c r="R339" s="152"/>
      <c r="S339" s="152"/>
      <c r="T339" s="152"/>
      <c r="U339" s="152"/>
    </row>
    <row r="340" spans="1:21" ht="39.950000000000003" customHeight="1" x14ac:dyDescent="0.15">
      <c r="A340" s="149"/>
      <c r="B340" s="153"/>
      <c r="C340" s="1859" t="s">
        <v>613</v>
      </c>
      <c r="D340" s="1859"/>
      <c r="E340" s="1859"/>
      <c r="F340" s="1859" t="s">
        <v>601</v>
      </c>
      <c r="G340" s="1859"/>
      <c r="H340" s="1859"/>
      <c r="I340" s="1859"/>
      <c r="J340" s="1900" t="s">
        <v>604</v>
      </c>
      <c r="K340" s="1900"/>
      <c r="L340" s="1900"/>
      <c r="M340" s="1900"/>
      <c r="N340" s="1900"/>
      <c r="O340" s="1900"/>
      <c r="P340" s="1900"/>
      <c r="Q340" s="1900"/>
      <c r="R340" s="1901" t="s">
        <v>614</v>
      </c>
      <c r="S340" s="1901"/>
      <c r="T340" s="1901"/>
      <c r="U340" s="1901"/>
    </row>
    <row r="341" spans="1:21" ht="20.100000000000001" customHeight="1" x14ac:dyDescent="0.15">
      <c r="A341" s="149"/>
      <c r="B341" s="153"/>
      <c r="C341" s="1872"/>
      <c r="D341" s="1872"/>
      <c r="E341" s="1872"/>
      <c r="F341" s="1871"/>
      <c r="G341" s="1871"/>
      <c r="H341" s="1871"/>
      <c r="I341" s="1871"/>
      <c r="J341" s="1898"/>
      <c r="K341" s="1898"/>
      <c r="L341" s="1898"/>
      <c r="M341" s="1898"/>
      <c r="N341" s="1898"/>
      <c r="O341" s="1898"/>
      <c r="P341" s="1898"/>
      <c r="Q341" s="1898"/>
      <c r="R341" s="1899"/>
      <c r="S341" s="1899"/>
      <c r="T341" s="1899"/>
      <c r="U341" s="1899"/>
    </row>
    <row r="342" spans="1:21" ht="20.100000000000001" customHeight="1" x14ac:dyDescent="0.15">
      <c r="A342" s="149"/>
      <c r="B342" s="153"/>
      <c r="C342" s="1872"/>
      <c r="D342" s="1872"/>
      <c r="E342" s="1872"/>
      <c r="F342" s="1871"/>
      <c r="G342" s="1871"/>
      <c r="H342" s="1871"/>
      <c r="I342" s="1871"/>
      <c r="J342" s="1898"/>
      <c r="K342" s="1898"/>
      <c r="L342" s="1898"/>
      <c r="M342" s="1898"/>
      <c r="N342" s="1898"/>
      <c r="O342" s="1898"/>
      <c r="P342" s="1898"/>
      <c r="Q342" s="1898"/>
      <c r="R342" s="1899"/>
      <c r="S342" s="1899"/>
      <c r="T342" s="1899"/>
      <c r="U342" s="1899"/>
    </row>
    <row r="343" spans="1:21" ht="20.100000000000001" customHeight="1" x14ac:dyDescent="0.15">
      <c r="A343" s="149"/>
      <c r="B343" s="153"/>
      <c r="C343" s="1872"/>
      <c r="D343" s="1872"/>
      <c r="E343" s="1872"/>
      <c r="F343" s="1871"/>
      <c r="G343" s="1871"/>
      <c r="H343" s="1871"/>
      <c r="I343" s="1871"/>
      <c r="J343" s="1898"/>
      <c r="K343" s="1898"/>
      <c r="L343" s="1898"/>
      <c r="M343" s="1898"/>
      <c r="N343" s="1898"/>
      <c r="O343" s="1898"/>
      <c r="P343" s="1898"/>
      <c r="Q343" s="1898"/>
      <c r="R343" s="1899"/>
      <c r="S343" s="1899"/>
      <c r="T343" s="1899"/>
      <c r="U343" s="1899"/>
    </row>
    <row r="344" spans="1:21" ht="20.100000000000001" customHeight="1" x14ac:dyDescent="0.15">
      <c r="A344" s="149"/>
      <c r="B344" s="153"/>
      <c r="C344" s="1872"/>
      <c r="D344" s="1872"/>
      <c r="E344" s="1872"/>
      <c r="F344" s="1871"/>
      <c r="G344" s="1871"/>
      <c r="H344" s="1871"/>
      <c r="I344" s="1871"/>
      <c r="J344" s="1898"/>
      <c r="K344" s="1898"/>
      <c r="L344" s="1898"/>
      <c r="M344" s="1898"/>
      <c r="N344" s="1898"/>
      <c r="O344" s="1898"/>
      <c r="P344" s="1898"/>
      <c r="Q344" s="1898"/>
      <c r="R344" s="1899"/>
      <c r="S344" s="1899"/>
      <c r="T344" s="1899"/>
      <c r="U344" s="1899"/>
    </row>
    <row r="345" spans="1:21" ht="20.100000000000001" customHeight="1" x14ac:dyDescent="0.15">
      <c r="A345" s="149"/>
      <c r="B345" s="153"/>
      <c r="C345" s="1872"/>
      <c r="D345" s="1872"/>
      <c r="E345" s="1872"/>
      <c r="F345" s="1871"/>
      <c r="G345" s="1871"/>
      <c r="H345" s="1871"/>
      <c r="I345" s="1871"/>
      <c r="J345" s="1898"/>
      <c r="K345" s="1898"/>
      <c r="L345" s="1898"/>
      <c r="M345" s="1898"/>
      <c r="N345" s="1898"/>
      <c r="O345" s="1898"/>
      <c r="P345" s="1898"/>
      <c r="Q345" s="1898"/>
      <c r="R345" s="1899"/>
      <c r="S345" s="1899"/>
      <c r="T345" s="1899"/>
      <c r="U345" s="1899"/>
    </row>
    <row r="346" spans="1:21" ht="20.100000000000001" customHeight="1" x14ac:dyDescent="0.15">
      <c r="A346" s="149"/>
      <c r="B346" s="153"/>
      <c r="C346" s="1872"/>
      <c r="D346" s="1872"/>
      <c r="E346" s="1872"/>
      <c r="F346" s="1871"/>
      <c r="G346" s="1871"/>
      <c r="H346" s="1871"/>
      <c r="I346" s="1871"/>
      <c r="J346" s="1898"/>
      <c r="K346" s="1898"/>
      <c r="L346" s="1898"/>
      <c r="M346" s="1898"/>
      <c r="N346" s="1898"/>
      <c r="O346" s="1898"/>
      <c r="P346" s="1898"/>
      <c r="Q346" s="1898"/>
      <c r="R346" s="1899"/>
      <c r="S346" s="1899"/>
      <c r="T346" s="1899"/>
      <c r="U346" s="1899"/>
    </row>
    <row r="347" spans="1:21" ht="20.100000000000001" customHeight="1" x14ac:dyDescent="0.15">
      <c r="A347" s="149"/>
      <c r="B347" s="153"/>
      <c r="C347" s="1872"/>
      <c r="D347" s="1872"/>
      <c r="E347" s="1872"/>
      <c r="F347" s="1871"/>
      <c r="G347" s="1871"/>
      <c r="H347" s="1871"/>
      <c r="I347" s="1871"/>
      <c r="J347" s="1898"/>
      <c r="K347" s="1898"/>
      <c r="L347" s="1898"/>
      <c r="M347" s="1898"/>
      <c r="N347" s="1898"/>
      <c r="O347" s="1898"/>
      <c r="P347" s="1898"/>
      <c r="Q347" s="1898"/>
      <c r="R347" s="1899"/>
      <c r="S347" s="1899"/>
      <c r="T347" s="1899"/>
      <c r="U347" s="1899"/>
    </row>
    <row r="348" spans="1:21" ht="20.100000000000001" customHeight="1" x14ac:dyDescent="0.15">
      <c r="A348" s="149"/>
      <c r="B348" s="153"/>
      <c r="C348" s="1872"/>
      <c r="D348" s="1872"/>
      <c r="E348" s="1872"/>
      <c r="F348" s="1871"/>
      <c r="G348" s="1871"/>
      <c r="H348" s="1871"/>
      <c r="I348" s="1871"/>
      <c r="J348" s="1898"/>
      <c r="K348" s="1898"/>
      <c r="L348" s="1898"/>
      <c r="M348" s="1898"/>
      <c r="N348" s="1898"/>
      <c r="O348" s="1898"/>
      <c r="P348" s="1898"/>
      <c r="Q348" s="1898"/>
      <c r="R348" s="1899"/>
      <c r="S348" s="1899"/>
      <c r="T348" s="1899"/>
      <c r="U348" s="1899"/>
    </row>
    <row r="349" spans="1:21" ht="20.100000000000001" customHeight="1" x14ac:dyDescent="0.15">
      <c r="A349" s="149"/>
      <c r="B349" s="153"/>
      <c r="C349" s="1872"/>
      <c r="D349" s="1872"/>
      <c r="E349" s="1872"/>
      <c r="F349" s="1871"/>
      <c r="G349" s="1871"/>
      <c r="H349" s="1871"/>
      <c r="I349" s="1871"/>
      <c r="J349" s="1898"/>
      <c r="K349" s="1898"/>
      <c r="L349" s="1898"/>
      <c r="M349" s="1898"/>
      <c r="N349" s="1898"/>
      <c r="O349" s="1898"/>
      <c r="P349" s="1898"/>
      <c r="Q349" s="1898"/>
      <c r="R349" s="1899"/>
      <c r="S349" s="1899"/>
      <c r="T349" s="1899"/>
      <c r="U349" s="1899"/>
    </row>
    <row r="350" spans="1:21" ht="20.100000000000001" customHeight="1" x14ac:dyDescent="0.15">
      <c r="A350" s="149"/>
      <c r="B350" s="153"/>
      <c r="C350" s="1872"/>
      <c r="D350" s="1872"/>
      <c r="E350" s="1872"/>
      <c r="F350" s="1871"/>
      <c r="G350" s="1871"/>
      <c r="H350" s="1871"/>
      <c r="I350" s="1871"/>
      <c r="J350" s="1898"/>
      <c r="K350" s="1898"/>
      <c r="L350" s="1898"/>
      <c r="M350" s="1898"/>
      <c r="N350" s="1898"/>
      <c r="O350" s="1898"/>
      <c r="P350" s="1898"/>
      <c r="Q350" s="1898"/>
      <c r="R350" s="1899"/>
      <c r="S350" s="1899"/>
      <c r="T350" s="1899"/>
      <c r="U350" s="1899"/>
    </row>
    <row r="351" spans="1:21" ht="20.100000000000001" customHeight="1" x14ac:dyDescent="0.15">
      <c r="A351" s="149"/>
      <c r="B351" s="153"/>
      <c r="C351" s="1872"/>
      <c r="D351" s="1872"/>
      <c r="E351" s="1872"/>
      <c r="F351" s="1871"/>
      <c r="G351" s="1871"/>
      <c r="H351" s="1871"/>
      <c r="I351" s="1871"/>
      <c r="J351" s="1898"/>
      <c r="K351" s="1898"/>
      <c r="L351" s="1898"/>
      <c r="M351" s="1898"/>
      <c r="N351" s="1898"/>
      <c r="O351" s="1898"/>
      <c r="P351" s="1898"/>
      <c r="Q351" s="1898"/>
      <c r="R351" s="1899"/>
      <c r="S351" s="1899"/>
      <c r="T351" s="1899"/>
      <c r="U351" s="1899"/>
    </row>
    <row r="352" spans="1:21" ht="20.100000000000001" customHeight="1" thickBot="1" x14ac:dyDescent="0.2">
      <c r="A352" s="149"/>
      <c r="B352" s="153"/>
      <c r="C352" s="1868"/>
      <c r="D352" s="1868"/>
      <c r="E352" s="1868"/>
      <c r="F352" s="1867"/>
      <c r="G352" s="1867"/>
      <c r="H352" s="1867"/>
      <c r="I352" s="1867"/>
      <c r="J352" s="1902"/>
      <c r="K352" s="1902"/>
      <c r="L352" s="1902"/>
      <c r="M352" s="1902"/>
      <c r="N352" s="1902"/>
      <c r="O352" s="1902"/>
      <c r="P352" s="1902"/>
      <c r="Q352" s="1902"/>
      <c r="R352" s="1903"/>
      <c r="S352" s="1903"/>
      <c r="T352" s="1903"/>
      <c r="U352" s="1903"/>
    </row>
    <row r="353" spans="1:21" ht="20.100000000000001" customHeight="1" thickTop="1" x14ac:dyDescent="0.15">
      <c r="A353" s="149"/>
      <c r="B353" s="153"/>
      <c r="C353" s="1904" t="s">
        <v>605</v>
      </c>
      <c r="D353" s="1904"/>
      <c r="E353" s="1904"/>
      <c r="F353" s="1861">
        <f>SUM(F341:I352)</f>
        <v>0</v>
      </c>
      <c r="G353" s="1861"/>
      <c r="H353" s="1861"/>
      <c r="I353" s="1861"/>
      <c r="J353" s="1905"/>
      <c r="K353" s="1905"/>
      <c r="L353" s="1905"/>
      <c r="M353" s="1905"/>
      <c r="N353" s="1905"/>
      <c r="O353" s="1905"/>
      <c r="P353" s="1905"/>
      <c r="Q353" s="1905"/>
      <c r="R353" s="1906"/>
      <c r="S353" s="1906"/>
      <c r="T353" s="1906"/>
      <c r="U353" s="1906"/>
    </row>
    <row r="354" spans="1:21" ht="5.0999999999999996" customHeight="1" x14ac:dyDescent="0.15">
      <c r="A354" s="149"/>
      <c r="B354" s="153"/>
      <c r="C354" s="151"/>
      <c r="D354" s="151"/>
      <c r="E354" s="154"/>
      <c r="F354" s="152"/>
      <c r="G354" s="152"/>
      <c r="H354" s="152"/>
      <c r="I354" s="152"/>
      <c r="J354" s="152"/>
      <c r="K354" s="155"/>
      <c r="L354" s="155"/>
      <c r="M354" s="155"/>
      <c r="N354" s="155"/>
      <c r="O354" s="155"/>
      <c r="P354" s="155"/>
      <c r="Q354" s="155"/>
      <c r="R354" s="155"/>
      <c r="S354" s="155"/>
      <c r="T354" s="155"/>
      <c r="U354" s="155"/>
    </row>
    <row r="355" spans="1:21" ht="21" customHeight="1" x14ac:dyDescent="0.15">
      <c r="A355" s="13"/>
      <c r="B355" s="6"/>
      <c r="C355" s="6"/>
      <c r="D355" s="6"/>
      <c r="E355" s="6"/>
      <c r="F355" s="12"/>
      <c r="G355" s="12"/>
      <c r="H355" s="12"/>
      <c r="I355" s="12"/>
      <c r="J355" s="12"/>
      <c r="K355" s="12"/>
      <c r="L355" s="12"/>
      <c r="M355" s="12"/>
      <c r="N355" s="12"/>
      <c r="O355" s="12"/>
      <c r="P355" s="12"/>
      <c r="Q355" s="1695" t="s">
        <v>115</v>
      </c>
      <c r="R355" s="1695"/>
      <c r="S355" s="1695"/>
      <c r="T355" s="1695"/>
      <c r="U355" s="1695"/>
    </row>
    <row r="356" spans="1:21" ht="15.75" x14ac:dyDescent="0.15">
      <c r="A356" s="1540" t="s">
        <v>407</v>
      </c>
      <c r="B356" s="1540"/>
      <c r="C356" s="1540"/>
      <c r="D356" s="1540"/>
      <c r="E356" s="1540"/>
      <c r="F356" s="1540"/>
      <c r="G356" s="1540"/>
      <c r="H356" s="1540"/>
      <c r="I356" s="1540"/>
      <c r="J356" s="1540"/>
      <c r="K356" s="1540"/>
      <c r="L356" s="1540"/>
      <c r="M356" s="1540"/>
      <c r="N356" s="1540"/>
      <c r="O356" s="1540"/>
      <c r="P356" s="1540"/>
      <c r="Q356" s="1540"/>
      <c r="R356" s="1540"/>
      <c r="S356" s="1540"/>
      <c r="T356" s="1540"/>
      <c r="U356" s="1540"/>
    </row>
    <row r="357" spans="1:21" ht="27" customHeight="1" x14ac:dyDescent="0.15">
      <c r="A357" s="1652" t="s">
        <v>296</v>
      </c>
      <c r="B357" s="1652"/>
      <c r="C357" s="1652"/>
      <c r="D357" s="5"/>
      <c r="E357" s="5"/>
      <c r="F357" s="5"/>
      <c r="G357" s="5"/>
      <c r="H357" s="5"/>
      <c r="I357" s="5"/>
      <c r="J357" s="5"/>
      <c r="K357" s="5"/>
      <c r="L357" s="5"/>
      <c r="M357" s="5"/>
      <c r="N357" s="5"/>
      <c r="O357" s="5"/>
      <c r="P357" s="5"/>
      <c r="Q357" s="5"/>
      <c r="R357" s="5"/>
      <c r="S357" s="5"/>
      <c r="T357" s="5"/>
      <c r="U357" s="5"/>
    </row>
    <row r="358" spans="1:21" ht="20.100000000000001" customHeight="1" x14ac:dyDescent="0.15">
      <c r="A358" s="145" t="s">
        <v>636</v>
      </c>
      <c r="B358" s="90"/>
      <c r="C358" s="90"/>
      <c r="D358" s="90"/>
      <c r="E358" s="146"/>
      <c r="F358" s="147"/>
      <c r="G358" s="147"/>
      <c r="H358" s="147"/>
      <c r="I358" s="147"/>
      <c r="J358" s="147"/>
      <c r="K358" s="148"/>
      <c r="L358" s="148"/>
      <c r="M358" s="148"/>
      <c r="N358" s="148"/>
      <c r="O358" s="148"/>
      <c r="P358" s="148"/>
      <c r="Q358" s="148"/>
      <c r="R358" s="148"/>
      <c r="S358" s="148"/>
      <c r="T358" s="148"/>
      <c r="U358" s="148"/>
    </row>
    <row r="359" spans="1:21" ht="20.100000000000001" customHeight="1" x14ac:dyDescent="0.15">
      <c r="A359" s="150" t="s">
        <v>1053</v>
      </c>
      <c r="B359" s="149"/>
      <c r="C359" s="149"/>
      <c r="D359" s="151"/>
      <c r="E359" s="151"/>
      <c r="F359" s="151"/>
      <c r="G359" s="151"/>
      <c r="H359" s="152"/>
      <c r="I359" s="152"/>
      <c r="J359" s="152"/>
      <c r="K359" s="152"/>
      <c r="L359" s="152"/>
      <c r="M359" s="152"/>
      <c r="N359" s="152"/>
      <c r="O359" s="152"/>
      <c r="P359" s="152"/>
      <c r="Q359" s="152"/>
      <c r="R359" s="152"/>
      <c r="S359" s="152"/>
      <c r="T359" s="152"/>
      <c r="U359" s="152"/>
    </row>
    <row r="360" spans="1:21" ht="39.950000000000003" customHeight="1" x14ac:dyDescent="0.15">
      <c r="A360" s="149"/>
      <c r="B360" s="153"/>
      <c r="C360" s="1859" t="s">
        <v>613</v>
      </c>
      <c r="D360" s="1859"/>
      <c r="E360" s="1859"/>
      <c r="F360" s="1859" t="s">
        <v>601</v>
      </c>
      <c r="G360" s="1859"/>
      <c r="H360" s="1859"/>
      <c r="I360" s="1859"/>
      <c r="J360" s="1900" t="s">
        <v>604</v>
      </c>
      <c r="K360" s="1900"/>
      <c r="L360" s="1900"/>
      <c r="M360" s="1900"/>
      <c r="N360" s="1900"/>
      <c r="O360" s="1900"/>
      <c r="P360" s="1900"/>
      <c r="Q360" s="1900"/>
      <c r="R360" s="1901" t="s">
        <v>614</v>
      </c>
      <c r="S360" s="1901"/>
      <c r="T360" s="1901"/>
      <c r="U360" s="1901"/>
    </row>
    <row r="361" spans="1:21" ht="20.100000000000001" customHeight="1" x14ac:dyDescent="0.15">
      <c r="A361" s="149"/>
      <c r="B361" s="153"/>
      <c r="C361" s="1872"/>
      <c r="D361" s="1872"/>
      <c r="E361" s="1872"/>
      <c r="F361" s="1871"/>
      <c r="G361" s="1871"/>
      <c r="H361" s="1871"/>
      <c r="I361" s="1871"/>
      <c r="J361" s="1898"/>
      <c r="K361" s="1898"/>
      <c r="L361" s="1898"/>
      <c r="M361" s="1898"/>
      <c r="N361" s="1898"/>
      <c r="O361" s="1898"/>
      <c r="P361" s="1898"/>
      <c r="Q361" s="1898"/>
      <c r="R361" s="1899"/>
      <c r="S361" s="1899"/>
      <c r="T361" s="1899"/>
      <c r="U361" s="1899"/>
    </row>
    <row r="362" spans="1:21" ht="20.100000000000001" customHeight="1" x14ac:dyDescent="0.15">
      <c r="A362" s="149"/>
      <c r="B362" s="153"/>
      <c r="C362" s="1872"/>
      <c r="D362" s="1872"/>
      <c r="E362" s="1872"/>
      <c r="F362" s="1871"/>
      <c r="G362" s="1871"/>
      <c r="H362" s="1871"/>
      <c r="I362" s="1871"/>
      <c r="J362" s="1898"/>
      <c r="K362" s="1898"/>
      <c r="L362" s="1898"/>
      <c r="M362" s="1898"/>
      <c r="N362" s="1898"/>
      <c r="O362" s="1898"/>
      <c r="P362" s="1898"/>
      <c r="Q362" s="1898"/>
      <c r="R362" s="1899"/>
      <c r="S362" s="1899"/>
      <c r="T362" s="1899"/>
      <c r="U362" s="1899"/>
    </row>
    <row r="363" spans="1:21" ht="20.100000000000001" customHeight="1" x14ac:dyDescent="0.15">
      <c r="A363" s="149"/>
      <c r="B363" s="153"/>
      <c r="C363" s="1872"/>
      <c r="D363" s="1872"/>
      <c r="E363" s="1872"/>
      <c r="F363" s="1871"/>
      <c r="G363" s="1871"/>
      <c r="H363" s="1871"/>
      <c r="I363" s="1871"/>
      <c r="J363" s="1898"/>
      <c r="K363" s="1898"/>
      <c r="L363" s="1898"/>
      <c r="M363" s="1898"/>
      <c r="N363" s="1898"/>
      <c r="O363" s="1898"/>
      <c r="P363" s="1898"/>
      <c r="Q363" s="1898"/>
      <c r="R363" s="1899"/>
      <c r="S363" s="1899"/>
      <c r="T363" s="1899"/>
      <c r="U363" s="1899"/>
    </row>
    <row r="364" spans="1:21" ht="20.100000000000001" customHeight="1" x14ac:dyDescent="0.15">
      <c r="A364" s="149"/>
      <c r="B364" s="153"/>
      <c r="C364" s="1872"/>
      <c r="D364" s="1872"/>
      <c r="E364" s="1872"/>
      <c r="F364" s="1871"/>
      <c r="G364" s="1871"/>
      <c r="H364" s="1871"/>
      <c r="I364" s="1871"/>
      <c r="J364" s="1898"/>
      <c r="K364" s="1898"/>
      <c r="L364" s="1898"/>
      <c r="M364" s="1898"/>
      <c r="N364" s="1898"/>
      <c r="O364" s="1898"/>
      <c r="P364" s="1898"/>
      <c r="Q364" s="1898"/>
      <c r="R364" s="1899"/>
      <c r="S364" s="1899"/>
      <c r="T364" s="1899"/>
      <c r="U364" s="1899"/>
    </row>
    <row r="365" spans="1:21" ht="20.100000000000001" customHeight="1" thickBot="1" x14ac:dyDescent="0.2">
      <c r="A365" s="149"/>
      <c r="B365" s="153"/>
      <c r="C365" s="1868"/>
      <c r="D365" s="1868"/>
      <c r="E365" s="1868"/>
      <c r="F365" s="1867"/>
      <c r="G365" s="1867"/>
      <c r="H365" s="1867"/>
      <c r="I365" s="1867"/>
      <c r="J365" s="1902"/>
      <c r="K365" s="1902"/>
      <c r="L365" s="1902"/>
      <c r="M365" s="1902"/>
      <c r="N365" s="1902"/>
      <c r="O365" s="1902"/>
      <c r="P365" s="1902"/>
      <c r="Q365" s="1902"/>
      <c r="R365" s="1903"/>
      <c r="S365" s="1903"/>
      <c r="T365" s="1903"/>
      <c r="U365" s="1903"/>
    </row>
    <row r="366" spans="1:21" ht="20.100000000000001" customHeight="1" thickTop="1" x14ac:dyDescent="0.15">
      <c r="A366" s="149"/>
      <c r="B366" s="153"/>
      <c r="C366" s="1904" t="s">
        <v>605</v>
      </c>
      <c r="D366" s="1904"/>
      <c r="E366" s="1904"/>
      <c r="F366" s="1861">
        <f>SUM(F361:I365)</f>
        <v>0</v>
      </c>
      <c r="G366" s="1861"/>
      <c r="H366" s="1861"/>
      <c r="I366" s="1861"/>
      <c r="J366" s="1905"/>
      <c r="K366" s="1905"/>
      <c r="L366" s="1905"/>
      <c r="M366" s="1905"/>
      <c r="N366" s="1905"/>
      <c r="O366" s="1905"/>
      <c r="P366" s="1905"/>
      <c r="Q366" s="1905"/>
      <c r="R366" s="1906"/>
      <c r="S366" s="1906"/>
      <c r="T366" s="1906"/>
      <c r="U366" s="1906"/>
    </row>
    <row r="367" spans="1:21" ht="5.0999999999999996" customHeight="1" x14ac:dyDescent="0.15">
      <c r="A367" s="149"/>
      <c r="B367" s="153"/>
      <c r="C367" s="151"/>
      <c r="D367" s="151"/>
      <c r="E367" s="154"/>
      <c r="F367" s="152"/>
      <c r="G367" s="152"/>
      <c r="H367" s="152"/>
      <c r="I367" s="152"/>
      <c r="J367" s="152"/>
      <c r="K367" s="155"/>
      <c r="L367" s="155"/>
      <c r="M367" s="155"/>
      <c r="N367" s="155"/>
      <c r="O367" s="155"/>
      <c r="P367" s="155"/>
      <c r="Q367" s="155"/>
      <c r="R367" s="155"/>
      <c r="S367" s="155"/>
      <c r="T367" s="155"/>
      <c r="U367" s="155"/>
    </row>
    <row r="368" spans="1:21" ht="20.100000000000001" customHeight="1" x14ac:dyDescent="0.15">
      <c r="A368" s="150" t="s">
        <v>1053</v>
      </c>
      <c r="B368" s="149"/>
      <c r="C368" s="149"/>
      <c r="D368" s="151"/>
      <c r="E368" s="151"/>
      <c r="F368" s="151"/>
      <c r="G368" s="151"/>
      <c r="H368" s="152"/>
      <c r="I368" s="152"/>
      <c r="J368" s="152"/>
      <c r="K368" s="152"/>
      <c r="L368" s="152"/>
      <c r="M368" s="152"/>
      <c r="N368" s="152"/>
      <c r="O368" s="152"/>
      <c r="P368" s="152"/>
      <c r="Q368" s="152"/>
      <c r="R368" s="152"/>
      <c r="S368" s="152"/>
      <c r="T368" s="152"/>
      <c r="U368" s="152"/>
    </row>
    <row r="369" spans="1:21" ht="39.950000000000003" customHeight="1" x14ac:dyDescent="0.15">
      <c r="A369" s="149"/>
      <c r="B369" s="153"/>
      <c r="C369" s="1859" t="s">
        <v>613</v>
      </c>
      <c r="D369" s="1859"/>
      <c r="E369" s="1859"/>
      <c r="F369" s="1859" t="s">
        <v>601</v>
      </c>
      <c r="G369" s="1859"/>
      <c r="H369" s="1859"/>
      <c r="I369" s="1859"/>
      <c r="J369" s="1900" t="s">
        <v>604</v>
      </c>
      <c r="K369" s="1900"/>
      <c r="L369" s="1900"/>
      <c r="M369" s="1900"/>
      <c r="N369" s="1900"/>
      <c r="O369" s="1900"/>
      <c r="P369" s="1900"/>
      <c r="Q369" s="1900"/>
      <c r="R369" s="1901" t="s">
        <v>614</v>
      </c>
      <c r="S369" s="1901"/>
      <c r="T369" s="1901"/>
      <c r="U369" s="1901"/>
    </row>
    <row r="370" spans="1:21" ht="20.100000000000001" customHeight="1" x14ac:dyDescent="0.15">
      <c r="A370" s="149"/>
      <c r="B370" s="153"/>
      <c r="C370" s="1872"/>
      <c r="D370" s="1872"/>
      <c r="E370" s="1872"/>
      <c r="F370" s="1871"/>
      <c r="G370" s="1871"/>
      <c r="H370" s="1871"/>
      <c r="I370" s="1871"/>
      <c r="J370" s="1898"/>
      <c r="K370" s="1898"/>
      <c r="L370" s="1898"/>
      <c r="M370" s="1898"/>
      <c r="N370" s="1898"/>
      <c r="O370" s="1898"/>
      <c r="P370" s="1898"/>
      <c r="Q370" s="1898"/>
      <c r="R370" s="1899"/>
      <c r="S370" s="1899"/>
      <c r="T370" s="1899"/>
      <c r="U370" s="1899"/>
    </row>
    <row r="371" spans="1:21" ht="20.100000000000001" customHeight="1" x14ac:dyDescent="0.15">
      <c r="A371" s="149"/>
      <c r="B371" s="153"/>
      <c r="C371" s="1872"/>
      <c r="D371" s="1872"/>
      <c r="E371" s="1872"/>
      <c r="F371" s="1871"/>
      <c r="G371" s="1871"/>
      <c r="H371" s="1871"/>
      <c r="I371" s="1871"/>
      <c r="J371" s="1898"/>
      <c r="K371" s="1898"/>
      <c r="L371" s="1898"/>
      <c r="M371" s="1898"/>
      <c r="N371" s="1898"/>
      <c r="O371" s="1898"/>
      <c r="P371" s="1898"/>
      <c r="Q371" s="1898"/>
      <c r="R371" s="1899"/>
      <c r="S371" s="1899"/>
      <c r="T371" s="1899"/>
      <c r="U371" s="1899"/>
    </row>
    <row r="372" spans="1:21" ht="20.100000000000001" customHeight="1" x14ac:dyDescent="0.15">
      <c r="A372" s="149"/>
      <c r="B372" s="153"/>
      <c r="C372" s="1872"/>
      <c r="D372" s="1872"/>
      <c r="E372" s="1872"/>
      <c r="F372" s="1871"/>
      <c r="G372" s="1871"/>
      <c r="H372" s="1871"/>
      <c r="I372" s="1871"/>
      <c r="J372" s="1898"/>
      <c r="K372" s="1898"/>
      <c r="L372" s="1898"/>
      <c r="M372" s="1898"/>
      <c r="N372" s="1898"/>
      <c r="O372" s="1898"/>
      <c r="P372" s="1898"/>
      <c r="Q372" s="1898"/>
      <c r="R372" s="1899"/>
      <c r="S372" s="1899"/>
      <c r="T372" s="1899"/>
      <c r="U372" s="1899"/>
    </row>
    <row r="373" spans="1:21" ht="20.100000000000001" customHeight="1" x14ac:dyDescent="0.15">
      <c r="A373" s="149"/>
      <c r="B373" s="153"/>
      <c r="C373" s="1872"/>
      <c r="D373" s="1872"/>
      <c r="E373" s="1872"/>
      <c r="F373" s="1871"/>
      <c r="G373" s="1871"/>
      <c r="H373" s="1871"/>
      <c r="I373" s="1871"/>
      <c r="J373" s="1898"/>
      <c r="K373" s="1898"/>
      <c r="L373" s="1898"/>
      <c r="M373" s="1898"/>
      <c r="N373" s="1898"/>
      <c r="O373" s="1898"/>
      <c r="P373" s="1898"/>
      <c r="Q373" s="1898"/>
      <c r="R373" s="1899"/>
      <c r="S373" s="1899"/>
      <c r="T373" s="1899"/>
      <c r="U373" s="1899"/>
    </row>
    <row r="374" spans="1:21" ht="20.100000000000001" customHeight="1" thickBot="1" x14ac:dyDescent="0.2">
      <c r="A374" s="149"/>
      <c r="B374" s="153"/>
      <c r="C374" s="1868"/>
      <c r="D374" s="1868"/>
      <c r="E374" s="1868"/>
      <c r="F374" s="1867"/>
      <c r="G374" s="1867"/>
      <c r="H374" s="1867"/>
      <c r="I374" s="1867"/>
      <c r="J374" s="1902"/>
      <c r="K374" s="1902"/>
      <c r="L374" s="1902"/>
      <c r="M374" s="1902"/>
      <c r="N374" s="1902"/>
      <c r="O374" s="1902"/>
      <c r="P374" s="1902"/>
      <c r="Q374" s="1902"/>
      <c r="R374" s="1903"/>
      <c r="S374" s="1903"/>
      <c r="T374" s="1903"/>
      <c r="U374" s="1903"/>
    </row>
    <row r="375" spans="1:21" ht="20.100000000000001" customHeight="1" thickTop="1" x14ac:dyDescent="0.15">
      <c r="A375" s="149"/>
      <c r="B375" s="153"/>
      <c r="C375" s="1904" t="s">
        <v>605</v>
      </c>
      <c r="D375" s="1904"/>
      <c r="E375" s="1904"/>
      <c r="F375" s="1861">
        <f>SUM(F370:I374)</f>
        <v>0</v>
      </c>
      <c r="G375" s="1861"/>
      <c r="H375" s="1861"/>
      <c r="I375" s="1861"/>
      <c r="J375" s="1905"/>
      <c r="K375" s="1905"/>
      <c r="L375" s="1905"/>
      <c r="M375" s="1905"/>
      <c r="N375" s="1905"/>
      <c r="O375" s="1905"/>
      <c r="P375" s="1905"/>
      <c r="Q375" s="1905"/>
      <c r="R375" s="1906"/>
      <c r="S375" s="1906"/>
      <c r="T375" s="1906"/>
      <c r="U375" s="1906"/>
    </row>
    <row r="376" spans="1:21" ht="5.0999999999999996" customHeight="1" x14ac:dyDescent="0.15">
      <c r="A376" s="149"/>
      <c r="B376" s="153"/>
      <c r="C376" s="151"/>
      <c r="D376" s="151"/>
      <c r="E376" s="154"/>
      <c r="F376" s="152"/>
      <c r="G376" s="152"/>
      <c r="H376" s="152"/>
      <c r="I376" s="152"/>
      <c r="J376" s="152"/>
      <c r="K376" s="155"/>
      <c r="L376" s="155"/>
      <c r="M376" s="155"/>
      <c r="N376" s="155"/>
      <c r="O376" s="155"/>
      <c r="P376" s="155"/>
      <c r="Q376" s="155"/>
      <c r="R376" s="155"/>
      <c r="S376" s="155"/>
      <c r="T376" s="155"/>
      <c r="U376" s="155"/>
    </row>
    <row r="377" spans="1:21" ht="20.100000000000001" customHeight="1" x14ac:dyDescent="0.15">
      <c r="A377" s="150" t="s">
        <v>1053</v>
      </c>
      <c r="B377" s="149"/>
      <c r="C377" s="149"/>
      <c r="D377" s="151"/>
      <c r="E377" s="151"/>
      <c r="F377" s="151"/>
      <c r="G377" s="151"/>
      <c r="H377" s="152"/>
      <c r="I377" s="152"/>
      <c r="J377" s="152"/>
      <c r="K377" s="152"/>
      <c r="L377" s="152"/>
      <c r="M377" s="152"/>
      <c r="N377" s="152"/>
      <c r="O377" s="152"/>
      <c r="P377" s="152"/>
      <c r="Q377" s="152"/>
      <c r="R377" s="152"/>
      <c r="S377" s="152"/>
      <c r="T377" s="152"/>
      <c r="U377" s="152"/>
    </row>
    <row r="378" spans="1:21" ht="39.950000000000003" customHeight="1" x14ac:dyDescent="0.15">
      <c r="A378" s="149"/>
      <c r="B378" s="153"/>
      <c r="C378" s="1859" t="s">
        <v>613</v>
      </c>
      <c r="D378" s="1859"/>
      <c r="E378" s="1859"/>
      <c r="F378" s="1859" t="s">
        <v>601</v>
      </c>
      <c r="G378" s="1859"/>
      <c r="H378" s="1859"/>
      <c r="I378" s="1859"/>
      <c r="J378" s="1900" t="s">
        <v>604</v>
      </c>
      <c r="K378" s="1900"/>
      <c r="L378" s="1900"/>
      <c r="M378" s="1900"/>
      <c r="N378" s="1900"/>
      <c r="O378" s="1900"/>
      <c r="P378" s="1900"/>
      <c r="Q378" s="1900"/>
      <c r="R378" s="1901" t="s">
        <v>614</v>
      </c>
      <c r="S378" s="1901"/>
      <c r="T378" s="1901"/>
      <c r="U378" s="1901"/>
    </row>
    <row r="379" spans="1:21" ht="20.100000000000001" customHeight="1" x14ac:dyDescent="0.15">
      <c r="A379" s="149"/>
      <c r="B379" s="153"/>
      <c r="C379" s="1872"/>
      <c r="D379" s="1872"/>
      <c r="E379" s="1872"/>
      <c r="F379" s="1871"/>
      <c r="G379" s="1871"/>
      <c r="H379" s="1871"/>
      <c r="I379" s="1871"/>
      <c r="J379" s="1898"/>
      <c r="K379" s="1898"/>
      <c r="L379" s="1898"/>
      <c r="M379" s="1898"/>
      <c r="N379" s="1898"/>
      <c r="O379" s="1898"/>
      <c r="P379" s="1898"/>
      <c r="Q379" s="1898"/>
      <c r="R379" s="1899"/>
      <c r="S379" s="1899"/>
      <c r="T379" s="1899"/>
      <c r="U379" s="1899"/>
    </row>
    <row r="380" spans="1:21" ht="20.100000000000001" customHeight="1" x14ac:dyDescent="0.15">
      <c r="A380" s="149"/>
      <c r="B380" s="153"/>
      <c r="C380" s="1872"/>
      <c r="D380" s="1872"/>
      <c r="E380" s="1872"/>
      <c r="F380" s="1871"/>
      <c r="G380" s="1871"/>
      <c r="H380" s="1871"/>
      <c r="I380" s="1871"/>
      <c r="J380" s="1898"/>
      <c r="K380" s="1898"/>
      <c r="L380" s="1898"/>
      <c r="M380" s="1898"/>
      <c r="N380" s="1898"/>
      <c r="O380" s="1898"/>
      <c r="P380" s="1898"/>
      <c r="Q380" s="1898"/>
      <c r="R380" s="1899"/>
      <c r="S380" s="1899"/>
      <c r="T380" s="1899"/>
      <c r="U380" s="1899"/>
    </row>
    <row r="381" spans="1:21" ht="20.100000000000001" customHeight="1" x14ac:dyDescent="0.15">
      <c r="A381" s="149"/>
      <c r="B381" s="153"/>
      <c r="C381" s="1872"/>
      <c r="D381" s="1872"/>
      <c r="E381" s="1872"/>
      <c r="F381" s="1871"/>
      <c r="G381" s="1871"/>
      <c r="H381" s="1871"/>
      <c r="I381" s="1871"/>
      <c r="J381" s="1898"/>
      <c r="K381" s="1898"/>
      <c r="L381" s="1898"/>
      <c r="M381" s="1898"/>
      <c r="N381" s="1898"/>
      <c r="O381" s="1898"/>
      <c r="P381" s="1898"/>
      <c r="Q381" s="1898"/>
      <c r="R381" s="1899"/>
      <c r="S381" s="1899"/>
      <c r="T381" s="1899"/>
      <c r="U381" s="1899"/>
    </row>
    <row r="382" spans="1:21" ht="20.100000000000001" customHeight="1" x14ac:dyDescent="0.15">
      <c r="A382" s="149"/>
      <c r="B382" s="153"/>
      <c r="C382" s="1872"/>
      <c r="D382" s="1872"/>
      <c r="E382" s="1872"/>
      <c r="F382" s="1871"/>
      <c r="G382" s="1871"/>
      <c r="H382" s="1871"/>
      <c r="I382" s="1871"/>
      <c r="J382" s="1898"/>
      <c r="K382" s="1898"/>
      <c r="L382" s="1898"/>
      <c r="M382" s="1898"/>
      <c r="N382" s="1898"/>
      <c r="O382" s="1898"/>
      <c r="P382" s="1898"/>
      <c r="Q382" s="1898"/>
      <c r="R382" s="1899"/>
      <c r="S382" s="1899"/>
      <c r="T382" s="1899"/>
      <c r="U382" s="1899"/>
    </row>
    <row r="383" spans="1:21" ht="20.100000000000001" customHeight="1" thickBot="1" x14ac:dyDescent="0.2">
      <c r="A383" s="149"/>
      <c r="B383" s="153"/>
      <c r="C383" s="1868"/>
      <c r="D383" s="1868"/>
      <c r="E383" s="1868"/>
      <c r="F383" s="1867"/>
      <c r="G383" s="1867"/>
      <c r="H383" s="1867"/>
      <c r="I383" s="1867"/>
      <c r="J383" s="1902"/>
      <c r="K383" s="1902"/>
      <c r="L383" s="1902"/>
      <c r="M383" s="1902"/>
      <c r="N383" s="1902"/>
      <c r="O383" s="1902"/>
      <c r="P383" s="1902"/>
      <c r="Q383" s="1902"/>
      <c r="R383" s="1903"/>
      <c r="S383" s="1903"/>
      <c r="T383" s="1903"/>
      <c r="U383" s="1903"/>
    </row>
    <row r="384" spans="1:21" ht="20.100000000000001" customHeight="1" thickTop="1" x14ac:dyDescent="0.15">
      <c r="A384" s="149"/>
      <c r="B384" s="153"/>
      <c r="C384" s="1904" t="s">
        <v>605</v>
      </c>
      <c r="D384" s="1904"/>
      <c r="E384" s="1904"/>
      <c r="F384" s="1861">
        <f>SUM(F379:I383)</f>
        <v>0</v>
      </c>
      <c r="G384" s="1861"/>
      <c r="H384" s="1861"/>
      <c r="I384" s="1861"/>
      <c r="J384" s="1905"/>
      <c r="K384" s="1905"/>
      <c r="L384" s="1905"/>
      <c r="M384" s="1905"/>
      <c r="N384" s="1905"/>
      <c r="O384" s="1905"/>
      <c r="P384" s="1905"/>
      <c r="Q384" s="1905"/>
      <c r="R384" s="1906"/>
      <c r="S384" s="1906"/>
      <c r="T384" s="1906"/>
      <c r="U384" s="1906"/>
    </row>
    <row r="385" spans="1:21" ht="5.0999999999999996" customHeight="1" x14ac:dyDescent="0.15">
      <c r="A385" s="149"/>
      <c r="B385" s="153"/>
      <c r="C385" s="151"/>
      <c r="D385" s="151"/>
      <c r="E385" s="154"/>
      <c r="F385" s="152"/>
      <c r="G385" s="152"/>
      <c r="H385" s="152"/>
      <c r="I385" s="152"/>
      <c r="J385" s="152"/>
      <c r="K385" s="155"/>
      <c r="L385" s="155"/>
      <c r="M385" s="155"/>
      <c r="N385" s="155"/>
      <c r="O385" s="155"/>
      <c r="P385" s="155"/>
      <c r="Q385" s="155"/>
      <c r="R385" s="155"/>
      <c r="S385" s="155"/>
      <c r="T385" s="155"/>
      <c r="U385" s="155"/>
    </row>
    <row r="386" spans="1:21" ht="20.100000000000001" customHeight="1" x14ac:dyDescent="0.15">
      <c r="A386" s="149"/>
      <c r="B386" s="153"/>
      <c r="C386" s="151"/>
      <c r="D386" s="151"/>
      <c r="E386" s="154"/>
      <c r="F386" s="152"/>
      <c r="G386" s="152"/>
      <c r="H386" s="152"/>
      <c r="I386" s="152"/>
      <c r="J386" s="152"/>
      <c r="K386" s="155"/>
      <c r="L386" s="155"/>
      <c r="M386" s="155"/>
      <c r="N386" s="155"/>
      <c r="O386" s="155"/>
      <c r="P386" s="155"/>
      <c r="Q386" s="155"/>
      <c r="R386" s="155"/>
      <c r="S386" s="155"/>
      <c r="T386" s="155"/>
      <c r="U386" s="155"/>
    </row>
    <row r="387" spans="1:21" ht="5.0999999999999996" customHeight="1" x14ac:dyDescent="0.15">
      <c r="A387" s="4"/>
      <c r="B387" s="160"/>
      <c r="C387" s="160"/>
      <c r="D387" s="161"/>
      <c r="E387" s="162"/>
      <c r="F387" s="162"/>
      <c r="G387" s="162"/>
      <c r="H387" s="162"/>
      <c r="I387" s="162"/>
      <c r="J387" s="162"/>
      <c r="K387" s="162"/>
      <c r="L387" s="162"/>
      <c r="M387" s="162"/>
      <c r="N387" s="162"/>
      <c r="O387" s="162"/>
      <c r="P387" s="162"/>
      <c r="Q387" s="162"/>
      <c r="R387" s="162"/>
      <c r="S387" s="162"/>
      <c r="T387" s="162"/>
      <c r="U387" s="162"/>
    </row>
    <row r="388" spans="1:21" ht="5.0999999999999996" customHeight="1" x14ac:dyDescent="0.15">
      <c r="A388" s="4"/>
      <c r="B388" s="3"/>
      <c r="C388" s="3"/>
      <c r="D388" s="184"/>
      <c r="E388" s="185"/>
      <c r="F388" s="185"/>
      <c r="G388" s="185"/>
      <c r="H388" s="185"/>
      <c r="I388" s="185"/>
      <c r="J388" s="185"/>
      <c r="K388" s="185"/>
      <c r="L388" s="185"/>
      <c r="M388" s="185"/>
      <c r="N388" s="185"/>
      <c r="O388" s="185"/>
      <c r="P388" s="185"/>
      <c r="Q388" s="185"/>
      <c r="R388" s="185"/>
      <c r="S388" s="185"/>
      <c r="T388" s="185"/>
      <c r="U388" s="185"/>
    </row>
    <row r="389" spans="1:21" ht="15.75" x14ac:dyDescent="0.15">
      <c r="A389" s="5"/>
      <c r="B389" s="5"/>
      <c r="C389" s="5"/>
      <c r="D389" s="5"/>
      <c r="E389" s="5"/>
      <c r="F389" s="5"/>
      <c r="G389" s="5"/>
      <c r="H389" s="5"/>
      <c r="I389" s="5"/>
      <c r="J389" s="5"/>
      <c r="K389" s="5"/>
      <c r="L389" s="5"/>
      <c r="M389" s="5"/>
      <c r="N389" s="5"/>
      <c r="O389" s="5"/>
      <c r="P389" s="5"/>
      <c r="Q389" s="5"/>
      <c r="R389" s="5"/>
      <c r="S389" s="5"/>
      <c r="T389" s="5"/>
      <c r="U389" s="5"/>
    </row>
    <row r="390" spans="1:21" ht="15.75" x14ac:dyDescent="0.15">
      <c r="A390" s="5"/>
      <c r="B390" s="5"/>
      <c r="C390" s="5"/>
      <c r="D390" s="5"/>
      <c r="E390" s="5"/>
      <c r="F390" s="5"/>
      <c r="G390" s="5"/>
      <c r="H390" s="5"/>
      <c r="I390" s="5"/>
      <c r="J390" s="5"/>
      <c r="K390" s="5"/>
      <c r="L390" s="5"/>
      <c r="M390" s="5"/>
      <c r="N390" s="5"/>
      <c r="O390" s="5"/>
      <c r="P390" s="5"/>
      <c r="Q390" s="5"/>
      <c r="R390" s="5"/>
      <c r="S390" s="5"/>
      <c r="T390" s="5"/>
      <c r="U390" s="5"/>
    </row>
    <row r="391" spans="1:21" ht="15.75" x14ac:dyDescent="0.15">
      <c r="A391" s="5"/>
      <c r="B391" s="5"/>
      <c r="C391" s="5"/>
      <c r="D391" s="5"/>
      <c r="E391" s="5"/>
      <c r="F391" s="5"/>
      <c r="G391" s="5"/>
      <c r="H391" s="5"/>
      <c r="I391" s="5"/>
      <c r="J391" s="5"/>
      <c r="K391" s="5"/>
      <c r="L391" s="5"/>
      <c r="M391" s="5"/>
      <c r="N391" s="5"/>
      <c r="O391" s="5"/>
      <c r="P391" s="5"/>
      <c r="Q391" s="5"/>
      <c r="R391" s="5"/>
      <c r="S391" s="5"/>
      <c r="T391" s="5"/>
      <c r="U391" s="5"/>
    </row>
    <row r="392" spans="1:21" ht="15.75" x14ac:dyDescent="0.15">
      <c r="A392" s="5"/>
      <c r="B392" s="5"/>
      <c r="C392" s="5"/>
      <c r="D392" s="5"/>
      <c r="E392" s="5"/>
      <c r="F392" s="5"/>
      <c r="G392" s="5"/>
      <c r="H392" s="5"/>
      <c r="I392" s="5"/>
      <c r="J392" s="5"/>
      <c r="K392" s="5"/>
      <c r="L392" s="5"/>
      <c r="M392" s="5"/>
      <c r="N392" s="5"/>
      <c r="O392" s="5"/>
      <c r="P392" s="5"/>
      <c r="Q392" s="5"/>
      <c r="R392" s="5"/>
      <c r="S392" s="5"/>
      <c r="T392" s="5"/>
      <c r="U392" s="5"/>
    </row>
    <row r="393" spans="1:21" ht="15.75" x14ac:dyDescent="0.15">
      <c r="A393" s="5"/>
      <c r="B393" s="5"/>
      <c r="C393" s="5"/>
      <c r="D393" s="5"/>
      <c r="E393" s="5"/>
      <c r="F393" s="5"/>
      <c r="G393" s="5"/>
      <c r="H393" s="5"/>
      <c r="I393" s="5"/>
      <c r="J393" s="5"/>
      <c r="K393" s="5"/>
      <c r="L393" s="5"/>
      <c r="M393" s="5"/>
      <c r="N393" s="5"/>
      <c r="O393" s="5"/>
      <c r="P393" s="5"/>
      <c r="Q393" s="5"/>
      <c r="R393" s="5"/>
      <c r="S393" s="5"/>
      <c r="T393" s="5"/>
      <c r="U393" s="5"/>
    </row>
    <row r="394" spans="1:21" ht="15.75" x14ac:dyDescent="0.15">
      <c r="A394" s="5"/>
      <c r="B394" s="5"/>
      <c r="C394" s="5"/>
      <c r="D394" s="5"/>
      <c r="E394" s="5"/>
      <c r="F394" s="5"/>
      <c r="G394" s="5"/>
      <c r="H394" s="5"/>
      <c r="I394" s="5"/>
      <c r="J394" s="5"/>
      <c r="K394" s="5"/>
      <c r="L394" s="5"/>
      <c r="M394" s="5"/>
      <c r="N394" s="5"/>
      <c r="O394" s="5"/>
      <c r="P394" s="5"/>
      <c r="Q394" s="5"/>
      <c r="R394" s="5"/>
      <c r="S394" s="5"/>
      <c r="T394" s="5"/>
      <c r="U394" s="5"/>
    </row>
    <row r="395" spans="1:21" ht="15.75" x14ac:dyDescent="0.15">
      <c r="A395" s="5"/>
      <c r="B395" s="5"/>
      <c r="C395" s="5"/>
      <c r="D395" s="5"/>
      <c r="E395" s="5"/>
      <c r="F395" s="5"/>
      <c r="G395" s="5"/>
      <c r="H395" s="5"/>
      <c r="I395" s="5"/>
      <c r="J395" s="5"/>
      <c r="K395" s="5"/>
      <c r="L395" s="5"/>
      <c r="M395" s="5"/>
      <c r="N395" s="5"/>
      <c r="O395" s="5"/>
      <c r="P395" s="5"/>
      <c r="Q395" s="5"/>
      <c r="R395" s="5"/>
      <c r="S395" s="5"/>
      <c r="T395" s="5"/>
      <c r="U395" s="5"/>
    </row>
    <row r="396" spans="1:21" ht="15.75" x14ac:dyDescent="0.15">
      <c r="A396" s="5"/>
      <c r="B396" s="5"/>
      <c r="C396" s="5"/>
      <c r="D396" s="5"/>
      <c r="E396" s="5"/>
      <c r="F396" s="5"/>
      <c r="G396" s="5"/>
      <c r="H396" s="5"/>
      <c r="I396" s="5"/>
      <c r="J396" s="5"/>
      <c r="K396" s="5"/>
      <c r="L396" s="5"/>
      <c r="M396" s="5"/>
      <c r="N396" s="5"/>
      <c r="O396" s="5"/>
      <c r="P396" s="5"/>
      <c r="Q396" s="5"/>
      <c r="R396" s="5"/>
      <c r="S396" s="5"/>
      <c r="T396" s="5"/>
      <c r="U396" s="5"/>
    </row>
    <row r="397" spans="1:21" ht="15.75" x14ac:dyDescent="0.15">
      <c r="A397" s="5"/>
      <c r="B397" s="5"/>
      <c r="C397" s="5"/>
      <c r="D397" s="5"/>
      <c r="E397" s="5"/>
      <c r="F397" s="5"/>
      <c r="G397" s="5"/>
      <c r="H397" s="5"/>
      <c r="I397" s="5"/>
      <c r="J397" s="5"/>
      <c r="K397" s="5"/>
      <c r="L397" s="5"/>
      <c r="M397" s="5"/>
      <c r="N397" s="5"/>
      <c r="O397" s="5"/>
      <c r="P397" s="5"/>
      <c r="Q397" s="5"/>
      <c r="R397" s="5"/>
      <c r="S397" s="5"/>
      <c r="T397" s="5"/>
      <c r="U397" s="5"/>
    </row>
    <row r="398" spans="1:21" ht="15.75" x14ac:dyDescent="0.15">
      <c r="A398" s="5"/>
      <c r="B398" s="5"/>
      <c r="C398" s="5"/>
      <c r="D398" s="5"/>
      <c r="E398" s="5"/>
      <c r="F398" s="5"/>
      <c r="G398" s="5"/>
      <c r="H398" s="5"/>
      <c r="I398" s="5"/>
      <c r="J398" s="5"/>
      <c r="K398" s="5"/>
      <c r="L398" s="5"/>
      <c r="M398" s="5"/>
      <c r="N398" s="5"/>
      <c r="O398" s="5"/>
      <c r="P398" s="5"/>
      <c r="Q398" s="5"/>
      <c r="R398" s="5"/>
      <c r="S398" s="5"/>
      <c r="T398" s="5"/>
      <c r="U398" s="5"/>
    </row>
    <row r="399" spans="1:21" ht="15.75" x14ac:dyDescent="0.15">
      <c r="A399" s="5"/>
      <c r="B399" s="5"/>
      <c r="C399" s="5"/>
      <c r="D399" s="5"/>
      <c r="E399" s="5"/>
      <c r="F399" s="5"/>
      <c r="G399" s="5"/>
      <c r="H399" s="5"/>
      <c r="I399" s="5"/>
      <c r="J399" s="5"/>
      <c r="K399" s="5"/>
      <c r="L399" s="5"/>
      <c r="M399" s="5"/>
      <c r="N399" s="5"/>
      <c r="O399" s="5"/>
      <c r="P399" s="5"/>
      <c r="Q399" s="5"/>
      <c r="R399" s="5"/>
      <c r="S399" s="5"/>
      <c r="T399" s="5"/>
      <c r="U399" s="5"/>
    </row>
    <row r="400" spans="1:21" ht="15.75" x14ac:dyDescent="0.15">
      <c r="A400" s="5"/>
      <c r="B400" s="5"/>
      <c r="C400" s="5"/>
      <c r="D400" s="5"/>
      <c r="E400" s="5"/>
      <c r="F400" s="5"/>
      <c r="G400" s="5"/>
      <c r="H400" s="5"/>
      <c r="I400" s="5"/>
      <c r="J400" s="5"/>
      <c r="K400" s="5"/>
      <c r="L400" s="5"/>
      <c r="M400" s="5"/>
      <c r="N400" s="5"/>
      <c r="O400" s="5"/>
      <c r="P400" s="5"/>
      <c r="Q400" s="5"/>
      <c r="R400" s="5"/>
      <c r="S400" s="5"/>
      <c r="T400" s="5"/>
      <c r="U400" s="5"/>
    </row>
    <row r="401" spans="1:21" ht="15.75" x14ac:dyDescent="0.15">
      <c r="A401" s="5"/>
      <c r="B401" s="5"/>
      <c r="C401" s="5"/>
      <c r="D401" s="5"/>
      <c r="E401" s="5"/>
      <c r="F401" s="5"/>
      <c r="G401" s="5"/>
      <c r="H401" s="5"/>
      <c r="I401" s="5"/>
      <c r="J401" s="5"/>
      <c r="K401" s="5"/>
      <c r="L401" s="5"/>
      <c r="M401" s="5"/>
      <c r="N401" s="5"/>
      <c r="O401" s="5"/>
      <c r="P401" s="5"/>
      <c r="Q401" s="5"/>
      <c r="R401" s="5"/>
      <c r="S401" s="5"/>
      <c r="T401" s="5"/>
      <c r="U401" s="5"/>
    </row>
    <row r="402" spans="1:21" ht="15.75" x14ac:dyDescent="0.15">
      <c r="A402" s="5"/>
      <c r="B402" s="5"/>
      <c r="C402" s="5"/>
      <c r="D402" s="5"/>
      <c r="E402" s="5"/>
      <c r="F402" s="5"/>
      <c r="G402" s="5"/>
      <c r="H402" s="5"/>
      <c r="I402" s="5"/>
      <c r="J402" s="5"/>
      <c r="K402" s="5"/>
      <c r="L402" s="5"/>
      <c r="M402" s="5"/>
      <c r="N402" s="5"/>
      <c r="O402" s="5"/>
      <c r="P402" s="5"/>
      <c r="Q402" s="5"/>
      <c r="R402" s="5"/>
      <c r="S402" s="5"/>
      <c r="T402" s="5"/>
      <c r="U402" s="5"/>
    </row>
    <row r="403" spans="1:21" ht="15.75" x14ac:dyDescent="0.15">
      <c r="A403" s="5"/>
      <c r="B403" s="5"/>
      <c r="C403" s="5"/>
      <c r="D403" s="5"/>
      <c r="E403" s="5"/>
      <c r="F403" s="5"/>
      <c r="G403" s="5"/>
      <c r="H403" s="5"/>
      <c r="I403" s="5"/>
      <c r="J403" s="5"/>
      <c r="K403" s="5"/>
      <c r="L403" s="5"/>
      <c r="M403" s="5"/>
      <c r="N403" s="5"/>
      <c r="O403" s="5"/>
      <c r="P403" s="5"/>
      <c r="Q403" s="5"/>
      <c r="R403" s="5"/>
      <c r="S403" s="5"/>
      <c r="T403" s="5"/>
      <c r="U403" s="5"/>
    </row>
    <row r="404" spans="1:21" ht="15.75" x14ac:dyDescent="0.15">
      <c r="A404" s="5"/>
      <c r="B404" s="5"/>
      <c r="C404" s="5"/>
      <c r="D404" s="5"/>
      <c r="E404" s="5"/>
      <c r="F404" s="5"/>
      <c r="G404" s="5"/>
      <c r="H404" s="5"/>
      <c r="I404" s="5"/>
      <c r="J404" s="5"/>
      <c r="K404" s="5"/>
      <c r="L404" s="5"/>
      <c r="M404" s="5"/>
      <c r="N404" s="5"/>
      <c r="O404" s="5"/>
      <c r="P404" s="5"/>
      <c r="Q404" s="5"/>
      <c r="R404" s="5"/>
      <c r="S404" s="5"/>
      <c r="T404" s="5"/>
      <c r="U404" s="5"/>
    </row>
    <row r="405" spans="1:21" ht="15.75" x14ac:dyDescent="0.15">
      <c r="A405" s="5"/>
      <c r="B405" s="5"/>
      <c r="C405" s="5"/>
      <c r="D405" s="5"/>
      <c r="E405" s="5"/>
      <c r="F405" s="5"/>
      <c r="G405" s="5"/>
      <c r="H405" s="5"/>
      <c r="I405" s="5"/>
      <c r="J405" s="5"/>
      <c r="K405" s="5"/>
      <c r="L405" s="5"/>
      <c r="M405" s="5"/>
      <c r="N405" s="5"/>
      <c r="O405" s="5"/>
      <c r="P405" s="5"/>
      <c r="Q405" s="5"/>
      <c r="R405" s="5"/>
      <c r="S405" s="5"/>
      <c r="T405" s="5"/>
      <c r="U405" s="5"/>
    </row>
    <row r="406" spans="1:21" ht="15.75" x14ac:dyDescent="0.15">
      <c r="A406" s="5"/>
      <c r="B406" s="5"/>
      <c r="C406" s="5"/>
      <c r="D406" s="5"/>
      <c r="E406" s="5"/>
      <c r="F406" s="5"/>
      <c r="G406" s="5"/>
      <c r="H406" s="5"/>
      <c r="I406" s="5"/>
      <c r="J406" s="5"/>
      <c r="K406" s="5"/>
      <c r="L406" s="5"/>
      <c r="M406" s="5"/>
      <c r="N406" s="5"/>
      <c r="O406" s="5"/>
      <c r="P406" s="5"/>
      <c r="Q406" s="5"/>
      <c r="R406" s="5"/>
      <c r="S406" s="5"/>
      <c r="T406" s="5"/>
      <c r="U406" s="5"/>
    </row>
    <row r="407" spans="1:21" ht="15.75" x14ac:dyDescent="0.15">
      <c r="A407" s="5"/>
      <c r="B407" s="5"/>
      <c r="C407" s="5"/>
      <c r="D407" s="5"/>
      <c r="E407" s="5"/>
      <c r="F407" s="5"/>
      <c r="G407" s="5"/>
      <c r="H407" s="5"/>
      <c r="I407" s="5"/>
      <c r="J407" s="5"/>
      <c r="K407" s="5"/>
      <c r="L407" s="5"/>
      <c r="M407" s="5"/>
      <c r="N407" s="5"/>
      <c r="O407" s="5"/>
      <c r="P407" s="5"/>
      <c r="Q407" s="5"/>
      <c r="R407" s="5"/>
      <c r="S407" s="5"/>
      <c r="T407" s="5"/>
      <c r="U407" s="5"/>
    </row>
    <row r="408" spans="1:21" ht="15.75" x14ac:dyDescent="0.15">
      <c r="A408" s="5"/>
      <c r="B408" s="5"/>
      <c r="C408" s="5"/>
      <c r="D408" s="5"/>
      <c r="E408" s="5"/>
      <c r="F408" s="5"/>
      <c r="G408" s="5"/>
      <c r="H408" s="5"/>
      <c r="I408" s="5"/>
      <c r="J408" s="5"/>
      <c r="K408" s="5"/>
      <c r="L408" s="5"/>
      <c r="M408" s="5"/>
      <c r="N408" s="5"/>
      <c r="O408" s="5"/>
      <c r="P408" s="5"/>
      <c r="Q408" s="5"/>
      <c r="R408" s="5"/>
      <c r="S408" s="5"/>
      <c r="T408" s="5"/>
      <c r="U408" s="5"/>
    </row>
    <row r="409" spans="1:21" ht="15.75" x14ac:dyDescent="0.15">
      <c r="A409" s="5"/>
      <c r="B409" s="5"/>
      <c r="C409" s="5"/>
      <c r="D409" s="5"/>
      <c r="E409" s="5"/>
      <c r="F409" s="5"/>
      <c r="G409" s="5"/>
      <c r="H409" s="5"/>
      <c r="I409" s="5"/>
      <c r="J409" s="5"/>
      <c r="K409" s="5"/>
      <c r="L409" s="5"/>
      <c r="M409" s="5"/>
      <c r="N409" s="5"/>
      <c r="O409" s="5"/>
      <c r="P409" s="5"/>
      <c r="Q409" s="5"/>
      <c r="R409" s="5"/>
      <c r="S409" s="5"/>
      <c r="T409" s="5"/>
      <c r="U409" s="5"/>
    </row>
    <row r="410" spans="1:21" ht="15.75" x14ac:dyDescent="0.15">
      <c r="A410" s="5"/>
      <c r="B410" s="5"/>
      <c r="C410" s="5"/>
      <c r="D410" s="5"/>
      <c r="E410" s="5"/>
      <c r="F410" s="5"/>
      <c r="G410" s="5"/>
      <c r="H410" s="5"/>
      <c r="I410" s="5"/>
      <c r="J410" s="5"/>
      <c r="K410" s="5"/>
      <c r="L410" s="5"/>
      <c r="M410" s="5"/>
      <c r="N410" s="5"/>
      <c r="O410" s="5"/>
      <c r="P410" s="5"/>
      <c r="Q410" s="5"/>
      <c r="R410" s="5"/>
      <c r="S410" s="5"/>
      <c r="T410" s="5"/>
      <c r="U410" s="5"/>
    </row>
    <row r="411" spans="1:21" ht="15.75" x14ac:dyDescent="0.15">
      <c r="A411" s="5"/>
      <c r="B411" s="5"/>
      <c r="C411" s="5"/>
      <c r="D411" s="5"/>
      <c r="E411" s="5"/>
      <c r="F411" s="5"/>
      <c r="G411" s="5"/>
      <c r="H411" s="5"/>
      <c r="I411" s="5"/>
      <c r="J411" s="5"/>
      <c r="K411" s="5"/>
      <c r="L411" s="5"/>
      <c r="M411" s="5"/>
      <c r="N411" s="5"/>
      <c r="O411" s="5"/>
      <c r="P411" s="5"/>
      <c r="Q411" s="5"/>
      <c r="R411" s="5"/>
      <c r="S411" s="5"/>
      <c r="T411" s="5"/>
      <c r="U411" s="5"/>
    </row>
    <row r="412" spans="1:21" ht="15.75" x14ac:dyDescent="0.15">
      <c r="A412" s="5"/>
      <c r="B412" s="5"/>
      <c r="C412" s="5"/>
      <c r="D412" s="5"/>
      <c r="E412" s="5"/>
      <c r="F412" s="5"/>
      <c r="G412" s="5"/>
      <c r="H412" s="5"/>
      <c r="I412" s="5"/>
      <c r="J412" s="5"/>
      <c r="K412" s="5"/>
      <c r="L412" s="5"/>
      <c r="M412" s="5"/>
      <c r="N412" s="5"/>
      <c r="O412" s="5"/>
      <c r="P412" s="5"/>
      <c r="Q412" s="5"/>
      <c r="R412" s="5"/>
      <c r="S412" s="5"/>
      <c r="T412" s="5"/>
      <c r="U412" s="5"/>
    </row>
    <row r="413" spans="1:21" ht="15.75" x14ac:dyDescent="0.15">
      <c r="A413" s="5"/>
      <c r="B413" s="5"/>
      <c r="C413" s="5"/>
      <c r="D413" s="5"/>
      <c r="E413" s="5"/>
      <c r="F413" s="5"/>
      <c r="G413" s="5"/>
      <c r="H413" s="5"/>
      <c r="I413" s="5"/>
      <c r="J413" s="5"/>
      <c r="K413" s="5"/>
      <c r="L413" s="5"/>
      <c r="M413" s="5"/>
      <c r="N413" s="5"/>
      <c r="O413" s="5"/>
      <c r="P413" s="5"/>
      <c r="Q413" s="5"/>
      <c r="R413" s="5"/>
      <c r="S413" s="5"/>
      <c r="T413" s="5"/>
      <c r="U413" s="5"/>
    </row>
    <row r="414" spans="1:21" ht="15.75" x14ac:dyDescent="0.15">
      <c r="A414" s="5"/>
      <c r="B414" s="5"/>
      <c r="C414" s="5"/>
      <c r="D414" s="5"/>
      <c r="E414" s="5"/>
      <c r="F414" s="5"/>
      <c r="G414" s="5"/>
      <c r="H414" s="5"/>
      <c r="I414" s="5"/>
      <c r="J414" s="5"/>
      <c r="K414" s="5"/>
      <c r="L414" s="5"/>
      <c r="M414" s="5"/>
      <c r="N414" s="5"/>
      <c r="O414" s="5"/>
      <c r="P414" s="5"/>
      <c r="Q414" s="5"/>
      <c r="R414" s="5"/>
      <c r="S414" s="5"/>
      <c r="T414" s="5"/>
      <c r="U414" s="5"/>
    </row>
    <row r="415" spans="1:21" ht="15.75" x14ac:dyDescent="0.15">
      <c r="A415" s="5"/>
      <c r="B415" s="5"/>
      <c r="C415" s="5"/>
      <c r="D415" s="5"/>
      <c r="E415" s="5"/>
      <c r="F415" s="5"/>
      <c r="G415" s="5"/>
      <c r="H415" s="5"/>
      <c r="I415" s="5"/>
      <c r="J415" s="5"/>
      <c r="K415" s="5"/>
      <c r="L415" s="5"/>
      <c r="M415" s="5"/>
      <c r="N415" s="5"/>
      <c r="O415" s="5"/>
      <c r="P415" s="5"/>
      <c r="Q415" s="5"/>
      <c r="R415" s="5"/>
      <c r="S415" s="5"/>
      <c r="T415" s="5"/>
      <c r="U415" s="5"/>
    </row>
  </sheetData>
  <sheetProtection formatCells="0" formatColumns="0" formatRows="0" insertRows="0" deleteRows="0"/>
  <mergeCells count="1078">
    <mergeCell ref="G96:J96"/>
    <mergeCell ref="E116:F116"/>
    <mergeCell ref="C149:D149"/>
    <mergeCell ref="E149:F149"/>
    <mergeCell ref="G149:J149"/>
    <mergeCell ref="K149:U149"/>
    <mergeCell ref="C161:D161"/>
    <mergeCell ref="E161:F161"/>
    <mergeCell ref="G161:J161"/>
    <mergeCell ref="K161:U161"/>
    <mergeCell ref="G16:J16"/>
    <mergeCell ref="K16:U16"/>
    <mergeCell ref="C38:D38"/>
    <mergeCell ref="E38:F38"/>
    <mergeCell ref="G38:J38"/>
    <mergeCell ref="K38:U38"/>
    <mergeCell ref="C56:D56"/>
    <mergeCell ref="E56:F56"/>
    <mergeCell ref="G56:J56"/>
    <mergeCell ref="K56:U56"/>
    <mergeCell ref="C79:D79"/>
    <mergeCell ref="E79:F79"/>
    <mergeCell ref="G79:J79"/>
    <mergeCell ref="K79:U79"/>
    <mergeCell ref="C101:D101"/>
    <mergeCell ref="E101:F101"/>
    <mergeCell ref="G118:J118"/>
    <mergeCell ref="K118:U118"/>
    <mergeCell ref="C150:D150"/>
    <mergeCell ref="E150:F150"/>
    <mergeCell ref="G150:J150"/>
    <mergeCell ref="K150:U150"/>
    <mergeCell ref="C100:D100"/>
    <mergeCell ref="E100:F100"/>
    <mergeCell ref="G100:J100"/>
    <mergeCell ref="K100:U100"/>
    <mergeCell ref="C118:D118"/>
    <mergeCell ref="E118:F118"/>
    <mergeCell ref="C97:D97"/>
    <mergeCell ref="G102:J102"/>
    <mergeCell ref="K102:U102"/>
    <mergeCell ref="E107:F107"/>
    <mergeCell ref="C105:D105"/>
    <mergeCell ref="E105:F105"/>
    <mergeCell ref="G105:J105"/>
    <mergeCell ref="K105:U105"/>
    <mergeCell ref="C106:D106"/>
    <mergeCell ref="E106:F106"/>
    <mergeCell ref="G106:J106"/>
    <mergeCell ref="K106:U106"/>
    <mergeCell ref="C103:D103"/>
    <mergeCell ref="E103:F103"/>
    <mergeCell ref="G103:J103"/>
    <mergeCell ref="K103:U103"/>
    <mergeCell ref="C104:D104"/>
    <mergeCell ref="E104:F104"/>
    <mergeCell ref="G104:J104"/>
    <mergeCell ref="K104:U104"/>
    <mergeCell ref="G116:J116"/>
    <mergeCell ref="C109:D109"/>
    <mergeCell ref="E109:F109"/>
    <mergeCell ref="G109:J109"/>
    <mergeCell ref="K109:U109"/>
    <mergeCell ref="G110:J110"/>
    <mergeCell ref="C163:D163"/>
    <mergeCell ref="E163:F163"/>
    <mergeCell ref="C125:D125"/>
    <mergeCell ref="E125:F125"/>
    <mergeCell ref="G125:J125"/>
    <mergeCell ref="K125:U125"/>
    <mergeCell ref="G126:J126"/>
    <mergeCell ref="K126:U126"/>
    <mergeCell ref="C123:D123"/>
    <mergeCell ref="E123:F123"/>
    <mergeCell ref="G152:J152"/>
    <mergeCell ref="K152:U152"/>
    <mergeCell ref="C153:D153"/>
    <mergeCell ref="E153:F153"/>
    <mergeCell ref="G153:J153"/>
    <mergeCell ref="K153:U153"/>
    <mergeCell ref="C143:D143"/>
    <mergeCell ref="E143:F143"/>
    <mergeCell ref="G143:J143"/>
    <mergeCell ref="K143:U143"/>
    <mergeCell ref="C151:D151"/>
    <mergeCell ref="E151:F151"/>
    <mergeCell ref="G151:J151"/>
    <mergeCell ref="K151:U151"/>
    <mergeCell ref="C141:D141"/>
    <mergeCell ref="E141:F141"/>
    <mergeCell ref="G141:J141"/>
    <mergeCell ref="K141:U141"/>
    <mergeCell ref="C162:D162"/>
    <mergeCell ref="E162:F162"/>
    <mergeCell ref="G162:J162"/>
    <mergeCell ref="K162:U162"/>
    <mergeCell ref="C124:D124"/>
    <mergeCell ref="E124:F124"/>
    <mergeCell ref="G124:J124"/>
    <mergeCell ref="K124:U124"/>
    <mergeCell ref="C121:D121"/>
    <mergeCell ref="E121:F121"/>
    <mergeCell ref="G121:J121"/>
    <mergeCell ref="K121:U121"/>
    <mergeCell ref="C122:D122"/>
    <mergeCell ref="E122:F122"/>
    <mergeCell ref="G122:J122"/>
    <mergeCell ref="K122:U122"/>
    <mergeCell ref="C114:D114"/>
    <mergeCell ref="E114:F114"/>
    <mergeCell ref="G114:J114"/>
    <mergeCell ref="C113:D113"/>
    <mergeCell ref="E113:F113"/>
    <mergeCell ref="C119:D119"/>
    <mergeCell ref="E119:F119"/>
    <mergeCell ref="G119:J119"/>
    <mergeCell ref="K119:U119"/>
    <mergeCell ref="G123:J123"/>
    <mergeCell ref="K123:U123"/>
    <mergeCell ref="G113:J113"/>
    <mergeCell ref="K113:U113"/>
    <mergeCell ref="K115:U115"/>
    <mergeCell ref="C120:D120"/>
    <mergeCell ref="E120:F120"/>
    <mergeCell ref="G120:J120"/>
    <mergeCell ref="K120:U120"/>
    <mergeCell ref="K114:U114"/>
    <mergeCell ref="C116:D116"/>
    <mergeCell ref="C140:D140"/>
    <mergeCell ref="E140:F140"/>
    <mergeCell ref="G140:J140"/>
    <mergeCell ref="K140:U140"/>
    <mergeCell ref="C139:D139"/>
    <mergeCell ref="E139:F139"/>
    <mergeCell ref="G139:J139"/>
    <mergeCell ref="K139:U139"/>
    <mergeCell ref="C136:D136"/>
    <mergeCell ref="E136:F136"/>
    <mergeCell ref="G136:J136"/>
    <mergeCell ref="K136:U136"/>
    <mergeCell ref="A131:C131"/>
    <mergeCell ref="C138:D138"/>
    <mergeCell ref="E138:F138"/>
    <mergeCell ref="G138:J138"/>
    <mergeCell ref="K138:U138"/>
    <mergeCell ref="C137:D137"/>
    <mergeCell ref="E137:F137"/>
    <mergeCell ref="Q129:U129"/>
    <mergeCell ref="A130:U130"/>
    <mergeCell ref="C127:D127"/>
    <mergeCell ref="G137:J137"/>
    <mergeCell ref="K137:U137"/>
    <mergeCell ref="C99:D99"/>
    <mergeCell ref="E99:F99"/>
    <mergeCell ref="G99:J99"/>
    <mergeCell ref="K99:U99"/>
    <mergeCell ref="C102:D102"/>
    <mergeCell ref="E102:F102"/>
    <mergeCell ref="E127:F127"/>
    <mergeCell ref="G127:J127"/>
    <mergeCell ref="K127:U127"/>
    <mergeCell ref="C128:F128"/>
    <mergeCell ref="G128:J128"/>
    <mergeCell ref="K128:U128"/>
    <mergeCell ref="K116:U116"/>
    <mergeCell ref="C117:D117"/>
    <mergeCell ref="E117:F117"/>
    <mergeCell ref="G117:J117"/>
    <mergeCell ref="K117:U117"/>
    <mergeCell ref="C126:D126"/>
    <mergeCell ref="E126:F126"/>
    <mergeCell ref="C108:D108"/>
    <mergeCell ref="E108:F108"/>
    <mergeCell ref="G108:J108"/>
    <mergeCell ref="K108:U108"/>
    <mergeCell ref="C110:F110"/>
    <mergeCell ref="C115:D115"/>
    <mergeCell ref="E115:F115"/>
    <mergeCell ref="G115:J115"/>
    <mergeCell ref="E74:F74"/>
    <mergeCell ref="G74:J74"/>
    <mergeCell ref="K74:U74"/>
    <mergeCell ref="C75:D75"/>
    <mergeCell ref="E75:F75"/>
    <mergeCell ref="G75:J75"/>
    <mergeCell ref="K75:U75"/>
    <mergeCell ref="E85:F85"/>
    <mergeCell ref="E83:F83"/>
    <mergeCell ref="E84:F84"/>
    <mergeCell ref="E82:F82"/>
    <mergeCell ref="C65:F65"/>
    <mergeCell ref="G65:J65"/>
    <mergeCell ref="K65:U65"/>
    <mergeCell ref="Q66:U66"/>
    <mergeCell ref="C78:D78"/>
    <mergeCell ref="E78:F78"/>
    <mergeCell ref="G78:J78"/>
    <mergeCell ref="C81:D81"/>
    <mergeCell ref="E81:F81"/>
    <mergeCell ref="G81:J81"/>
    <mergeCell ref="C76:D76"/>
    <mergeCell ref="E76:F76"/>
    <mergeCell ref="G76:J76"/>
    <mergeCell ref="K76:U76"/>
    <mergeCell ref="C77:D77"/>
    <mergeCell ref="E77:F77"/>
    <mergeCell ref="C80:D80"/>
    <mergeCell ref="E80:F80"/>
    <mergeCell ref="G80:J80"/>
    <mergeCell ref="K80:U80"/>
    <mergeCell ref="C63:D63"/>
    <mergeCell ref="E63:F63"/>
    <mergeCell ref="G63:J63"/>
    <mergeCell ref="K63:U63"/>
    <mergeCell ref="C64:D64"/>
    <mergeCell ref="E64:F64"/>
    <mergeCell ref="G64:J64"/>
    <mergeCell ref="K64:U64"/>
    <mergeCell ref="C83:D83"/>
    <mergeCell ref="G83:J83"/>
    <mergeCell ref="K83:U83"/>
    <mergeCell ref="C84:D84"/>
    <mergeCell ref="G84:J84"/>
    <mergeCell ref="K84:U84"/>
    <mergeCell ref="A67:U67"/>
    <mergeCell ref="A68:C68"/>
    <mergeCell ref="C61:D61"/>
    <mergeCell ref="E61:F61"/>
    <mergeCell ref="G61:J61"/>
    <mergeCell ref="K61:U61"/>
    <mergeCell ref="C62:D62"/>
    <mergeCell ref="E62:F62"/>
    <mergeCell ref="G62:J62"/>
    <mergeCell ref="K62:U62"/>
    <mergeCell ref="G77:J77"/>
    <mergeCell ref="K77:U77"/>
    <mergeCell ref="K81:U81"/>
    <mergeCell ref="K82:U82"/>
    <mergeCell ref="C82:D82"/>
    <mergeCell ref="G82:J82"/>
    <mergeCell ref="K78:U78"/>
    <mergeCell ref="C74:D74"/>
    <mergeCell ref="C60:D60"/>
    <mergeCell ref="E60:F60"/>
    <mergeCell ref="G60:J60"/>
    <mergeCell ref="K60:U60"/>
    <mergeCell ref="C55:D55"/>
    <mergeCell ref="E55:F55"/>
    <mergeCell ref="G55:J55"/>
    <mergeCell ref="K55:U55"/>
    <mergeCell ref="C58:D58"/>
    <mergeCell ref="E58:F58"/>
    <mergeCell ref="G58:J58"/>
    <mergeCell ref="K58:U58"/>
    <mergeCell ref="K42:U42"/>
    <mergeCell ref="C53:D53"/>
    <mergeCell ref="E53:F53"/>
    <mergeCell ref="G53:J53"/>
    <mergeCell ref="K53:U53"/>
    <mergeCell ref="C54:D54"/>
    <mergeCell ref="E54:F54"/>
    <mergeCell ref="G54:J54"/>
    <mergeCell ref="K54:U54"/>
    <mergeCell ref="C52:D52"/>
    <mergeCell ref="E52:F52"/>
    <mergeCell ref="G52:J52"/>
    <mergeCell ref="K52:U52"/>
    <mergeCell ref="E50:F50"/>
    <mergeCell ref="G50:J50"/>
    <mergeCell ref="K50:U50"/>
    <mergeCell ref="K45:U45"/>
    <mergeCell ref="C46:D46"/>
    <mergeCell ref="E46:F46"/>
    <mergeCell ref="G46:J46"/>
    <mergeCell ref="C59:D59"/>
    <mergeCell ref="E59:F59"/>
    <mergeCell ref="G59:J59"/>
    <mergeCell ref="K59:U59"/>
    <mergeCell ref="C15:D15"/>
    <mergeCell ref="E15:F15"/>
    <mergeCell ref="G15:J15"/>
    <mergeCell ref="K15:U15"/>
    <mergeCell ref="G39:J39"/>
    <mergeCell ref="K39:U39"/>
    <mergeCell ref="C57:D57"/>
    <mergeCell ref="E57:F57"/>
    <mergeCell ref="G57:J57"/>
    <mergeCell ref="K57:U57"/>
    <mergeCell ref="C39:D39"/>
    <mergeCell ref="E39:F39"/>
    <mergeCell ref="K22:U22"/>
    <mergeCell ref="C23:D23"/>
    <mergeCell ref="E23:F23"/>
    <mergeCell ref="C47:F47"/>
    <mergeCell ref="G47:J47"/>
    <mergeCell ref="G32:J32"/>
    <mergeCell ref="K32:U32"/>
    <mergeCell ref="C33:D33"/>
    <mergeCell ref="E33:F33"/>
    <mergeCell ref="C51:D51"/>
    <mergeCell ref="E51:F51"/>
    <mergeCell ref="G51:J51"/>
    <mergeCell ref="K51:U51"/>
    <mergeCell ref="K35:U35"/>
    <mergeCell ref="C36:D36"/>
    <mergeCell ref="E36:F36"/>
    <mergeCell ref="C13:D13"/>
    <mergeCell ref="E13:F13"/>
    <mergeCell ref="G13:J13"/>
    <mergeCell ref="K13:U13"/>
    <mergeCell ref="C20:D20"/>
    <mergeCell ref="E20:F20"/>
    <mergeCell ref="G20:J20"/>
    <mergeCell ref="K20:U20"/>
    <mergeCell ref="C21:D21"/>
    <mergeCell ref="E21:F21"/>
    <mergeCell ref="G21:J21"/>
    <mergeCell ref="K21:U21"/>
    <mergeCell ref="G18:J18"/>
    <mergeCell ref="K18:U18"/>
    <mergeCell ref="C19:D19"/>
    <mergeCell ref="E19:F19"/>
    <mergeCell ref="G19:J19"/>
    <mergeCell ref="K19:U19"/>
    <mergeCell ref="C17:D17"/>
    <mergeCell ref="E17:F17"/>
    <mergeCell ref="C384:E384"/>
    <mergeCell ref="F384:I384"/>
    <mergeCell ref="J384:Q384"/>
    <mergeCell ref="R384:U384"/>
    <mergeCell ref="C12:D12"/>
    <mergeCell ref="E12:F12"/>
    <mergeCell ref="G12:J12"/>
    <mergeCell ref="K12:U12"/>
    <mergeCell ref="C18:D18"/>
    <mergeCell ref="E18:F18"/>
    <mergeCell ref="C382:E382"/>
    <mergeCell ref="F382:I382"/>
    <mergeCell ref="J382:Q382"/>
    <mergeCell ref="R382:U382"/>
    <mergeCell ref="C383:E383"/>
    <mergeCell ref="F383:I383"/>
    <mergeCell ref="J383:Q383"/>
    <mergeCell ref="R383:U383"/>
    <mergeCell ref="C380:E380"/>
    <mergeCell ref="F380:I380"/>
    <mergeCell ref="J380:Q380"/>
    <mergeCell ref="R380:U380"/>
    <mergeCell ref="C381:E381"/>
    <mergeCell ref="F381:I381"/>
    <mergeCell ref="J381:Q381"/>
    <mergeCell ref="R381:U381"/>
    <mergeCell ref="C378:E378"/>
    <mergeCell ref="F378:I378"/>
    <mergeCell ref="K41:U41"/>
    <mergeCell ref="C42:D42"/>
    <mergeCell ref="E42:F42"/>
    <mergeCell ref="G42:J42"/>
    <mergeCell ref="J378:Q378"/>
    <mergeCell ref="R378:U378"/>
    <mergeCell ref="C379:E379"/>
    <mergeCell ref="F379:I379"/>
    <mergeCell ref="J379:Q379"/>
    <mergeCell ref="R379:U379"/>
    <mergeCell ref="C374:E374"/>
    <mergeCell ref="F374:I374"/>
    <mergeCell ref="J374:Q374"/>
    <mergeCell ref="R374:U374"/>
    <mergeCell ref="C375:E375"/>
    <mergeCell ref="F375:I375"/>
    <mergeCell ref="J375:Q375"/>
    <mergeCell ref="R375:U375"/>
    <mergeCell ref="C372:E372"/>
    <mergeCell ref="F372:I372"/>
    <mergeCell ref="J372:Q372"/>
    <mergeCell ref="R372:U372"/>
    <mergeCell ref="C373:E373"/>
    <mergeCell ref="F373:I373"/>
    <mergeCell ref="J373:Q373"/>
    <mergeCell ref="R373:U373"/>
    <mergeCell ref="C370:E370"/>
    <mergeCell ref="F370:I370"/>
    <mergeCell ref="J370:Q370"/>
    <mergeCell ref="R370:U370"/>
    <mergeCell ref="C371:E371"/>
    <mergeCell ref="F371:I371"/>
    <mergeCell ref="J371:Q371"/>
    <mergeCell ref="R371:U371"/>
    <mergeCell ref="C366:E366"/>
    <mergeCell ref="F366:I366"/>
    <mergeCell ref="J366:Q366"/>
    <mergeCell ref="R366:U366"/>
    <mergeCell ref="C369:E369"/>
    <mergeCell ref="F369:I369"/>
    <mergeCell ref="J369:Q369"/>
    <mergeCell ref="R369:U369"/>
    <mergeCell ref="C364:E364"/>
    <mergeCell ref="F364:I364"/>
    <mergeCell ref="J364:Q364"/>
    <mergeCell ref="R364:U364"/>
    <mergeCell ref="C365:E365"/>
    <mergeCell ref="F365:I365"/>
    <mergeCell ref="J365:Q365"/>
    <mergeCell ref="R365:U365"/>
    <mergeCell ref="C362:E362"/>
    <mergeCell ref="F362:I362"/>
    <mergeCell ref="J362:Q362"/>
    <mergeCell ref="R362:U362"/>
    <mergeCell ref="C363:E363"/>
    <mergeCell ref="F363:I363"/>
    <mergeCell ref="J363:Q363"/>
    <mergeCell ref="R363:U363"/>
    <mergeCell ref="A322:C322"/>
    <mergeCell ref="C360:E360"/>
    <mergeCell ref="F360:I360"/>
    <mergeCell ref="J360:Q360"/>
    <mergeCell ref="R360:U360"/>
    <mergeCell ref="C361:E361"/>
    <mergeCell ref="F361:I361"/>
    <mergeCell ref="J361:Q361"/>
    <mergeCell ref="R361:U361"/>
    <mergeCell ref="C353:E353"/>
    <mergeCell ref="F353:I353"/>
    <mergeCell ref="J353:Q353"/>
    <mergeCell ref="R353:U353"/>
    <mergeCell ref="J346:Q346"/>
    <mergeCell ref="R346:U346"/>
    <mergeCell ref="C343:E343"/>
    <mergeCell ref="F343:I343"/>
    <mergeCell ref="J343:Q343"/>
    <mergeCell ref="R343:U343"/>
    <mergeCell ref="C344:E344"/>
    <mergeCell ref="F344:I344"/>
    <mergeCell ref="J344:Q344"/>
    <mergeCell ref="R344:U344"/>
    <mergeCell ref="C341:E341"/>
    <mergeCell ref="Q320:U320"/>
    <mergeCell ref="A321:U321"/>
    <mergeCell ref="C351:E351"/>
    <mergeCell ref="F351:I351"/>
    <mergeCell ref="J351:Q351"/>
    <mergeCell ref="R351:U351"/>
    <mergeCell ref="C352:E352"/>
    <mergeCell ref="F352:I352"/>
    <mergeCell ref="J352:Q352"/>
    <mergeCell ref="R352:U352"/>
    <mergeCell ref="C349:E349"/>
    <mergeCell ref="F349:I349"/>
    <mergeCell ref="J349:Q349"/>
    <mergeCell ref="R349:U349"/>
    <mergeCell ref="C350:E350"/>
    <mergeCell ref="F350:I350"/>
    <mergeCell ref="J350:Q350"/>
    <mergeCell ref="R350:U350"/>
    <mergeCell ref="C347:E347"/>
    <mergeCell ref="F347:I347"/>
    <mergeCell ref="J347:Q347"/>
    <mergeCell ref="R347:U347"/>
    <mergeCell ref="C348:E348"/>
    <mergeCell ref="F348:I348"/>
    <mergeCell ref="J348:Q348"/>
    <mergeCell ref="R348:U348"/>
    <mergeCell ref="C345:E345"/>
    <mergeCell ref="F345:I345"/>
    <mergeCell ref="J345:Q345"/>
    <mergeCell ref="R345:U345"/>
    <mergeCell ref="C346:E346"/>
    <mergeCell ref="F346:I346"/>
    <mergeCell ref="F341:I341"/>
    <mergeCell ref="J341:Q341"/>
    <mergeCell ref="R341:U341"/>
    <mergeCell ref="C342:E342"/>
    <mergeCell ref="F342:I342"/>
    <mergeCell ref="J342:Q342"/>
    <mergeCell ref="R342:U342"/>
    <mergeCell ref="C337:E337"/>
    <mergeCell ref="F337:I337"/>
    <mergeCell ref="J337:Q337"/>
    <mergeCell ref="R337:U337"/>
    <mergeCell ref="C340:E340"/>
    <mergeCell ref="F340:I340"/>
    <mergeCell ref="J340:Q340"/>
    <mergeCell ref="R340:U340"/>
    <mergeCell ref="C335:E335"/>
    <mergeCell ref="F335:I335"/>
    <mergeCell ref="J335:Q335"/>
    <mergeCell ref="R335:U335"/>
    <mergeCell ref="C336:E336"/>
    <mergeCell ref="F336:I336"/>
    <mergeCell ref="J336:Q336"/>
    <mergeCell ref="R336:U336"/>
    <mergeCell ref="C333:E333"/>
    <mergeCell ref="F333:I333"/>
    <mergeCell ref="J333:Q333"/>
    <mergeCell ref="R333:U333"/>
    <mergeCell ref="C334:E334"/>
    <mergeCell ref="F334:I334"/>
    <mergeCell ref="J334:Q334"/>
    <mergeCell ref="R334:U334"/>
    <mergeCell ref="C331:E331"/>
    <mergeCell ref="F331:I331"/>
    <mergeCell ref="J331:Q331"/>
    <mergeCell ref="R331:U331"/>
    <mergeCell ref="C332:E332"/>
    <mergeCell ref="F332:I332"/>
    <mergeCell ref="J332:Q332"/>
    <mergeCell ref="R332:U332"/>
    <mergeCell ref="C329:E329"/>
    <mergeCell ref="F329:I329"/>
    <mergeCell ref="J329:Q329"/>
    <mergeCell ref="R329:U329"/>
    <mergeCell ref="C330:E330"/>
    <mergeCell ref="F330:I330"/>
    <mergeCell ref="J330:Q330"/>
    <mergeCell ref="R330:U330"/>
    <mergeCell ref="C327:E327"/>
    <mergeCell ref="F327:I327"/>
    <mergeCell ref="J327:Q327"/>
    <mergeCell ref="R327:U327"/>
    <mergeCell ref="C328:E328"/>
    <mergeCell ref="F328:I328"/>
    <mergeCell ref="J328:Q328"/>
    <mergeCell ref="R328:U328"/>
    <mergeCell ref="C325:E325"/>
    <mergeCell ref="F325:I325"/>
    <mergeCell ref="J325:Q325"/>
    <mergeCell ref="R325:U325"/>
    <mergeCell ref="C326:E326"/>
    <mergeCell ref="F326:I326"/>
    <mergeCell ref="J326:Q326"/>
    <mergeCell ref="R326:U326"/>
    <mergeCell ref="Q299:U299"/>
    <mergeCell ref="A300:U300"/>
    <mergeCell ref="A301:C301"/>
    <mergeCell ref="C324:E324"/>
    <mergeCell ref="F324:I324"/>
    <mergeCell ref="J324:Q324"/>
    <mergeCell ref="R324:U324"/>
    <mergeCell ref="C317:E317"/>
    <mergeCell ref="F317:I317"/>
    <mergeCell ref="J317:Q317"/>
    <mergeCell ref="R317:U317"/>
    <mergeCell ref="C318:E318"/>
    <mergeCell ref="F318:I318"/>
    <mergeCell ref="J318:Q318"/>
    <mergeCell ref="R318:U318"/>
    <mergeCell ref="C315:E315"/>
    <mergeCell ref="F315:I315"/>
    <mergeCell ref="J315:Q315"/>
    <mergeCell ref="R315:U315"/>
    <mergeCell ref="C316:E316"/>
    <mergeCell ref="F316:I316"/>
    <mergeCell ref="J316:Q316"/>
    <mergeCell ref="R316:U316"/>
    <mergeCell ref="C313:E313"/>
    <mergeCell ref="F313:I313"/>
    <mergeCell ref="J313:Q313"/>
    <mergeCell ref="R313:U313"/>
    <mergeCell ref="C314:E314"/>
    <mergeCell ref="F314:I314"/>
    <mergeCell ref="J314:Q314"/>
    <mergeCell ref="R314:U314"/>
    <mergeCell ref="C311:E311"/>
    <mergeCell ref="F311:I311"/>
    <mergeCell ref="J311:Q311"/>
    <mergeCell ref="R311:U311"/>
    <mergeCell ref="C312:E312"/>
    <mergeCell ref="F312:I312"/>
    <mergeCell ref="J312:Q312"/>
    <mergeCell ref="R312:U312"/>
    <mergeCell ref="C309:E309"/>
    <mergeCell ref="F309:I309"/>
    <mergeCell ref="J309:Q309"/>
    <mergeCell ref="R309:U309"/>
    <mergeCell ref="C310:E310"/>
    <mergeCell ref="F310:I310"/>
    <mergeCell ref="J310:Q310"/>
    <mergeCell ref="R310:U310"/>
    <mergeCell ref="C307:E307"/>
    <mergeCell ref="F307:I307"/>
    <mergeCell ref="J307:Q307"/>
    <mergeCell ref="R307:U307"/>
    <mergeCell ref="C308:E308"/>
    <mergeCell ref="F308:I308"/>
    <mergeCell ref="J308:Q308"/>
    <mergeCell ref="R308:U308"/>
    <mergeCell ref="C305:E305"/>
    <mergeCell ref="F305:I305"/>
    <mergeCell ref="J305:Q305"/>
    <mergeCell ref="R305:U305"/>
    <mergeCell ref="C306:E306"/>
    <mergeCell ref="F306:I306"/>
    <mergeCell ref="J306:Q306"/>
    <mergeCell ref="R306:U306"/>
    <mergeCell ref="D295:Q295"/>
    <mergeCell ref="R295:U295"/>
    <mergeCell ref="D296:Q296"/>
    <mergeCell ref="R296:U296"/>
    <mergeCell ref="D297:Q297"/>
    <mergeCell ref="R297:U297"/>
    <mergeCell ref="C291:U291"/>
    <mergeCell ref="D292:Q292"/>
    <mergeCell ref="R292:U292"/>
    <mergeCell ref="D293:Q293"/>
    <mergeCell ref="R293:U293"/>
    <mergeCell ref="D294:Q294"/>
    <mergeCell ref="R294:U294"/>
    <mergeCell ref="D289:F289"/>
    <mergeCell ref="G289:I289"/>
    <mergeCell ref="K289:M289"/>
    <mergeCell ref="O289:Q289"/>
    <mergeCell ref="S289:U289"/>
    <mergeCell ref="D290:F290"/>
    <mergeCell ref="G290:U290"/>
    <mergeCell ref="D287:F287"/>
    <mergeCell ref="G287:I287"/>
    <mergeCell ref="K287:M287"/>
    <mergeCell ref="O287:Q287"/>
    <mergeCell ref="S287:U287"/>
    <mergeCell ref="D288:F288"/>
    <mergeCell ref="G288:I288"/>
    <mergeCell ref="K288:M288"/>
    <mergeCell ref="O288:Q288"/>
    <mergeCell ref="S288:U288"/>
    <mergeCell ref="D285:F285"/>
    <mergeCell ref="G285:I285"/>
    <mergeCell ref="K285:M285"/>
    <mergeCell ref="O285:Q285"/>
    <mergeCell ref="S285:U285"/>
    <mergeCell ref="D286:F286"/>
    <mergeCell ref="G286:I286"/>
    <mergeCell ref="K286:M286"/>
    <mergeCell ref="O286:Q286"/>
    <mergeCell ref="S286:U286"/>
    <mergeCell ref="D281:Q281"/>
    <mergeCell ref="R281:U281"/>
    <mergeCell ref="Q264:U264"/>
    <mergeCell ref="A265:U265"/>
    <mergeCell ref="A266:C266"/>
    <mergeCell ref="D284:F284"/>
    <mergeCell ref="G284:U284"/>
    <mergeCell ref="D278:Q278"/>
    <mergeCell ref="R278:U278"/>
    <mergeCell ref="D279:Q279"/>
    <mergeCell ref="R279:U279"/>
    <mergeCell ref="D280:Q280"/>
    <mergeCell ref="R280:U280"/>
    <mergeCell ref="D274:F274"/>
    <mergeCell ref="G274:U274"/>
    <mergeCell ref="C275:U275"/>
    <mergeCell ref="D276:Q276"/>
    <mergeCell ref="R276:U276"/>
    <mergeCell ref="D277:Q277"/>
    <mergeCell ref="R277:U277"/>
    <mergeCell ref="D272:F272"/>
    <mergeCell ref="G272:I272"/>
    <mergeCell ref="K272:M272"/>
    <mergeCell ref="O272:Q272"/>
    <mergeCell ref="S272:U272"/>
    <mergeCell ref="D273:F273"/>
    <mergeCell ref="G273:I273"/>
    <mergeCell ref="K273:M273"/>
    <mergeCell ref="O273:Q273"/>
    <mergeCell ref="S273:U273"/>
    <mergeCell ref="D270:F270"/>
    <mergeCell ref="G270:I270"/>
    <mergeCell ref="K270:M270"/>
    <mergeCell ref="O270:Q270"/>
    <mergeCell ref="S270:U270"/>
    <mergeCell ref="D271:F271"/>
    <mergeCell ref="G271:I271"/>
    <mergeCell ref="K271:M271"/>
    <mergeCell ref="O271:Q271"/>
    <mergeCell ref="S271:U271"/>
    <mergeCell ref="D262:Q262"/>
    <mergeCell ref="R262:U262"/>
    <mergeCell ref="D268:F268"/>
    <mergeCell ref="G268:U268"/>
    <mergeCell ref="D269:F269"/>
    <mergeCell ref="G269:I269"/>
    <mergeCell ref="K269:M269"/>
    <mergeCell ref="O269:Q269"/>
    <mergeCell ref="S269:U269"/>
    <mergeCell ref="D259:Q259"/>
    <mergeCell ref="R259:U259"/>
    <mergeCell ref="D260:Q260"/>
    <mergeCell ref="R260:U260"/>
    <mergeCell ref="D261:Q261"/>
    <mergeCell ref="R261:U261"/>
    <mergeCell ref="D255:F255"/>
    <mergeCell ref="G255:U255"/>
    <mergeCell ref="C256:U256"/>
    <mergeCell ref="D257:Q257"/>
    <mergeCell ref="R257:U257"/>
    <mergeCell ref="D258:Q258"/>
    <mergeCell ref="R258:U258"/>
    <mergeCell ref="D253:F253"/>
    <mergeCell ref="G253:I253"/>
    <mergeCell ref="K253:M253"/>
    <mergeCell ref="O253:Q253"/>
    <mergeCell ref="S253:U253"/>
    <mergeCell ref="D254:F254"/>
    <mergeCell ref="G254:I254"/>
    <mergeCell ref="K254:M254"/>
    <mergeCell ref="O254:Q254"/>
    <mergeCell ref="S254:U254"/>
    <mergeCell ref="D251:F251"/>
    <mergeCell ref="G251:I251"/>
    <mergeCell ref="K251:M251"/>
    <mergeCell ref="O251:Q251"/>
    <mergeCell ref="S251:U251"/>
    <mergeCell ref="D252:F252"/>
    <mergeCell ref="G252:I252"/>
    <mergeCell ref="K252:M252"/>
    <mergeCell ref="O252:Q252"/>
    <mergeCell ref="S252:U252"/>
    <mergeCell ref="Q244:U244"/>
    <mergeCell ref="A245:U245"/>
    <mergeCell ref="A246:C246"/>
    <mergeCell ref="D249:F249"/>
    <mergeCell ref="G249:U249"/>
    <mergeCell ref="D250:F250"/>
    <mergeCell ref="G250:I250"/>
    <mergeCell ref="K250:M250"/>
    <mergeCell ref="O250:Q250"/>
    <mergeCell ref="S250:U250"/>
    <mergeCell ref="C241:E241"/>
    <mergeCell ref="F241:I241"/>
    <mergeCell ref="J241:Q241"/>
    <mergeCell ref="R241:U241"/>
    <mergeCell ref="C242:E242"/>
    <mergeCell ref="F242:I242"/>
    <mergeCell ref="J242:Q242"/>
    <mergeCell ref="R242:U242"/>
    <mergeCell ref="C239:E239"/>
    <mergeCell ref="F239:I239"/>
    <mergeCell ref="J239:Q239"/>
    <mergeCell ref="R239:U239"/>
    <mergeCell ref="C240:E240"/>
    <mergeCell ref="F240:I240"/>
    <mergeCell ref="J240:Q240"/>
    <mergeCell ref="R240:U240"/>
    <mergeCell ref="C237:E237"/>
    <mergeCell ref="F237:I237"/>
    <mergeCell ref="J237:Q237"/>
    <mergeCell ref="R237:U237"/>
    <mergeCell ref="C238:E238"/>
    <mergeCell ref="F238:I238"/>
    <mergeCell ref="J238:Q238"/>
    <mergeCell ref="R238:U238"/>
    <mergeCell ref="C235:E235"/>
    <mergeCell ref="F235:I235"/>
    <mergeCell ref="J235:Q235"/>
    <mergeCell ref="R235:U235"/>
    <mergeCell ref="C236:E236"/>
    <mergeCell ref="F236:I236"/>
    <mergeCell ref="J236:Q236"/>
    <mergeCell ref="R236:U236"/>
    <mergeCell ref="C233:E233"/>
    <mergeCell ref="F233:I233"/>
    <mergeCell ref="J233:Q233"/>
    <mergeCell ref="R233:U233"/>
    <mergeCell ref="C234:E234"/>
    <mergeCell ref="F234:I234"/>
    <mergeCell ref="J234:Q234"/>
    <mergeCell ref="R234:U234"/>
    <mergeCell ref="C229:E229"/>
    <mergeCell ref="F229:I229"/>
    <mergeCell ref="J229:Q229"/>
    <mergeCell ref="R229:U229"/>
    <mergeCell ref="C230:E230"/>
    <mergeCell ref="F230:I230"/>
    <mergeCell ref="J230:Q230"/>
    <mergeCell ref="R230:U230"/>
    <mergeCell ref="C227:E227"/>
    <mergeCell ref="F227:I227"/>
    <mergeCell ref="J227:Q227"/>
    <mergeCell ref="R227:U227"/>
    <mergeCell ref="C228:E228"/>
    <mergeCell ref="F228:I228"/>
    <mergeCell ref="J228:Q228"/>
    <mergeCell ref="R228:U228"/>
    <mergeCell ref="C225:E225"/>
    <mergeCell ref="F225:I225"/>
    <mergeCell ref="J225:Q225"/>
    <mergeCell ref="R225:U225"/>
    <mergeCell ref="C226:E226"/>
    <mergeCell ref="F226:I226"/>
    <mergeCell ref="J226:Q226"/>
    <mergeCell ref="R226:U226"/>
    <mergeCell ref="C223:E223"/>
    <mergeCell ref="F223:I223"/>
    <mergeCell ref="J223:Q223"/>
    <mergeCell ref="R223:U223"/>
    <mergeCell ref="C224:E224"/>
    <mergeCell ref="F224:I224"/>
    <mergeCell ref="J224:Q224"/>
    <mergeCell ref="R224:U224"/>
    <mergeCell ref="R210:U210"/>
    <mergeCell ref="C221:E221"/>
    <mergeCell ref="F221:I221"/>
    <mergeCell ref="J221:Q221"/>
    <mergeCell ref="R221:U221"/>
    <mergeCell ref="C222:E222"/>
    <mergeCell ref="F222:I222"/>
    <mergeCell ref="J222:Q222"/>
    <mergeCell ref="R222:U222"/>
    <mergeCell ref="C217:E217"/>
    <mergeCell ref="F217:I217"/>
    <mergeCell ref="J217:Q217"/>
    <mergeCell ref="R217:U217"/>
    <mergeCell ref="C218:E218"/>
    <mergeCell ref="F218:I218"/>
    <mergeCell ref="J218:Q218"/>
    <mergeCell ref="R218:U218"/>
    <mergeCell ref="C215:E215"/>
    <mergeCell ref="F215:I215"/>
    <mergeCell ref="J215:Q215"/>
    <mergeCell ref="R215:U215"/>
    <mergeCell ref="C216:E216"/>
    <mergeCell ref="F216:I216"/>
    <mergeCell ref="J216:Q216"/>
    <mergeCell ref="R216:U216"/>
    <mergeCell ref="C187:E187"/>
    <mergeCell ref="F187:H187"/>
    <mergeCell ref="J187:L187"/>
    <mergeCell ref="N187:P187"/>
    <mergeCell ref="R187:U187"/>
    <mergeCell ref="C188:U188"/>
    <mergeCell ref="C179:U179"/>
    <mergeCell ref="C180:U180"/>
    <mergeCell ref="C213:E213"/>
    <mergeCell ref="F213:I213"/>
    <mergeCell ref="J213:Q213"/>
    <mergeCell ref="R213:U213"/>
    <mergeCell ref="C214:E214"/>
    <mergeCell ref="F214:I214"/>
    <mergeCell ref="J214:Q214"/>
    <mergeCell ref="R214:U214"/>
    <mergeCell ref="C211:E211"/>
    <mergeCell ref="F211:I211"/>
    <mergeCell ref="J211:Q211"/>
    <mergeCell ref="R211:U211"/>
    <mergeCell ref="C212:E212"/>
    <mergeCell ref="F212:I212"/>
    <mergeCell ref="J212:Q212"/>
    <mergeCell ref="R212:U212"/>
    <mergeCell ref="A206:C206"/>
    <mergeCell ref="C209:E209"/>
    <mergeCell ref="F209:I209"/>
    <mergeCell ref="J209:Q209"/>
    <mergeCell ref="R209:U209"/>
    <mergeCell ref="C210:E210"/>
    <mergeCell ref="F210:I210"/>
    <mergeCell ref="J210:Q210"/>
    <mergeCell ref="C199:U199"/>
    <mergeCell ref="C200:U200"/>
    <mergeCell ref="C201:U201"/>
    <mergeCell ref="C202:U202"/>
    <mergeCell ref="Q204:U204"/>
    <mergeCell ref="A205:U205"/>
    <mergeCell ref="C197:E197"/>
    <mergeCell ref="F197:H197"/>
    <mergeCell ref="J197:L197"/>
    <mergeCell ref="N197:P197"/>
    <mergeCell ref="R197:U197"/>
    <mergeCell ref="C198:U198"/>
    <mergeCell ref="C189:U189"/>
    <mergeCell ref="C190:U190"/>
    <mergeCell ref="C191:U191"/>
    <mergeCell ref="C192:U192"/>
    <mergeCell ref="C195:E196"/>
    <mergeCell ref="F195:U195"/>
    <mergeCell ref="F196:H196"/>
    <mergeCell ref="J196:L196"/>
    <mergeCell ref="N196:P196"/>
    <mergeCell ref="R196:U196"/>
    <mergeCell ref="C181:U181"/>
    <mergeCell ref="C182:U182"/>
    <mergeCell ref="C185:E186"/>
    <mergeCell ref="F185:U185"/>
    <mergeCell ref="F186:H186"/>
    <mergeCell ref="J186:L186"/>
    <mergeCell ref="N186:P186"/>
    <mergeCell ref="R186:U186"/>
    <mergeCell ref="C177:E177"/>
    <mergeCell ref="F177:H177"/>
    <mergeCell ref="J177:L177"/>
    <mergeCell ref="N177:P177"/>
    <mergeCell ref="R177:U177"/>
    <mergeCell ref="C178:U178"/>
    <mergeCell ref="C175:E176"/>
    <mergeCell ref="F175:U175"/>
    <mergeCell ref="F176:H176"/>
    <mergeCell ref="J176:L176"/>
    <mergeCell ref="N176:P176"/>
    <mergeCell ref="R176:U176"/>
    <mergeCell ref="C168:F168"/>
    <mergeCell ref="G168:J168"/>
    <mergeCell ref="K168:U168"/>
    <mergeCell ref="Q170:U170"/>
    <mergeCell ref="A171:U171"/>
    <mergeCell ref="A172:C172"/>
    <mergeCell ref="C159:D159"/>
    <mergeCell ref="E159:F159"/>
    <mergeCell ref="G159:J159"/>
    <mergeCell ref="K159:U159"/>
    <mergeCell ref="C167:D167"/>
    <mergeCell ref="E167:F167"/>
    <mergeCell ref="G167:J167"/>
    <mergeCell ref="K167:U167"/>
    <mergeCell ref="G163:J163"/>
    <mergeCell ref="K163:U163"/>
    <mergeCell ref="C166:D166"/>
    <mergeCell ref="E166:F166"/>
    <mergeCell ref="G166:J166"/>
    <mergeCell ref="K166:U166"/>
    <mergeCell ref="C164:D164"/>
    <mergeCell ref="E164:F164"/>
    <mergeCell ref="G164:J164"/>
    <mergeCell ref="K164:U164"/>
    <mergeCell ref="C165:D165"/>
    <mergeCell ref="E165:F165"/>
    <mergeCell ref="G165:J165"/>
    <mergeCell ref="K165:U165"/>
    <mergeCell ref="C160:D160"/>
    <mergeCell ref="E160:F160"/>
    <mergeCell ref="G160:J160"/>
    <mergeCell ref="K160:U160"/>
    <mergeCell ref="C156:F156"/>
    <mergeCell ref="G156:J156"/>
    <mergeCell ref="K156:U156"/>
    <mergeCell ref="C147:D147"/>
    <mergeCell ref="E147:F147"/>
    <mergeCell ref="G147:J147"/>
    <mergeCell ref="K147:U147"/>
    <mergeCell ref="C152:D152"/>
    <mergeCell ref="E152:F152"/>
    <mergeCell ref="C148:D148"/>
    <mergeCell ref="E148:F148"/>
    <mergeCell ref="G148:J148"/>
    <mergeCell ref="K148:U148"/>
    <mergeCell ref="C144:F144"/>
    <mergeCell ref="G144:J144"/>
    <mergeCell ref="K144:U144"/>
    <mergeCell ref="C135:D135"/>
    <mergeCell ref="E135:F135"/>
    <mergeCell ref="G135:J135"/>
    <mergeCell ref="K135:U135"/>
    <mergeCell ref="C142:D142"/>
    <mergeCell ref="E142:F142"/>
    <mergeCell ref="G142:J142"/>
    <mergeCell ref="K142:U142"/>
    <mergeCell ref="C154:D154"/>
    <mergeCell ref="E154:F154"/>
    <mergeCell ref="G154:J154"/>
    <mergeCell ref="K154:U154"/>
    <mergeCell ref="C155:D155"/>
    <mergeCell ref="E155:F155"/>
    <mergeCell ref="G155:J155"/>
    <mergeCell ref="K155:U155"/>
    <mergeCell ref="K110:U110"/>
    <mergeCell ref="C85:D85"/>
    <mergeCell ref="G85:J85"/>
    <mergeCell ref="K85:U85"/>
    <mergeCell ref="G86:J86"/>
    <mergeCell ref="K86:U86"/>
    <mergeCell ref="C86:D86"/>
    <mergeCell ref="E86:F86"/>
    <mergeCell ref="E87:F87"/>
    <mergeCell ref="C87:D87"/>
    <mergeCell ref="G95:J95"/>
    <mergeCell ref="K95:U95"/>
    <mergeCell ref="G101:J101"/>
    <mergeCell ref="K101:U101"/>
    <mergeCell ref="C88:F88"/>
    <mergeCell ref="G88:J88"/>
    <mergeCell ref="K88:U88"/>
    <mergeCell ref="G107:J107"/>
    <mergeCell ref="K107:U107"/>
    <mergeCell ref="Q90:U90"/>
    <mergeCell ref="A91:U91"/>
    <mergeCell ref="A92:C92"/>
    <mergeCell ref="C107:D107"/>
    <mergeCell ref="C96:D96"/>
    <mergeCell ref="E96:F96"/>
    <mergeCell ref="K96:U96"/>
    <mergeCell ref="G87:J87"/>
    <mergeCell ref="K87:U87"/>
    <mergeCell ref="E97:F97"/>
    <mergeCell ref="G97:J97"/>
    <mergeCell ref="K97:U97"/>
    <mergeCell ref="C98:D98"/>
    <mergeCell ref="G36:J36"/>
    <mergeCell ref="K36:U36"/>
    <mergeCell ref="C34:D34"/>
    <mergeCell ref="E34:F34"/>
    <mergeCell ref="G34:J34"/>
    <mergeCell ref="K34:U34"/>
    <mergeCell ref="C45:D45"/>
    <mergeCell ref="E45:F45"/>
    <mergeCell ref="G45:J45"/>
    <mergeCell ref="K46:U46"/>
    <mergeCell ref="C43:D43"/>
    <mergeCell ref="E43:F43"/>
    <mergeCell ref="G43:J43"/>
    <mergeCell ref="K43:U43"/>
    <mergeCell ref="C44:D44"/>
    <mergeCell ref="E44:F44"/>
    <mergeCell ref="G44:J44"/>
    <mergeCell ref="K44:U44"/>
    <mergeCell ref="C41:D41"/>
    <mergeCell ref="E41:F41"/>
    <mergeCell ref="G41:J41"/>
    <mergeCell ref="E98:F98"/>
    <mergeCell ref="G98:J98"/>
    <mergeCell ref="K98:U98"/>
    <mergeCell ref="C95:D95"/>
    <mergeCell ref="E95:F95"/>
    <mergeCell ref="Q355:U355"/>
    <mergeCell ref="A356:U356"/>
    <mergeCell ref="A357:C357"/>
    <mergeCell ref="C10:D10"/>
    <mergeCell ref="E10:F10"/>
    <mergeCell ref="G10:J10"/>
    <mergeCell ref="K10:U10"/>
    <mergeCell ref="C11:D11"/>
    <mergeCell ref="E11:F11"/>
    <mergeCell ref="G11:J11"/>
    <mergeCell ref="K11:U11"/>
    <mergeCell ref="G33:J33"/>
    <mergeCell ref="K33:U33"/>
    <mergeCell ref="G23:J23"/>
    <mergeCell ref="K23:U23"/>
    <mergeCell ref="C37:D37"/>
    <mergeCell ref="E37:F37"/>
    <mergeCell ref="G37:J37"/>
    <mergeCell ref="K37:U37"/>
    <mergeCell ref="C40:D40"/>
    <mergeCell ref="E40:F40"/>
    <mergeCell ref="G40:J40"/>
    <mergeCell ref="K40:U40"/>
    <mergeCell ref="K47:U47"/>
    <mergeCell ref="C50:D50"/>
    <mergeCell ref="C32:D32"/>
    <mergeCell ref="E32:F32"/>
    <mergeCell ref="A1:U1"/>
    <mergeCell ref="A3:F3"/>
    <mergeCell ref="P3:U3"/>
    <mergeCell ref="A4:U4"/>
    <mergeCell ref="C73:D73"/>
    <mergeCell ref="E73:F73"/>
    <mergeCell ref="G73:J73"/>
    <mergeCell ref="K73:U73"/>
    <mergeCell ref="C25:F25"/>
    <mergeCell ref="G25:J25"/>
    <mergeCell ref="K25:U25"/>
    <mergeCell ref="Q27:U27"/>
    <mergeCell ref="A28:U28"/>
    <mergeCell ref="A29:C29"/>
    <mergeCell ref="C24:D24"/>
    <mergeCell ref="E24:F24"/>
    <mergeCell ref="G24:J24"/>
    <mergeCell ref="K24:U24"/>
    <mergeCell ref="C22:D22"/>
    <mergeCell ref="E22:F22"/>
    <mergeCell ref="G22:J22"/>
    <mergeCell ref="C35:D35"/>
    <mergeCell ref="E35:F35"/>
    <mergeCell ref="G35:J35"/>
    <mergeCell ref="G17:J17"/>
    <mergeCell ref="K17:U17"/>
    <mergeCell ref="C16:D16"/>
    <mergeCell ref="E16:F16"/>
    <mergeCell ref="C14:D14"/>
    <mergeCell ref="E14:F14"/>
    <mergeCell ref="G14:J14"/>
    <mergeCell ref="K14:U14"/>
  </mergeCells>
  <phoneticPr fontId="1"/>
  <dataValidations count="1">
    <dataValidation type="list" allowBlank="1" showInputMessage="1" showErrorMessage="1" sqref="J269:J273 N269:N273 R269:R273 J285:J289 N285:N289 R285:R289 J250:J254 N250:N254 R250:R254">
      <formula1>$W$249:$W$253</formula1>
    </dataValidation>
  </dataValidations>
  <printOptions horizontalCentered="1"/>
  <pageMargins left="0.70866141732283472" right="0.70866141732283472" top="0.74803149606299213" bottom="0.55118110236220474" header="0.31496062992125984" footer="0.31496062992125984"/>
  <pageSetup paperSize="9" pageOrder="overThenDown" orientation="portrait" r:id="rId1"/>
  <rowBreaks count="10" manualBreakCount="10">
    <brk id="27" max="20" man="1"/>
    <brk id="66" max="16383" man="1"/>
    <brk id="90" max="16383" man="1"/>
    <brk id="129" max="20" man="1"/>
    <brk id="170" max="16383" man="1"/>
    <brk id="204" max="20" man="1"/>
    <brk id="264" max="20" man="1"/>
    <brk id="299" max="20" man="1"/>
    <brk id="320" max="20" man="1"/>
    <brk id="355"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46" zoomScaleNormal="100" zoomScaleSheetLayoutView="90" workbookViewId="0">
      <selection activeCell="F17" sqref="F17:H17"/>
    </sheetView>
  </sheetViews>
  <sheetFormatPr defaultRowHeight="13.5" x14ac:dyDescent="0.15"/>
  <cols>
    <col min="1" max="3" width="9" style="18"/>
    <col min="4" max="5" width="13.125" style="18" customWidth="1"/>
    <col min="6" max="16384" width="9" style="18"/>
  </cols>
  <sheetData>
    <row r="1" spans="1:8" ht="15.75" x14ac:dyDescent="0.15">
      <c r="A1" s="836" t="s">
        <v>408</v>
      </c>
      <c r="B1" s="836"/>
      <c r="C1" s="836"/>
      <c r="D1" s="836"/>
      <c r="E1" s="836"/>
      <c r="F1" s="836"/>
      <c r="G1" s="836"/>
      <c r="H1" s="836"/>
    </row>
    <row r="2" spans="1:8" ht="27" customHeight="1" x14ac:dyDescent="0.15">
      <c r="A2" s="19"/>
      <c r="B2" s="19"/>
      <c r="C2" s="19"/>
      <c r="D2" s="19"/>
      <c r="E2" s="19"/>
      <c r="F2" s="19"/>
      <c r="G2" s="19"/>
      <c r="H2" s="19"/>
    </row>
    <row r="3" spans="1:8" ht="27" customHeight="1" x14ac:dyDescent="0.15">
      <c r="A3" s="1364" t="s">
        <v>107</v>
      </c>
      <c r="B3" s="1364"/>
      <c r="C3" s="1364"/>
      <c r="D3" s="1364"/>
      <c r="E3" s="1364"/>
      <c r="F3" s="1364"/>
      <c r="G3" s="1365" t="s">
        <v>106</v>
      </c>
      <c r="H3" s="1365"/>
    </row>
    <row r="4" spans="1:8" ht="13.5" customHeight="1" x14ac:dyDescent="0.15">
      <c r="A4" s="19"/>
      <c r="B4" s="19"/>
      <c r="C4" s="19"/>
      <c r="D4" s="19"/>
      <c r="E4" s="19"/>
      <c r="F4" s="19"/>
      <c r="G4" s="19"/>
      <c r="H4" s="19"/>
    </row>
    <row r="5" spans="1:8" ht="27" customHeight="1" x14ac:dyDescent="0.15">
      <c r="A5" s="1964" t="s">
        <v>1181</v>
      </c>
      <c r="B5" s="1965"/>
      <c r="C5" s="1965"/>
      <c r="D5" s="1965"/>
      <c r="E5" s="1965"/>
      <c r="F5" s="1966"/>
      <c r="G5" s="617" t="s">
        <v>794</v>
      </c>
      <c r="H5" s="617">
        <f>IF(LEN(SUBSTITUTE(A6,CHAR(10),""))&gt;400,"文字数オーバーです",LEN(SUBSTITUTE(A6,CHAR(10),"")))</f>
        <v>0</v>
      </c>
    </row>
    <row r="6" spans="1:8" ht="27" customHeight="1" x14ac:dyDescent="0.15">
      <c r="A6" s="1955"/>
      <c r="B6" s="1956"/>
      <c r="C6" s="1956"/>
      <c r="D6" s="1956"/>
      <c r="E6" s="1956"/>
      <c r="F6" s="1956"/>
      <c r="G6" s="1956"/>
      <c r="H6" s="1957"/>
    </row>
    <row r="7" spans="1:8" ht="27" customHeight="1" x14ac:dyDescent="0.15">
      <c r="A7" s="1958"/>
      <c r="B7" s="1959"/>
      <c r="C7" s="1959"/>
      <c r="D7" s="1959"/>
      <c r="E7" s="1959"/>
      <c r="F7" s="1959"/>
      <c r="G7" s="1959"/>
      <c r="H7" s="1960"/>
    </row>
    <row r="8" spans="1:8" ht="27" customHeight="1" x14ac:dyDescent="0.15">
      <c r="A8" s="1958"/>
      <c r="B8" s="1959"/>
      <c r="C8" s="1959"/>
      <c r="D8" s="1959"/>
      <c r="E8" s="1959"/>
      <c r="F8" s="1959"/>
      <c r="G8" s="1959"/>
      <c r="H8" s="1960"/>
    </row>
    <row r="9" spans="1:8" ht="27" customHeight="1" x14ac:dyDescent="0.15">
      <c r="A9" s="1958"/>
      <c r="B9" s="1959"/>
      <c r="C9" s="1959"/>
      <c r="D9" s="1959"/>
      <c r="E9" s="1959"/>
      <c r="F9" s="1959"/>
      <c r="G9" s="1959"/>
      <c r="H9" s="1960"/>
    </row>
    <row r="10" spans="1:8" ht="27" customHeight="1" x14ac:dyDescent="0.15">
      <c r="A10" s="1958"/>
      <c r="B10" s="1959"/>
      <c r="C10" s="1959"/>
      <c r="D10" s="1959"/>
      <c r="E10" s="1959"/>
      <c r="F10" s="1959"/>
      <c r="G10" s="1959"/>
      <c r="H10" s="1960"/>
    </row>
    <row r="11" spans="1:8" ht="27" customHeight="1" x14ac:dyDescent="0.15">
      <c r="A11" s="1958"/>
      <c r="B11" s="1959"/>
      <c r="C11" s="1959"/>
      <c r="D11" s="1959"/>
      <c r="E11" s="1959"/>
      <c r="F11" s="1959"/>
      <c r="G11" s="1959"/>
      <c r="H11" s="1960"/>
    </row>
    <row r="12" spans="1:8" ht="27" customHeight="1" x14ac:dyDescent="0.15">
      <c r="A12" s="1961"/>
      <c r="B12" s="1962"/>
      <c r="C12" s="1962"/>
      <c r="D12" s="1962"/>
      <c r="E12" s="1962"/>
      <c r="F12" s="1962"/>
      <c r="G12" s="1962"/>
      <c r="H12" s="1963"/>
    </row>
    <row r="13" spans="1:8" ht="27" customHeight="1" x14ac:dyDescent="0.15">
      <c r="A13" s="321"/>
      <c r="B13" s="321"/>
      <c r="C13" s="321"/>
      <c r="D13" s="321"/>
      <c r="E13" s="321"/>
      <c r="F13" s="321"/>
      <c r="G13" s="321"/>
      <c r="H13" s="321"/>
    </row>
    <row r="14" spans="1:8" ht="27" customHeight="1" x14ac:dyDescent="0.15">
      <c r="A14" s="1416" t="s">
        <v>61</v>
      </c>
      <c r="B14" s="1416"/>
      <c r="C14" s="1416"/>
      <c r="D14" s="1416"/>
      <c r="E14" s="1416"/>
      <c r="F14" s="1416"/>
      <c r="G14" s="1416"/>
      <c r="H14" s="1416"/>
    </row>
    <row r="15" spans="1:8" ht="27" customHeight="1" x14ac:dyDescent="0.15">
      <c r="A15" s="19" t="s">
        <v>769</v>
      </c>
    </row>
    <row r="16" spans="1:8" ht="20.100000000000001" customHeight="1" x14ac:dyDescent="0.15">
      <c r="A16" s="1411" t="s">
        <v>62</v>
      </c>
      <c r="B16" s="1415"/>
      <c r="C16" s="1412"/>
      <c r="D16" s="1411" t="s">
        <v>392</v>
      </c>
      <c r="E16" s="1412"/>
      <c r="F16" s="1411" t="s">
        <v>63</v>
      </c>
      <c r="G16" s="1415"/>
      <c r="H16" s="1412"/>
    </row>
    <row r="17" spans="1:9" ht="20.100000000000001" customHeight="1" x14ac:dyDescent="0.15">
      <c r="A17" s="1951" t="s">
        <v>781</v>
      </c>
      <c r="B17" s="1952"/>
      <c r="C17" s="1953"/>
      <c r="D17" s="1949"/>
      <c r="E17" s="1950"/>
      <c r="F17" s="1413" t="s">
        <v>770</v>
      </c>
      <c r="G17" s="1948"/>
      <c r="H17" s="1414"/>
    </row>
    <row r="18" spans="1:9" ht="20.100000000000001" customHeight="1" x14ac:dyDescent="0.15">
      <c r="A18" s="1951" t="s">
        <v>782</v>
      </c>
      <c r="B18" s="1952"/>
      <c r="C18" s="1953"/>
      <c r="D18" s="1949"/>
      <c r="E18" s="1950"/>
      <c r="F18" s="1413" t="s">
        <v>770</v>
      </c>
      <c r="G18" s="1948"/>
      <c r="H18" s="1414"/>
    </row>
    <row r="19" spans="1:9" ht="20.100000000000001" customHeight="1" x14ac:dyDescent="0.15">
      <c r="A19" s="1951" t="s">
        <v>783</v>
      </c>
      <c r="B19" s="1952"/>
      <c r="C19" s="1953"/>
      <c r="D19" s="1949"/>
      <c r="E19" s="1950"/>
      <c r="F19" s="1413" t="s">
        <v>770</v>
      </c>
      <c r="G19" s="1948"/>
      <c r="H19" s="1414"/>
    </row>
    <row r="20" spans="1:9" ht="20.100000000000001" customHeight="1" x14ac:dyDescent="0.15">
      <c r="A20" s="1951" t="s">
        <v>784</v>
      </c>
      <c r="B20" s="1952"/>
      <c r="C20" s="1953"/>
      <c r="D20" s="1949"/>
      <c r="E20" s="1950"/>
      <c r="F20" s="1413" t="s">
        <v>770</v>
      </c>
      <c r="G20" s="1948"/>
      <c r="H20" s="1414"/>
    </row>
    <row r="21" spans="1:9" ht="39.950000000000003" customHeight="1" x14ac:dyDescent="0.15">
      <c r="A21" s="1954" t="s">
        <v>891</v>
      </c>
      <c r="B21" s="1946"/>
      <c r="C21" s="1947"/>
      <c r="D21" s="1949"/>
      <c r="E21" s="1950"/>
      <c r="F21" s="1413" t="s">
        <v>770</v>
      </c>
      <c r="G21" s="1948"/>
      <c r="H21" s="1414"/>
    </row>
    <row r="22" spans="1:9" ht="27" customHeight="1" x14ac:dyDescent="0.15">
      <c r="A22" s="434"/>
      <c r="B22" s="434"/>
      <c r="C22" s="434"/>
      <c r="D22" s="201"/>
      <c r="E22" s="201"/>
      <c r="F22" s="202"/>
      <c r="G22" s="202"/>
      <c r="H22" s="202"/>
    </row>
    <row r="23" spans="1:9" ht="27" customHeight="1" x14ac:dyDescent="0.15">
      <c r="A23" s="435" t="s">
        <v>771</v>
      </c>
      <c r="B23" s="435"/>
      <c r="C23" s="435"/>
      <c r="D23" s="435"/>
      <c r="E23" s="435"/>
      <c r="F23" s="435"/>
      <c r="G23" s="435"/>
      <c r="H23" s="435"/>
    </row>
    <row r="24" spans="1:9" ht="20.100000000000001" customHeight="1" x14ac:dyDescent="0.15">
      <c r="A24" s="1411" t="s">
        <v>62</v>
      </c>
      <c r="B24" s="1415"/>
      <c r="C24" s="1412"/>
      <c r="D24" s="1411" t="s">
        <v>392</v>
      </c>
      <c r="E24" s="1412"/>
      <c r="F24" s="1411" t="s">
        <v>63</v>
      </c>
      <c r="G24" s="1415"/>
      <c r="H24" s="1412"/>
    </row>
    <row r="25" spans="1:9" ht="20.100000000000001" customHeight="1" x14ac:dyDescent="0.15">
      <c r="A25" s="1951" t="s">
        <v>77</v>
      </c>
      <c r="B25" s="1952"/>
      <c r="C25" s="1953"/>
      <c r="D25" s="1949"/>
      <c r="E25" s="1950"/>
      <c r="F25" s="1413" t="s">
        <v>770</v>
      </c>
      <c r="G25" s="1948"/>
      <c r="H25" s="1414"/>
    </row>
    <row r="26" spans="1:9" ht="20.100000000000001" customHeight="1" x14ac:dyDescent="0.15">
      <c r="A26" s="1951" t="s">
        <v>781</v>
      </c>
      <c r="B26" s="1952"/>
      <c r="C26" s="1953"/>
      <c r="D26" s="1949"/>
      <c r="E26" s="1950"/>
      <c r="F26" s="1413" t="s">
        <v>770</v>
      </c>
      <c r="G26" s="1948"/>
      <c r="H26" s="1414"/>
    </row>
    <row r="27" spans="1:9" ht="20.100000000000001" customHeight="1" x14ac:dyDescent="0.15">
      <c r="A27" s="1951" t="s">
        <v>789</v>
      </c>
      <c r="B27" s="1952"/>
      <c r="C27" s="1953"/>
      <c r="D27" s="1949"/>
      <c r="E27" s="1950"/>
      <c r="F27" s="1413" t="s">
        <v>770</v>
      </c>
      <c r="G27" s="1948"/>
      <c r="H27" s="1414"/>
    </row>
    <row r="28" spans="1:9" ht="39.950000000000003" customHeight="1" x14ac:dyDescent="0.15">
      <c r="A28" s="1954" t="s">
        <v>891</v>
      </c>
      <c r="B28" s="1946"/>
      <c r="C28" s="1947"/>
      <c r="D28" s="1949"/>
      <c r="E28" s="1950"/>
      <c r="F28" s="1413" t="s">
        <v>770</v>
      </c>
      <c r="G28" s="1948"/>
      <c r="H28" s="1414"/>
    </row>
    <row r="29" spans="1:9" ht="32.1" customHeight="1" x14ac:dyDescent="0.15"/>
    <row r="30" spans="1:9" ht="20.100000000000001" customHeight="1" x14ac:dyDescent="0.15">
      <c r="A30" s="1467" t="s">
        <v>115</v>
      </c>
      <c r="B30" s="1467"/>
      <c r="C30" s="1467"/>
      <c r="D30" s="1467"/>
      <c r="E30" s="1467"/>
      <c r="F30" s="1467"/>
      <c r="G30" s="1467"/>
      <c r="H30" s="1467"/>
      <c r="I30" s="173"/>
    </row>
    <row r="31" spans="1:9" ht="20.100000000000001" customHeight="1" x14ac:dyDescent="0.15">
      <c r="A31" s="836" t="s">
        <v>408</v>
      </c>
      <c r="B31" s="836"/>
      <c r="C31" s="836"/>
      <c r="D31" s="836"/>
      <c r="E31" s="836"/>
      <c r="F31" s="836"/>
      <c r="G31" s="836"/>
      <c r="H31" s="836"/>
      <c r="I31" s="172"/>
    </row>
    <row r="32" spans="1:9" ht="20.100000000000001" customHeight="1" x14ac:dyDescent="0.15">
      <c r="A32" s="19"/>
      <c r="B32" s="19"/>
      <c r="C32" s="19"/>
      <c r="D32" s="19"/>
      <c r="E32" s="19"/>
      <c r="F32" s="19"/>
      <c r="G32" s="19"/>
      <c r="H32" s="19"/>
      <c r="I32" s="174"/>
    </row>
    <row r="33" spans="1:9" ht="20.100000000000001" customHeight="1" x14ac:dyDescent="0.15">
      <c r="A33" s="1456" t="s">
        <v>294</v>
      </c>
      <c r="B33" s="1456"/>
      <c r="C33" s="19"/>
      <c r="D33" s="19"/>
      <c r="E33" s="19"/>
      <c r="F33" s="19"/>
      <c r="G33" s="19"/>
      <c r="H33" s="19"/>
      <c r="I33" s="171"/>
    </row>
    <row r="34" spans="1:9" ht="27" customHeight="1" x14ac:dyDescent="0.15">
      <c r="A34" s="435" t="s">
        <v>772</v>
      </c>
      <c r="B34" s="435"/>
      <c r="C34" s="435"/>
      <c r="D34" s="435"/>
      <c r="E34" s="435"/>
      <c r="F34" s="435"/>
      <c r="G34" s="435"/>
      <c r="H34" s="435"/>
    </row>
    <row r="35" spans="1:9" ht="20.100000000000001" customHeight="1" x14ac:dyDescent="0.15">
      <c r="A35" s="1411" t="s">
        <v>62</v>
      </c>
      <c r="B35" s="1415"/>
      <c r="C35" s="1412"/>
      <c r="D35" s="629" t="s">
        <v>799</v>
      </c>
      <c r="E35" s="630" t="s">
        <v>800</v>
      </c>
      <c r="F35" s="1411" t="s">
        <v>63</v>
      </c>
      <c r="G35" s="1415"/>
      <c r="H35" s="1412"/>
    </row>
    <row r="36" spans="1:9" ht="20.100000000000001" customHeight="1" x14ac:dyDescent="0.15">
      <c r="A36" s="1951" t="s">
        <v>778</v>
      </c>
      <c r="B36" s="1952"/>
      <c r="C36" s="1953"/>
      <c r="D36" s="481"/>
      <c r="E36" s="482"/>
      <c r="F36" s="1413" t="s">
        <v>770</v>
      </c>
      <c r="G36" s="1948"/>
      <c r="H36" s="1414"/>
    </row>
    <row r="37" spans="1:9" ht="20.100000000000001" customHeight="1" x14ac:dyDescent="0.15">
      <c r="A37" s="1951" t="s">
        <v>779</v>
      </c>
      <c r="B37" s="1952"/>
      <c r="C37" s="1953"/>
      <c r="D37" s="481"/>
      <c r="E37" s="482"/>
      <c r="F37" s="1413" t="s">
        <v>770</v>
      </c>
      <c r="G37" s="1948"/>
      <c r="H37" s="1414"/>
    </row>
    <row r="38" spans="1:9" ht="20.100000000000001" customHeight="1" x14ac:dyDescent="0.15">
      <c r="A38" s="1951" t="s">
        <v>773</v>
      </c>
      <c r="B38" s="1952"/>
      <c r="C38" s="1953"/>
      <c r="D38" s="481"/>
      <c r="E38" s="482"/>
      <c r="F38" s="1413" t="s">
        <v>770</v>
      </c>
      <c r="G38" s="1948"/>
      <c r="H38" s="1414"/>
    </row>
    <row r="39" spans="1:9" ht="20.100000000000001" customHeight="1" x14ac:dyDescent="0.15">
      <c r="A39" s="1951" t="s">
        <v>774</v>
      </c>
      <c r="B39" s="1952"/>
      <c r="C39" s="1953"/>
      <c r="D39" s="481"/>
      <c r="E39" s="482"/>
      <c r="F39" s="1413" t="s">
        <v>770</v>
      </c>
      <c r="G39" s="1948"/>
      <c r="H39" s="1414"/>
    </row>
    <row r="40" spans="1:9" ht="20.100000000000001" customHeight="1" x14ac:dyDescent="0.15">
      <c r="A40" s="1951" t="s">
        <v>776</v>
      </c>
      <c r="B40" s="1952"/>
      <c r="C40" s="1953"/>
      <c r="D40" s="481"/>
      <c r="E40" s="482"/>
      <c r="F40" s="1413" t="s">
        <v>770</v>
      </c>
      <c r="G40" s="1948"/>
      <c r="H40" s="1414"/>
    </row>
    <row r="41" spans="1:9" ht="20.100000000000001" customHeight="1" x14ac:dyDescent="0.15">
      <c r="A41" s="1951" t="s">
        <v>775</v>
      </c>
      <c r="B41" s="1952"/>
      <c r="C41" s="1953"/>
      <c r="D41" s="481"/>
      <c r="E41" s="482"/>
      <c r="F41" s="1413" t="s">
        <v>770</v>
      </c>
      <c r="G41" s="1948"/>
      <c r="H41" s="1414"/>
    </row>
    <row r="42" spans="1:9" ht="20.100000000000001" customHeight="1" x14ac:dyDescent="0.15">
      <c r="A42" s="1951" t="s">
        <v>777</v>
      </c>
      <c r="B42" s="1952"/>
      <c r="C42" s="1953"/>
      <c r="D42" s="481"/>
      <c r="E42" s="482"/>
      <c r="F42" s="1413" t="s">
        <v>770</v>
      </c>
      <c r="G42" s="1948"/>
      <c r="H42" s="1414"/>
    </row>
    <row r="43" spans="1:9" ht="39.950000000000003" customHeight="1" x14ac:dyDescent="0.15">
      <c r="A43" s="1954" t="s">
        <v>891</v>
      </c>
      <c r="B43" s="1946"/>
      <c r="C43" s="1947"/>
      <c r="D43" s="481"/>
      <c r="E43" s="482"/>
      <c r="F43" s="1413" t="s">
        <v>770</v>
      </c>
      <c r="G43" s="1948"/>
      <c r="H43" s="1414"/>
    </row>
    <row r="44" spans="1:9" ht="27" customHeight="1" x14ac:dyDescent="0.15">
      <c r="A44" s="434"/>
      <c r="B44" s="434"/>
      <c r="C44" s="434"/>
      <c r="D44" s="201"/>
      <c r="E44" s="201"/>
      <c r="F44" s="202"/>
      <c r="G44" s="202"/>
      <c r="H44" s="202"/>
    </row>
    <row r="45" spans="1:9" ht="27" customHeight="1" x14ac:dyDescent="0.15">
      <c r="A45" s="435" t="s">
        <v>780</v>
      </c>
      <c r="B45" s="435"/>
      <c r="C45" s="435"/>
      <c r="D45" s="435"/>
      <c r="E45" s="435"/>
      <c r="F45" s="435"/>
      <c r="G45" s="435"/>
      <c r="H45" s="435"/>
    </row>
    <row r="46" spans="1:9" ht="20.100000000000001" customHeight="1" x14ac:dyDescent="0.15">
      <c r="A46" s="1411" t="s">
        <v>62</v>
      </c>
      <c r="B46" s="1415"/>
      <c r="C46" s="1412"/>
      <c r="D46" s="1411" t="s">
        <v>800</v>
      </c>
      <c r="E46" s="1412"/>
      <c r="F46" s="1411" t="s">
        <v>63</v>
      </c>
      <c r="G46" s="1415"/>
      <c r="H46" s="1412"/>
    </row>
    <row r="47" spans="1:9" ht="20.100000000000001" customHeight="1" x14ac:dyDescent="0.15">
      <c r="A47" s="1951" t="s">
        <v>785</v>
      </c>
      <c r="B47" s="1952"/>
      <c r="C47" s="1953"/>
      <c r="D47" s="1949"/>
      <c r="E47" s="1950"/>
      <c r="F47" s="1413" t="s">
        <v>770</v>
      </c>
      <c r="G47" s="1948"/>
      <c r="H47" s="1414"/>
    </row>
    <row r="48" spans="1:9" ht="20.100000000000001" customHeight="1" x14ac:dyDescent="0.15">
      <c r="A48" s="1951" t="s">
        <v>786</v>
      </c>
      <c r="B48" s="1952"/>
      <c r="C48" s="1953"/>
      <c r="D48" s="1949"/>
      <c r="E48" s="1950"/>
      <c r="F48" s="1413" t="s">
        <v>770</v>
      </c>
      <c r="G48" s="1948"/>
      <c r="H48" s="1414"/>
    </row>
    <row r="49" spans="1:8" ht="20.100000000000001" customHeight="1" x14ac:dyDescent="0.15">
      <c r="A49" s="1951" t="s">
        <v>787</v>
      </c>
      <c r="B49" s="1952"/>
      <c r="C49" s="1953"/>
      <c r="D49" s="1949"/>
      <c r="E49" s="1950"/>
      <c r="F49" s="1413" t="s">
        <v>770</v>
      </c>
      <c r="G49" s="1948"/>
      <c r="H49" s="1414"/>
    </row>
    <row r="50" spans="1:8" ht="20.100000000000001" customHeight="1" x14ac:dyDescent="0.15">
      <c r="A50" s="1951" t="s">
        <v>788</v>
      </c>
      <c r="B50" s="1952"/>
      <c r="C50" s="1953"/>
      <c r="D50" s="1949"/>
      <c r="E50" s="1950"/>
      <c r="F50" s="1413" t="s">
        <v>770</v>
      </c>
      <c r="G50" s="1948"/>
      <c r="H50" s="1414"/>
    </row>
    <row r="51" spans="1:8" ht="39.950000000000003" customHeight="1" x14ac:dyDescent="0.15">
      <c r="A51" s="1954" t="s">
        <v>891</v>
      </c>
      <c r="B51" s="1946"/>
      <c r="C51" s="1947"/>
      <c r="D51" s="1949"/>
      <c r="E51" s="1950"/>
      <c r="F51" s="1413" t="s">
        <v>770</v>
      </c>
      <c r="G51" s="1948"/>
      <c r="H51" s="1414"/>
    </row>
    <row r="52" spans="1:8" ht="27" customHeight="1" x14ac:dyDescent="0.15">
      <c r="A52" s="434"/>
      <c r="B52" s="434"/>
      <c r="C52" s="434"/>
      <c r="D52" s="201"/>
      <c r="E52" s="201"/>
      <c r="F52" s="202"/>
      <c r="G52" s="202"/>
      <c r="H52" s="202"/>
    </row>
    <row r="53" spans="1:8" ht="27" customHeight="1" x14ac:dyDescent="0.15">
      <c r="A53" s="435" t="s">
        <v>956</v>
      </c>
    </row>
    <row r="54" spans="1:8" ht="27" customHeight="1" x14ac:dyDescent="0.15">
      <c r="A54" s="1945" t="s">
        <v>890</v>
      </c>
      <c r="B54" s="1946"/>
      <c r="C54" s="1946"/>
      <c r="D54" s="1946"/>
      <c r="E54" s="1946"/>
      <c r="F54" s="1946"/>
      <c r="G54" s="1946"/>
      <c r="H54" s="1947"/>
    </row>
    <row r="55" spans="1:8" ht="27" customHeight="1" x14ac:dyDescent="0.15"/>
    <row r="56" spans="1:8" ht="31.5" customHeight="1" x14ac:dyDescent="0.15">
      <c r="A56" s="19" t="s">
        <v>957</v>
      </c>
    </row>
    <row r="57" spans="1:8" ht="31.5" customHeight="1" x14ac:dyDescent="0.15"/>
  </sheetData>
  <sheetProtection formatCells="0" formatColumns="0" formatRows="0"/>
  <mergeCells count="79">
    <mergeCell ref="A5:F5"/>
    <mergeCell ref="D21:E21"/>
    <mergeCell ref="F21:H21"/>
    <mergeCell ref="A28:C28"/>
    <mergeCell ref="D28:E28"/>
    <mergeCell ref="F28:H28"/>
    <mergeCell ref="A24:C24"/>
    <mergeCell ref="D24:E24"/>
    <mergeCell ref="F24:H24"/>
    <mergeCell ref="F25:H25"/>
    <mergeCell ref="F26:H26"/>
    <mergeCell ref="F27:H27"/>
    <mergeCell ref="A25:C25"/>
    <mergeCell ref="A26:C26"/>
    <mergeCell ref="A27:C27"/>
    <mergeCell ref="D25:E25"/>
    <mergeCell ref="A14:H14"/>
    <mergeCell ref="A21:C21"/>
    <mergeCell ref="F42:H42"/>
    <mergeCell ref="F41:H41"/>
    <mergeCell ref="F40:H40"/>
    <mergeCell ref="D17:E17"/>
    <mergeCell ref="D18:E18"/>
    <mergeCell ref="D19:E19"/>
    <mergeCell ref="D20:E20"/>
    <mergeCell ref="F16:H16"/>
    <mergeCell ref="D16:E16"/>
    <mergeCell ref="A16:C16"/>
    <mergeCell ref="F17:H17"/>
    <mergeCell ref="F18:H18"/>
    <mergeCell ref="F19:H19"/>
    <mergeCell ref="F20:H20"/>
    <mergeCell ref="A1:H1"/>
    <mergeCell ref="A3:F3"/>
    <mergeCell ref="G3:H3"/>
    <mergeCell ref="A38:C38"/>
    <mergeCell ref="A39:C39"/>
    <mergeCell ref="F35:H35"/>
    <mergeCell ref="F36:H36"/>
    <mergeCell ref="F37:H37"/>
    <mergeCell ref="F38:H38"/>
    <mergeCell ref="F39:H39"/>
    <mergeCell ref="A6:H12"/>
    <mergeCell ref="A17:C17"/>
    <mergeCell ref="A18:C18"/>
    <mergeCell ref="A19:C19"/>
    <mergeCell ref="A20:C20"/>
    <mergeCell ref="D27:E27"/>
    <mergeCell ref="A43:C43"/>
    <mergeCell ref="F43:H43"/>
    <mergeCell ref="A42:C42"/>
    <mergeCell ref="A33:B33"/>
    <mergeCell ref="A30:H30"/>
    <mergeCell ref="A31:H31"/>
    <mergeCell ref="A35:C35"/>
    <mergeCell ref="A36:C36"/>
    <mergeCell ref="A37:C37"/>
    <mergeCell ref="A41:C41"/>
    <mergeCell ref="D26:E26"/>
    <mergeCell ref="F47:H47"/>
    <mergeCell ref="A40:C40"/>
    <mergeCell ref="A51:C51"/>
    <mergeCell ref="A50:C50"/>
    <mergeCell ref="A49:C49"/>
    <mergeCell ref="A48:C48"/>
    <mergeCell ref="A47:C47"/>
    <mergeCell ref="D46:E46"/>
    <mergeCell ref="A46:C46"/>
    <mergeCell ref="F46:H46"/>
    <mergeCell ref="D51:E51"/>
    <mergeCell ref="D50:E50"/>
    <mergeCell ref="D49:E49"/>
    <mergeCell ref="D48:E48"/>
    <mergeCell ref="D47:E47"/>
    <mergeCell ref="A54:H54"/>
    <mergeCell ref="F51:H51"/>
    <mergeCell ref="F50:H50"/>
    <mergeCell ref="F49:H49"/>
    <mergeCell ref="F48:H48"/>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30"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zoomScale="85" zoomScaleNormal="85" zoomScaleSheetLayoutView="70" workbookViewId="0">
      <selection activeCell="V16" sqref="A15:V20"/>
    </sheetView>
  </sheetViews>
  <sheetFormatPr defaultRowHeight="13.5" x14ac:dyDescent="0.15"/>
  <cols>
    <col min="1" max="16384" width="9" style="18"/>
  </cols>
  <sheetData>
    <row r="1" spans="1:9" ht="15.75" x14ac:dyDescent="0.15">
      <c r="A1" s="836" t="s">
        <v>409</v>
      </c>
      <c r="B1" s="836"/>
      <c r="C1" s="836"/>
      <c r="D1" s="836"/>
      <c r="E1" s="836"/>
      <c r="F1" s="836"/>
      <c r="G1" s="836"/>
      <c r="H1" s="836"/>
      <c r="I1" s="836"/>
    </row>
    <row r="2" spans="1:9" ht="27" customHeight="1" x14ac:dyDescent="0.15">
      <c r="A2" s="26"/>
      <c r="B2" s="19"/>
      <c r="C2" s="19"/>
      <c r="D2" s="19"/>
      <c r="E2" s="19"/>
      <c r="F2" s="19"/>
      <c r="G2" s="19"/>
      <c r="H2" s="19"/>
      <c r="I2" s="19"/>
    </row>
    <row r="3" spans="1:9" ht="27" customHeight="1" x14ac:dyDescent="0.15">
      <c r="A3" s="1364" t="s">
        <v>574</v>
      </c>
      <c r="B3" s="1364"/>
      <c r="C3" s="1364"/>
      <c r="D3" s="1364"/>
      <c r="E3" s="1364"/>
      <c r="F3" s="1364"/>
      <c r="G3" s="1364"/>
      <c r="H3" s="1365" t="s">
        <v>108</v>
      </c>
      <c r="I3" s="1365"/>
    </row>
    <row r="4" spans="1:9" ht="13.5" customHeight="1" x14ac:dyDescent="0.15">
      <c r="A4" s="19"/>
      <c r="B4" s="19"/>
      <c r="C4" s="19"/>
      <c r="D4" s="19"/>
      <c r="E4" s="19"/>
      <c r="F4" s="19"/>
      <c r="G4" s="19"/>
      <c r="H4" s="19"/>
      <c r="I4" s="19"/>
    </row>
    <row r="5" spans="1:9" ht="27" customHeight="1" x14ac:dyDescent="0.15">
      <c r="A5" s="19" t="s">
        <v>801</v>
      </c>
      <c r="B5" s="19"/>
      <c r="C5" s="19"/>
      <c r="D5" s="19"/>
      <c r="E5" s="19"/>
      <c r="F5" s="19"/>
      <c r="G5" s="19"/>
      <c r="H5" s="19"/>
      <c r="I5" s="19"/>
    </row>
    <row r="6" spans="1:9" ht="27" customHeight="1" x14ac:dyDescent="0.15">
      <c r="A6" s="1411" t="s">
        <v>95</v>
      </c>
      <c r="B6" s="1415"/>
      <c r="C6" s="1415"/>
      <c r="D6" s="1415"/>
      <c r="E6" s="1415"/>
      <c r="F6" s="1415"/>
      <c r="G6" s="1415"/>
      <c r="H6" s="1415"/>
      <c r="I6" s="1412"/>
    </row>
    <row r="7" spans="1:9" ht="27" customHeight="1" x14ac:dyDescent="0.15">
      <c r="A7" s="1967" t="s">
        <v>304</v>
      </c>
      <c r="B7" s="1968"/>
      <c r="C7" s="1968"/>
      <c r="D7" s="1968"/>
      <c r="E7" s="1968"/>
      <c r="F7" s="1968"/>
      <c r="G7" s="1969"/>
      <c r="H7" s="617" t="s">
        <v>794</v>
      </c>
      <c r="I7" s="617">
        <f>IF(LEN(SUBSTITUTE(A8,CHAR(10),""))&gt;400,"文字数オーバーです",LEN(SUBSTITUTE(A8,CHAR(10),"")))</f>
        <v>0</v>
      </c>
    </row>
    <row r="8" spans="1:9" ht="27" customHeight="1" x14ac:dyDescent="0.15">
      <c r="A8" s="1396"/>
      <c r="B8" s="1397"/>
      <c r="C8" s="1397"/>
      <c r="D8" s="1397"/>
      <c r="E8" s="1397"/>
      <c r="F8" s="1397"/>
      <c r="G8" s="1397"/>
      <c r="H8" s="1397"/>
      <c r="I8" s="1398"/>
    </row>
    <row r="9" spans="1:9" ht="27" customHeight="1" x14ac:dyDescent="0.15">
      <c r="A9" s="1399"/>
      <c r="B9" s="1400"/>
      <c r="C9" s="1400"/>
      <c r="D9" s="1400"/>
      <c r="E9" s="1400"/>
      <c r="F9" s="1400"/>
      <c r="G9" s="1400"/>
      <c r="H9" s="1400"/>
      <c r="I9" s="1401"/>
    </row>
    <row r="10" spans="1:9" ht="27" customHeight="1" x14ac:dyDescent="0.15">
      <c r="A10" s="1399"/>
      <c r="B10" s="1400"/>
      <c r="C10" s="1400"/>
      <c r="D10" s="1400"/>
      <c r="E10" s="1400"/>
      <c r="F10" s="1400"/>
      <c r="G10" s="1400"/>
      <c r="H10" s="1400"/>
      <c r="I10" s="1401"/>
    </row>
    <row r="11" spans="1:9" ht="27" customHeight="1" x14ac:dyDescent="0.15">
      <c r="A11" s="1399"/>
      <c r="B11" s="1400"/>
      <c r="C11" s="1400"/>
      <c r="D11" s="1400"/>
      <c r="E11" s="1400"/>
      <c r="F11" s="1400"/>
      <c r="G11" s="1400"/>
      <c r="H11" s="1400"/>
      <c r="I11" s="1401"/>
    </row>
    <row r="12" spans="1:9" ht="27" customHeight="1" x14ac:dyDescent="0.15">
      <c r="A12" s="1399"/>
      <c r="B12" s="1400"/>
      <c r="C12" s="1400"/>
      <c r="D12" s="1400"/>
      <c r="E12" s="1400"/>
      <c r="F12" s="1400"/>
      <c r="G12" s="1400"/>
      <c r="H12" s="1400"/>
      <c r="I12" s="1401"/>
    </row>
    <row r="13" spans="1:9" ht="27" customHeight="1" x14ac:dyDescent="0.15">
      <c r="A13" s="1402"/>
      <c r="B13" s="1403"/>
      <c r="C13" s="1403"/>
      <c r="D13" s="1403"/>
      <c r="E13" s="1403"/>
      <c r="F13" s="1403"/>
      <c r="G13" s="1403"/>
      <c r="H13" s="1403"/>
      <c r="I13" s="1404"/>
    </row>
    <row r="14" spans="1:9" ht="27" customHeight="1" x14ac:dyDescent="0.15">
      <c r="A14" s="1967" t="s">
        <v>301</v>
      </c>
      <c r="B14" s="1968"/>
      <c r="C14" s="1968"/>
      <c r="D14" s="1968"/>
      <c r="E14" s="1968"/>
      <c r="F14" s="1968"/>
      <c r="G14" s="1969"/>
      <c r="H14" s="617" t="s">
        <v>794</v>
      </c>
      <c r="I14" s="617">
        <f>IF(LEN(SUBSTITUTE(A15,CHAR(10),""))&gt;400,"文字数オーバーです",LEN(SUBSTITUTE(A15,CHAR(10),"")))</f>
        <v>0</v>
      </c>
    </row>
    <row r="15" spans="1:9" ht="27" customHeight="1" x14ac:dyDescent="0.15">
      <c r="A15" s="1396"/>
      <c r="B15" s="1397"/>
      <c r="C15" s="1397"/>
      <c r="D15" s="1397"/>
      <c r="E15" s="1397"/>
      <c r="F15" s="1397"/>
      <c r="G15" s="1397"/>
      <c r="H15" s="1397"/>
      <c r="I15" s="1398"/>
    </row>
    <row r="16" spans="1:9" ht="27" customHeight="1" x14ac:dyDescent="0.15">
      <c r="A16" s="1399"/>
      <c r="B16" s="1400"/>
      <c r="C16" s="1400"/>
      <c r="D16" s="1400"/>
      <c r="E16" s="1400"/>
      <c r="F16" s="1400"/>
      <c r="G16" s="1400"/>
      <c r="H16" s="1400"/>
      <c r="I16" s="1401"/>
    </row>
    <row r="17" spans="1:9" ht="27" customHeight="1" x14ac:dyDescent="0.15">
      <c r="A17" s="1399"/>
      <c r="B17" s="1400"/>
      <c r="C17" s="1400"/>
      <c r="D17" s="1400"/>
      <c r="E17" s="1400"/>
      <c r="F17" s="1400"/>
      <c r="G17" s="1400"/>
      <c r="H17" s="1400"/>
      <c r="I17" s="1401"/>
    </row>
    <row r="18" spans="1:9" ht="27" customHeight="1" x14ac:dyDescent="0.15">
      <c r="A18" s="1399"/>
      <c r="B18" s="1400"/>
      <c r="C18" s="1400"/>
      <c r="D18" s="1400"/>
      <c r="E18" s="1400"/>
      <c r="F18" s="1400"/>
      <c r="G18" s="1400"/>
      <c r="H18" s="1400"/>
      <c r="I18" s="1401"/>
    </row>
    <row r="19" spans="1:9" ht="27" customHeight="1" x14ac:dyDescent="0.15">
      <c r="A19" s="1399"/>
      <c r="B19" s="1400"/>
      <c r="C19" s="1400"/>
      <c r="D19" s="1400"/>
      <c r="E19" s="1400"/>
      <c r="F19" s="1400"/>
      <c r="G19" s="1400"/>
      <c r="H19" s="1400"/>
      <c r="I19" s="1401"/>
    </row>
    <row r="20" spans="1:9" ht="27" customHeight="1" x14ac:dyDescent="0.15">
      <c r="A20" s="1402"/>
      <c r="B20" s="1403"/>
      <c r="C20" s="1403"/>
      <c r="D20" s="1403"/>
      <c r="E20" s="1403"/>
      <c r="F20" s="1403"/>
      <c r="G20" s="1403"/>
      <c r="H20" s="1403"/>
      <c r="I20" s="1404"/>
    </row>
    <row r="21" spans="1:9" ht="27" customHeight="1" x14ac:dyDescent="0.15">
      <c r="A21" s="1967" t="s">
        <v>302</v>
      </c>
      <c r="B21" s="1968"/>
      <c r="C21" s="1968"/>
      <c r="D21" s="1968"/>
      <c r="E21" s="1968"/>
      <c r="F21" s="1968"/>
      <c r="G21" s="1969"/>
      <c r="H21" s="617" t="s">
        <v>794</v>
      </c>
      <c r="I21" s="617">
        <f>IF(LEN(SUBSTITUTE(A22,CHAR(10),""))&gt;400,"文字数オーバーです",LEN(SUBSTITUTE(A22,CHAR(10),"")))</f>
        <v>0</v>
      </c>
    </row>
    <row r="22" spans="1:9" ht="27" customHeight="1" x14ac:dyDescent="0.15">
      <c r="A22" s="1396"/>
      <c r="B22" s="1397"/>
      <c r="C22" s="1397"/>
      <c r="D22" s="1397"/>
      <c r="E22" s="1397"/>
      <c r="F22" s="1397"/>
      <c r="G22" s="1397"/>
      <c r="H22" s="1397"/>
      <c r="I22" s="1398"/>
    </row>
    <row r="23" spans="1:9" ht="27" customHeight="1" x14ac:dyDescent="0.15">
      <c r="A23" s="1399"/>
      <c r="B23" s="1400"/>
      <c r="C23" s="1400"/>
      <c r="D23" s="1400"/>
      <c r="E23" s="1400"/>
      <c r="F23" s="1400"/>
      <c r="G23" s="1400"/>
      <c r="H23" s="1400"/>
      <c r="I23" s="1401"/>
    </row>
    <row r="24" spans="1:9" ht="27" customHeight="1" x14ac:dyDescent="0.15">
      <c r="A24" s="1399"/>
      <c r="B24" s="1400"/>
      <c r="C24" s="1400"/>
      <c r="D24" s="1400"/>
      <c r="E24" s="1400"/>
      <c r="F24" s="1400"/>
      <c r="G24" s="1400"/>
      <c r="H24" s="1400"/>
      <c r="I24" s="1401"/>
    </row>
    <row r="25" spans="1:9" ht="27" customHeight="1" x14ac:dyDescent="0.15">
      <c r="A25" s="1399"/>
      <c r="B25" s="1400"/>
      <c r="C25" s="1400"/>
      <c r="D25" s="1400"/>
      <c r="E25" s="1400"/>
      <c r="F25" s="1400"/>
      <c r="G25" s="1400"/>
      <c r="H25" s="1400"/>
      <c r="I25" s="1401"/>
    </row>
    <row r="26" spans="1:9" ht="27" customHeight="1" x14ac:dyDescent="0.15">
      <c r="A26" s="1399"/>
      <c r="B26" s="1400"/>
      <c r="C26" s="1400"/>
      <c r="D26" s="1400"/>
      <c r="E26" s="1400"/>
      <c r="F26" s="1400"/>
      <c r="G26" s="1400"/>
      <c r="H26" s="1400"/>
      <c r="I26" s="1401"/>
    </row>
    <row r="27" spans="1:9" ht="27" customHeight="1" x14ac:dyDescent="0.15">
      <c r="A27" s="1402"/>
      <c r="B27" s="1403"/>
      <c r="C27" s="1403"/>
      <c r="D27" s="1403"/>
      <c r="E27" s="1403"/>
      <c r="F27" s="1403"/>
      <c r="G27" s="1403"/>
      <c r="H27" s="1403"/>
      <c r="I27" s="1404"/>
    </row>
    <row r="28" spans="1:9" ht="27" customHeight="1" x14ac:dyDescent="0.15">
      <c r="A28" s="323"/>
      <c r="B28" s="323"/>
      <c r="C28" s="323"/>
      <c r="D28" s="323"/>
      <c r="E28" s="323"/>
      <c r="F28" s="323"/>
      <c r="G28" s="323"/>
      <c r="H28" s="323"/>
      <c r="I28" s="323"/>
    </row>
    <row r="29" spans="1:9" ht="27" customHeight="1" x14ac:dyDescent="0.15">
      <c r="A29" s="19"/>
      <c r="B29" s="19"/>
      <c r="C29" s="19"/>
      <c r="D29" s="19"/>
      <c r="E29" s="19"/>
      <c r="F29" s="19"/>
      <c r="G29" s="19"/>
      <c r="H29" s="1456" t="s">
        <v>115</v>
      </c>
      <c r="I29" s="1456"/>
    </row>
    <row r="30" spans="1:9" ht="15.75" x14ac:dyDescent="0.15">
      <c r="A30" s="836" t="s">
        <v>409</v>
      </c>
      <c r="B30" s="836"/>
      <c r="C30" s="836"/>
      <c r="D30" s="836"/>
      <c r="E30" s="836"/>
      <c r="F30" s="836"/>
      <c r="G30" s="836"/>
      <c r="H30" s="836"/>
      <c r="I30" s="836"/>
    </row>
    <row r="31" spans="1:9" ht="15.75" x14ac:dyDescent="0.15">
      <c r="A31" s="19"/>
      <c r="B31" s="19"/>
      <c r="C31" s="19"/>
      <c r="D31" s="19"/>
      <c r="E31" s="19"/>
      <c r="F31" s="19"/>
      <c r="G31" s="19"/>
      <c r="H31" s="19"/>
      <c r="I31" s="19"/>
    </row>
    <row r="32" spans="1:9" ht="27" customHeight="1" x14ac:dyDescent="0.15">
      <c r="A32" s="1484" t="s">
        <v>298</v>
      </c>
      <c r="B32" s="1484"/>
      <c r="C32" s="197"/>
      <c r="D32" s="19"/>
      <c r="E32" s="19"/>
      <c r="F32" s="19"/>
      <c r="G32" s="19"/>
      <c r="H32" s="19"/>
      <c r="I32" s="19"/>
    </row>
    <row r="33" spans="1:9" ht="27" customHeight="1" x14ac:dyDescent="0.15">
      <c r="A33" s="1967" t="s">
        <v>303</v>
      </c>
      <c r="B33" s="1968"/>
      <c r="C33" s="1968"/>
      <c r="D33" s="1968"/>
      <c r="E33" s="1968"/>
      <c r="F33" s="1968"/>
      <c r="G33" s="1969"/>
      <c r="H33" s="617" t="s">
        <v>794</v>
      </c>
      <c r="I33" s="617">
        <f>IF(LEN(SUBSTITUTE(A34,CHAR(10),""))&gt;400,"文字数オーバーです",LEN(SUBSTITUTE(A34,CHAR(10),"")))</f>
        <v>0</v>
      </c>
    </row>
    <row r="34" spans="1:9" ht="27" customHeight="1" x14ac:dyDescent="0.15">
      <c r="A34" s="1396"/>
      <c r="B34" s="1397"/>
      <c r="C34" s="1397"/>
      <c r="D34" s="1397"/>
      <c r="E34" s="1397"/>
      <c r="F34" s="1397"/>
      <c r="G34" s="1397"/>
      <c r="H34" s="1397"/>
      <c r="I34" s="1398"/>
    </row>
    <row r="35" spans="1:9" ht="27" customHeight="1" x14ac:dyDescent="0.15">
      <c r="A35" s="1399"/>
      <c r="B35" s="1400"/>
      <c r="C35" s="1400"/>
      <c r="D35" s="1400"/>
      <c r="E35" s="1400"/>
      <c r="F35" s="1400"/>
      <c r="G35" s="1400"/>
      <c r="H35" s="1400"/>
      <c r="I35" s="1401"/>
    </row>
    <row r="36" spans="1:9" ht="27" customHeight="1" x14ac:dyDescent="0.15">
      <c r="A36" s="1399"/>
      <c r="B36" s="1400"/>
      <c r="C36" s="1400"/>
      <c r="D36" s="1400"/>
      <c r="E36" s="1400"/>
      <c r="F36" s="1400"/>
      <c r="G36" s="1400"/>
      <c r="H36" s="1400"/>
      <c r="I36" s="1401"/>
    </row>
    <row r="37" spans="1:9" ht="27" customHeight="1" x14ac:dyDescent="0.15">
      <c r="A37" s="1399"/>
      <c r="B37" s="1400"/>
      <c r="C37" s="1400"/>
      <c r="D37" s="1400"/>
      <c r="E37" s="1400"/>
      <c r="F37" s="1400"/>
      <c r="G37" s="1400"/>
      <c r="H37" s="1400"/>
      <c r="I37" s="1401"/>
    </row>
    <row r="38" spans="1:9" ht="27" customHeight="1" x14ac:dyDescent="0.15">
      <c r="A38" s="1399"/>
      <c r="B38" s="1400"/>
      <c r="C38" s="1400"/>
      <c r="D38" s="1400"/>
      <c r="E38" s="1400"/>
      <c r="F38" s="1400"/>
      <c r="G38" s="1400"/>
      <c r="H38" s="1400"/>
      <c r="I38" s="1401"/>
    </row>
    <row r="39" spans="1:9" ht="27" customHeight="1" x14ac:dyDescent="0.15">
      <c r="A39" s="1402"/>
      <c r="B39" s="1403"/>
      <c r="C39" s="1403"/>
      <c r="D39" s="1403"/>
      <c r="E39" s="1403"/>
      <c r="F39" s="1403"/>
      <c r="G39" s="1403"/>
      <c r="H39" s="1403"/>
      <c r="I39" s="1404"/>
    </row>
    <row r="40" spans="1:9" ht="27" customHeight="1" x14ac:dyDescent="0.15">
      <c r="A40" s="1967" t="s">
        <v>905</v>
      </c>
      <c r="B40" s="1968"/>
      <c r="C40" s="1968"/>
      <c r="D40" s="1968"/>
      <c r="E40" s="1968"/>
      <c r="F40" s="1968"/>
      <c r="G40" s="1969"/>
      <c r="H40" s="617" t="s">
        <v>134</v>
      </c>
      <c r="I40" s="617">
        <f>IF(LEN(SUBSTITUTE(A41,CHAR(10),""))&gt;400,"文字数オーバーです",LEN(SUBSTITUTE(A41,CHAR(10),"")))</f>
        <v>0</v>
      </c>
    </row>
    <row r="41" spans="1:9" ht="27" customHeight="1" x14ac:dyDescent="0.15">
      <c r="A41" s="1396"/>
      <c r="B41" s="1397"/>
      <c r="C41" s="1397"/>
      <c r="D41" s="1397"/>
      <c r="E41" s="1397"/>
      <c r="F41" s="1397"/>
      <c r="G41" s="1397"/>
      <c r="H41" s="1397"/>
      <c r="I41" s="1398"/>
    </row>
    <row r="42" spans="1:9" ht="27" customHeight="1" x14ac:dyDescent="0.15">
      <c r="A42" s="1399"/>
      <c r="B42" s="1400"/>
      <c r="C42" s="1400"/>
      <c r="D42" s="1400"/>
      <c r="E42" s="1400"/>
      <c r="F42" s="1400"/>
      <c r="G42" s="1400"/>
      <c r="H42" s="1400"/>
      <c r="I42" s="1401"/>
    </row>
    <row r="43" spans="1:9" ht="27" customHeight="1" x14ac:dyDescent="0.15">
      <c r="A43" s="1399"/>
      <c r="B43" s="1400"/>
      <c r="C43" s="1400"/>
      <c r="D43" s="1400"/>
      <c r="E43" s="1400"/>
      <c r="F43" s="1400"/>
      <c r="G43" s="1400"/>
      <c r="H43" s="1400"/>
      <c r="I43" s="1401"/>
    </row>
    <row r="44" spans="1:9" ht="27" customHeight="1" x14ac:dyDescent="0.15">
      <c r="A44" s="1399"/>
      <c r="B44" s="1400"/>
      <c r="C44" s="1400"/>
      <c r="D44" s="1400"/>
      <c r="E44" s="1400"/>
      <c r="F44" s="1400"/>
      <c r="G44" s="1400"/>
      <c r="H44" s="1400"/>
      <c r="I44" s="1401"/>
    </row>
    <row r="45" spans="1:9" ht="27" customHeight="1" x14ac:dyDescent="0.15">
      <c r="A45" s="1399"/>
      <c r="B45" s="1400"/>
      <c r="C45" s="1400"/>
      <c r="D45" s="1400"/>
      <c r="E45" s="1400"/>
      <c r="F45" s="1400"/>
      <c r="G45" s="1400"/>
      <c r="H45" s="1400"/>
      <c r="I45" s="1401"/>
    </row>
    <row r="46" spans="1:9" ht="27" customHeight="1" x14ac:dyDescent="0.15">
      <c r="A46" s="1402"/>
      <c r="B46" s="1403"/>
      <c r="C46" s="1403"/>
      <c r="D46" s="1403"/>
      <c r="E46" s="1403"/>
      <c r="F46" s="1403"/>
      <c r="G46" s="1403"/>
      <c r="H46" s="1403"/>
      <c r="I46" s="1404"/>
    </row>
    <row r="47" spans="1:9" ht="27" customHeight="1" x14ac:dyDescent="0.15">
      <c r="A47" s="301"/>
      <c r="B47" s="19"/>
      <c r="C47" s="19"/>
      <c r="D47" s="19"/>
      <c r="E47" s="19"/>
      <c r="F47" s="19"/>
      <c r="G47" s="19"/>
      <c r="H47" s="19"/>
      <c r="I47" s="19"/>
    </row>
    <row r="48" spans="1:9" ht="27" customHeight="1" x14ac:dyDescent="0.15">
      <c r="A48" s="19"/>
      <c r="B48" s="19"/>
      <c r="C48" s="19"/>
      <c r="D48" s="19"/>
      <c r="E48" s="19"/>
      <c r="F48" s="19"/>
      <c r="G48" s="19"/>
      <c r="H48" s="1456" t="s">
        <v>115</v>
      </c>
      <c r="I48" s="1456"/>
    </row>
    <row r="49" spans="1:9" ht="27" customHeight="1" x14ac:dyDescent="0.15">
      <c r="A49" s="836" t="s">
        <v>409</v>
      </c>
      <c r="B49" s="836"/>
      <c r="C49" s="836"/>
      <c r="D49" s="836"/>
      <c r="E49" s="836"/>
      <c r="F49" s="836"/>
      <c r="G49" s="836"/>
      <c r="H49" s="836"/>
      <c r="I49" s="836"/>
    </row>
    <row r="50" spans="1:9" ht="12" customHeight="1" x14ac:dyDescent="0.15">
      <c r="A50" s="19"/>
      <c r="B50" s="19"/>
      <c r="C50" s="19"/>
      <c r="D50" s="19"/>
      <c r="E50" s="19"/>
      <c r="F50" s="19"/>
      <c r="G50" s="19"/>
      <c r="H50" s="19"/>
      <c r="I50" s="19"/>
    </row>
    <row r="51" spans="1:9" ht="27" customHeight="1" x14ac:dyDescent="0.15">
      <c r="A51" s="1451" t="s">
        <v>298</v>
      </c>
      <c r="B51" s="1451"/>
      <c r="C51" s="434"/>
      <c r="D51" s="19"/>
      <c r="E51" s="19"/>
      <c r="F51" s="19"/>
      <c r="G51" s="19"/>
      <c r="H51" s="19"/>
      <c r="I51" s="19"/>
    </row>
    <row r="52" spans="1:9" ht="27" customHeight="1" x14ac:dyDescent="0.15">
      <c r="A52" s="126" t="s">
        <v>802</v>
      </c>
      <c r="B52" s="653"/>
      <c r="C52" s="126"/>
      <c r="D52" s="1"/>
      <c r="E52" s="1"/>
      <c r="F52" s="1"/>
      <c r="G52" s="1"/>
      <c r="H52" s="1"/>
      <c r="I52" s="1"/>
    </row>
    <row r="53" spans="1:9" ht="27" customHeight="1" x14ac:dyDescent="0.15">
      <c r="A53" s="1970" t="s">
        <v>906</v>
      </c>
      <c r="B53" s="1971"/>
      <c r="C53" s="1971"/>
      <c r="D53" s="1971"/>
      <c r="E53" s="1971"/>
      <c r="F53" s="1971"/>
      <c r="G53" s="1972"/>
      <c r="H53" s="654" t="s">
        <v>794</v>
      </c>
      <c r="I53" s="654">
        <f>IF(LEN(SUBSTITUTE(A54,CHAR(10),""))&gt;400,"文字数オーバーです",LEN(SUBSTITUTE(A54,CHAR(10),"")))</f>
        <v>0</v>
      </c>
    </row>
    <row r="54" spans="1:9" ht="27" customHeight="1" x14ac:dyDescent="0.15">
      <c r="A54" s="1396"/>
      <c r="B54" s="1397"/>
      <c r="C54" s="1397"/>
      <c r="D54" s="1397"/>
      <c r="E54" s="1397"/>
      <c r="F54" s="1397"/>
      <c r="G54" s="1397"/>
      <c r="H54" s="1397"/>
      <c r="I54" s="1398"/>
    </row>
    <row r="55" spans="1:9" ht="27" customHeight="1" x14ac:dyDescent="0.15">
      <c r="A55" s="1399"/>
      <c r="B55" s="1400"/>
      <c r="C55" s="1400"/>
      <c r="D55" s="1400"/>
      <c r="E55" s="1400"/>
      <c r="F55" s="1400"/>
      <c r="G55" s="1400"/>
      <c r="H55" s="1400"/>
      <c r="I55" s="1401"/>
    </row>
    <row r="56" spans="1:9" ht="27" customHeight="1" x14ac:dyDescent="0.15">
      <c r="A56" s="1399"/>
      <c r="B56" s="1400"/>
      <c r="C56" s="1400"/>
      <c r="D56" s="1400"/>
      <c r="E56" s="1400"/>
      <c r="F56" s="1400"/>
      <c r="G56" s="1400"/>
      <c r="H56" s="1400"/>
      <c r="I56" s="1401"/>
    </row>
    <row r="57" spans="1:9" ht="27" customHeight="1" x14ac:dyDescent="0.15">
      <c r="A57" s="1399"/>
      <c r="B57" s="1400"/>
      <c r="C57" s="1400"/>
      <c r="D57" s="1400"/>
      <c r="E57" s="1400"/>
      <c r="F57" s="1400"/>
      <c r="G57" s="1400"/>
      <c r="H57" s="1400"/>
      <c r="I57" s="1401"/>
    </row>
    <row r="58" spans="1:9" ht="27" customHeight="1" x14ac:dyDescent="0.15">
      <c r="A58" s="1399"/>
      <c r="B58" s="1400"/>
      <c r="C58" s="1400"/>
      <c r="D58" s="1400"/>
      <c r="E58" s="1400"/>
      <c r="F58" s="1400"/>
      <c r="G58" s="1400"/>
      <c r="H58" s="1400"/>
      <c r="I58" s="1401"/>
    </row>
    <row r="59" spans="1:9" ht="27" customHeight="1" x14ac:dyDescent="0.15">
      <c r="A59" s="1402"/>
      <c r="B59" s="1403"/>
      <c r="C59" s="1403"/>
      <c r="D59" s="1403"/>
      <c r="E59" s="1403"/>
      <c r="F59" s="1403"/>
      <c r="G59" s="1403"/>
      <c r="H59" s="1403"/>
      <c r="I59" s="1404"/>
    </row>
    <row r="60" spans="1:9" ht="27" customHeight="1" x14ac:dyDescent="0.15">
      <c r="A60" s="1970" t="s">
        <v>966</v>
      </c>
      <c r="B60" s="1971"/>
      <c r="C60" s="1971"/>
      <c r="D60" s="1971"/>
      <c r="E60" s="1971"/>
      <c r="F60" s="1971"/>
      <c r="G60" s="1972"/>
      <c r="H60" s="654" t="s">
        <v>134</v>
      </c>
      <c r="I60" s="654">
        <f>IF(LEN(SUBSTITUTE(A61,CHAR(10),""))&gt;400,"文字数オーバーです",LEN(SUBSTITUTE(A61,CHAR(10),"")))</f>
        <v>0</v>
      </c>
    </row>
    <row r="61" spans="1:9" ht="27" customHeight="1" x14ac:dyDescent="0.15">
      <c r="A61" s="1396"/>
      <c r="B61" s="1973"/>
      <c r="C61" s="1973"/>
      <c r="D61" s="1973"/>
      <c r="E61" s="1973"/>
      <c r="F61" s="1973"/>
      <c r="G61" s="1973"/>
      <c r="H61" s="1973"/>
      <c r="I61" s="1974"/>
    </row>
    <row r="62" spans="1:9" ht="27" customHeight="1" x14ac:dyDescent="0.15">
      <c r="A62" s="1975"/>
      <c r="B62" s="1976"/>
      <c r="C62" s="1976"/>
      <c r="D62" s="1976"/>
      <c r="E62" s="1976"/>
      <c r="F62" s="1976"/>
      <c r="G62" s="1976"/>
      <c r="H62" s="1976"/>
      <c r="I62" s="1977"/>
    </row>
    <row r="63" spans="1:9" ht="27" customHeight="1" x14ac:dyDescent="0.15">
      <c r="A63" s="1975"/>
      <c r="B63" s="1976"/>
      <c r="C63" s="1976"/>
      <c r="D63" s="1976"/>
      <c r="E63" s="1976"/>
      <c r="F63" s="1976"/>
      <c r="G63" s="1976"/>
      <c r="H63" s="1976"/>
      <c r="I63" s="1977"/>
    </row>
    <row r="64" spans="1:9" ht="27" customHeight="1" x14ac:dyDescent="0.15">
      <c r="A64" s="1975"/>
      <c r="B64" s="1976"/>
      <c r="C64" s="1976"/>
      <c r="D64" s="1976"/>
      <c r="E64" s="1976"/>
      <c r="F64" s="1976"/>
      <c r="G64" s="1976"/>
      <c r="H64" s="1976"/>
      <c r="I64" s="1977"/>
    </row>
    <row r="65" spans="1:10" ht="27" customHeight="1" x14ac:dyDescent="0.15">
      <c r="A65" s="1975"/>
      <c r="B65" s="1976"/>
      <c r="C65" s="1976"/>
      <c r="D65" s="1976"/>
      <c r="E65" s="1976"/>
      <c r="F65" s="1976"/>
      <c r="G65" s="1976"/>
      <c r="H65" s="1976"/>
      <c r="I65" s="1977"/>
    </row>
    <row r="66" spans="1:10" ht="27" customHeight="1" x14ac:dyDescent="0.15">
      <c r="A66" s="1978"/>
      <c r="B66" s="1979"/>
      <c r="C66" s="1979"/>
      <c r="D66" s="1979"/>
      <c r="E66" s="1979"/>
      <c r="F66" s="1979"/>
      <c r="G66" s="1979"/>
      <c r="H66" s="1979"/>
      <c r="I66" s="1980"/>
    </row>
    <row r="67" spans="1:10" ht="27" customHeight="1" x14ac:dyDescent="0.15">
      <c r="A67" s="19" t="s">
        <v>38</v>
      </c>
      <c r="B67" s="42"/>
      <c r="C67" s="42"/>
      <c r="D67" s="42"/>
      <c r="E67" s="42"/>
      <c r="F67" s="42"/>
      <c r="G67" s="42"/>
      <c r="H67" s="42"/>
      <c r="I67" s="42"/>
    </row>
    <row r="68" spans="1:10" ht="27" customHeight="1" x14ac:dyDescent="0.15">
      <c r="A68" s="34" t="s">
        <v>64</v>
      </c>
      <c r="B68" s="323"/>
      <c r="C68" s="323"/>
      <c r="D68" s="323"/>
      <c r="E68" s="323"/>
      <c r="F68" s="323"/>
      <c r="G68" s="323"/>
      <c r="H68" s="323"/>
      <c r="I68" s="323"/>
    </row>
    <row r="69" spans="1:10" ht="17.25" customHeight="1" thickBot="1" x14ac:dyDescent="0.2">
      <c r="A69" s="204"/>
      <c r="B69" s="204"/>
      <c r="C69" s="204"/>
      <c r="D69" s="204"/>
      <c r="E69" s="204"/>
      <c r="F69" s="204"/>
      <c r="G69" s="204"/>
      <c r="H69" s="204"/>
      <c r="I69" s="204"/>
    </row>
    <row r="70" spans="1:10" ht="39.950000000000003" customHeight="1" x14ac:dyDescent="0.15">
      <c r="A70" s="1386" t="s">
        <v>954</v>
      </c>
      <c r="B70" s="1387"/>
      <c r="C70" s="1387"/>
      <c r="D70" s="1387"/>
      <c r="E70" s="1387"/>
      <c r="F70" s="1387"/>
      <c r="G70" s="1387"/>
      <c r="H70" s="1387"/>
      <c r="I70" s="1388"/>
    </row>
    <row r="71" spans="1:10" ht="27.75" customHeight="1" x14ac:dyDescent="0.15">
      <c r="A71" s="1026" t="s">
        <v>579</v>
      </c>
      <c r="B71" s="1024"/>
      <c r="C71" s="1024"/>
      <c r="D71" s="1024"/>
      <c r="E71" s="1024"/>
      <c r="F71" s="1024"/>
      <c r="G71" s="1024"/>
      <c r="H71" s="1024"/>
      <c r="I71" s="620" t="s">
        <v>580</v>
      </c>
    </row>
    <row r="72" spans="1:10" ht="54" customHeight="1" x14ac:dyDescent="0.15">
      <c r="A72" s="1532" t="s">
        <v>967</v>
      </c>
      <c r="B72" s="1533"/>
      <c r="C72" s="1533"/>
      <c r="D72" s="1533"/>
      <c r="E72" s="1533"/>
      <c r="F72" s="1533"/>
      <c r="G72" s="1533"/>
      <c r="H72" s="1534"/>
      <c r="I72" s="411"/>
    </row>
    <row r="73" spans="1:10" ht="27" customHeight="1" x14ac:dyDescent="0.15">
      <c r="A73" s="1532" t="s">
        <v>653</v>
      </c>
      <c r="B73" s="1533"/>
      <c r="C73" s="1533"/>
      <c r="D73" s="1533"/>
      <c r="E73" s="1533"/>
      <c r="F73" s="1533"/>
      <c r="G73" s="1533"/>
      <c r="H73" s="1534"/>
      <c r="I73" s="411"/>
      <c r="J73" s="42"/>
    </row>
    <row r="74" spans="1:10" ht="53.25" customHeight="1" x14ac:dyDescent="0.15">
      <c r="A74" s="1532" t="s">
        <v>968</v>
      </c>
      <c r="B74" s="1533"/>
      <c r="C74" s="1533"/>
      <c r="D74" s="1533"/>
      <c r="E74" s="1533"/>
      <c r="F74" s="1533"/>
      <c r="G74" s="1533"/>
      <c r="H74" s="1534"/>
      <c r="I74" s="411"/>
      <c r="J74" s="42"/>
    </row>
    <row r="75" spans="1:10" ht="54" customHeight="1" thickBot="1" x14ac:dyDescent="0.2">
      <c r="A75" s="1360" t="s">
        <v>1229</v>
      </c>
      <c r="B75" s="1361"/>
      <c r="C75" s="1361"/>
      <c r="D75" s="1361"/>
      <c r="E75" s="1361"/>
      <c r="F75" s="1361"/>
      <c r="G75" s="1361"/>
      <c r="H75" s="1362"/>
      <c r="I75" s="425"/>
      <c r="J75" s="42"/>
    </row>
    <row r="76" spans="1:10" ht="15.75" x14ac:dyDescent="0.15">
      <c r="B76" s="19"/>
      <c r="C76" s="19"/>
      <c r="D76" s="19"/>
      <c r="E76" s="19"/>
      <c r="F76" s="19"/>
      <c r="G76" s="19"/>
      <c r="H76" s="19"/>
      <c r="I76" s="19"/>
      <c r="J76" s="42"/>
    </row>
    <row r="77" spans="1:10" ht="15.75" x14ac:dyDescent="0.15">
      <c r="A77" s="34"/>
      <c r="B77" s="34"/>
      <c r="C77" s="34"/>
      <c r="D77" s="34"/>
      <c r="E77" s="34"/>
      <c r="F77" s="34"/>
      <c r="G77" s="34"/>
      <c r="H77" s="34"/>
      <c r="I77" s="34"/>
      <c r="J77" s="42"/>
    </row>
    <row r="78" spans="1:10" ht="15.75" x14ac:dyDescent="0.15">
      <c r="A78" s="34"/>
      <c r="B78" s="34"/>
      <c r="C78" s="34"/>
      <c r="D78" s="34"/>
      <c r="E78" s="34"/>
      <c r="F78" s="34"/>
      <c r="G78" s="34"/>
      <c r="H78" s="34"/>
      <c r="I78" s="34"/>
      <c r="J78" s="42"/>
    </row>
    <row r="79" spans="1:10" ht="15.75" x14ac:dyDescent="0.15">
      <c r="A79" s="34"/>
      <c r="B79" s="34"/>
      <c r="C79" s="34"/>
      <c r="D79" s="34"/>
      <c r="E79" s="34"/>
      <c r="F79" s="34"/>
      <c r="G79" s="34"/>
      <c r="H79" s="34"/>
      <c r="I79" s="34"/>
    </row>
    <row r="80" spans="1:10" ht="15.75" x14ac:dyDescent="0.15">
      <c r="A80" s="34"/>
      <c r="B80" s="34"/>
      <c r="C80" s="34"/>
      <c r="D80" s="34"/>
      <c r="E80" s="34"/>
      <c r="F80" s="34"/>
      <c r="G80" s="34"/>
      <c r="H80" s="34"/>
      <c r="I80" s="34"/>
    </row>
    <row r="81" spans="1:9" ht="15.75" x14ac:dyDescent="0.15">
      <c r="A81" s="34"/>
      <c r="B81" s="34"/>
      <c r="C81" s="34"/>
      <c r="D81" s="34"/>
      <c r="E81" s="34"/>
      <c r="F81" s="34"/>
      <c r="G81" s="34"/>
      <c r="H81" s="34"/>
      <c r="I81" s="34"/>
    </row>
    <row r="82" spans="1:9" ht="15.75" x14ac:dyDescent="0.15">
      <c r="A82" s="34"/>
      <c r="B82" s="34"/>
      <c r="C82" s="34"/>
      <c r="D82" s="34"/>
      <c r="E82" s="34"/>
      <c r="F82" s="34"/>
      <c r="G82" s="34"/>
      <c r="H82" s="34"/>
      <c r="I82" s="34"/>
    </row>
    <row r="83" spans="1:9" ht="15.75" x14ac:dyDescent="0.15">
      <c r="A83" s="19"/>
      <c r="B83" s="19"/>
      <c r="C83" s="19"/>
      <c r="D83" s="19"/>
      <c r="E83" s="19"/>
      <c r="F83" s="19"/>
      <c r="G83" s="19"/>
      <c r="H83" s="19"/>
      <c r="I83" s="19"/>
    </row>
    <row r="84" spans="1:9" ht="15.75" x14ac:dyDescent="0.15">
      <c r="A84" s="19"/>
      <c r="B84" s="19"/>
      <c r="C84" s="19"/>
      <c r="D84" s="19"/>
      <c r="E84" s="19"/>
      <c r="F84" s="19"/>
      <c r="G84" s="19"/>
      <c r="H84" s="19"/>
      <c r="I84" s="19"/>
    </row>
    <row r="85" spans="1:9" ht="15.75" x14ac:dyDescent="0.15">
      <c r="A85" s="19"/>
      <c r="B85" s="19"/>
      <c r="C85" s="19"/>
      <c r="D85" s="19"/>
      <c r="E85" s="19"/>
      <c r="F85" s="19"/>
      <c r="G85" s="19"/>
      <c r="H85" s="19"/>
      <c r="I85" s="19"/>
    </row>
    <row r="86" spans="1:9" ht="15.75" x14ac:dyDescent="0.15">
      <c r="A86" s="19"/>
      <c r="B86" s="19"/>
      <c r="C86" s="19"/>
      <c r="D86" s="19"/>
      <c r="E86" s="19"/>
      <c r="F86" s="19"/>
      <c r="G86" s="19"/>
      <c r="H86" s="19"/>
      <c r="I86" s="19"/>
    </row>
    <row r="87" spans="1:9" ht="15.75" x14ac:dyDescent="0.15">
      <c r="A87" s="19"/>
      <c r="B87" s="19"/>
      <c r="C87" s="19"/>
      <c r="D87" s="19"/>
      <c r="E87" s="19"/>
      <c r="F87" s="19"/>
      <c r="G87" s="19"/>
      <c r="H87" s="19"/>
      <c r="I87" s="19"/>
    </row>
    <row r="88" spans="1:9" ht="15.75" x14ac:dyDescent="0.15">
      <c r="A88" s="19"/>
      <c r="B88" s="19"/>
      <c r="C88" s="19"/>
      <c r="D88" s="19"/>
      <c r="E88" s="19"/>
      <c r="F88" s="19"/>
      <c r="G88" s="19"/>
      <c r="H88" s="19"/>
      <c r="I88" s="19"/>
    </row>
    <row r="89" spans="1:9" ht="15.75" x14ac:dyDescent="0.15">
      <c r="A89" s="19"/>
      <c r="B89" s="19"/>
      <c r="C89" s="19"/>
      <c r="D89" s="19"/>
      <c r="E89" s="19"/>
      <c r="F89" s="19"/>
      <c r="G89" s="19"/>
      <c r="H89" s="19"/>
      <c r="I89" s="19"/>
    </row>
    <row r="90" spans="1:9" ht="15.75" x14ac:dyDescent="0.15">
      <c r="A90" s="19"/>
      <c r="B90" s="19"/>
      <c r="C90" s="19"/>
      <c r="D90" s="19"/>
      <c r="E90" s="19"/>
      <c r="F90" s="19"/>
      <c r="G90" s="19"/>
      <c r="H90" s="19"/>
      <c r="I90" s="19"/>
    </row>
    <row r="91" spans="1:9" ht="15.75" x14ac:dyDescent="0.15">
      <c r="A91" s="19"/>
      <c r="B91" s="19"/>
      <c r="C91" s="19"/>
      <c r="D91" s="19"/>
      <c r="E91" s="19"/>
      <c r="F91" s="19"/>
      <c r="G91" s="19"/>
      <c r="H91" s="19"/>
      <c r="I91" s="19"/>
    </row>
    <row r="92" spans="1:9" ht="15.75" x14ac:dyDescent="0.15">
      <c r="A92" s="19"/>
      <c r="B92" s="19"/>
      <c r="C92" s="19"/>
      <c r="D92" s="19"/>
      <c r="E92" s="19"/>
      <c r="F92" s="19"/>
      <c r="G92" s="19"/>
      <c r="H92" s="19"/>
      <c r="I92" s="19"/>
    </row>
    <row r="93" spans="1:9" ht="15.75" x14ac:dyDescent="0.15">
      <c r="A93" s="19"/>
      <c r="B93" s="19"/>
      <c r="C93" s="19"/>
      <c r="D93" s="19"/>
      <c r="E93" s="19"/>
      <c r="F93" s="19"/>
      <c r="G93" s="19"/>
      <c r="H93" s="19"/>
      <c r="I93" s="19"/>
    </row>
    <row r="94" spans="1:9" ht="15.75" x14ac:dyDescent="0.15">
      <c r="A94" s="19"/>
      <c r="B94" s="19"/>
      <c r="C94" s="19"/>
      <c r="D94" s="19"/>
      <c r="E94" s="19"/>
      <c r="F94" s="19"/>
      <c r="G94" s="19"/>
      <c r="H94" s="19"/>
      <c r="I94" s="19"/>
    </row>
    <row r="95" spans="1:9" ht="15.75" x14ac:dyDescent="0.15">
      <c r="A95" s="19"/>
      <c r="B95" s="19"/>
      <c r="C95" s="19"/>
      <c r="D95" s="19"/>
      <c r="E95" s="19"/>
      <c r="F95" s="19"/>
      <c r="G95" s="19"/>
      <c r="H95" s="19"/>
      <c r="I95" s="19"/>
    </row>
    <row r="96" spans="1:9" ht="15.75" x14ac:dyDescent="0.15">
      <c r="A96" s="19"/>
      <c r="B96" s="19"/>
      <c r="C96" s="19"/>
      <c r="D96" s="19"/>
      <c r="E96" s="19"/>
      <c r="F96" s="19"/>
      <c r="G96" s="19"/>
      <c r="H96" s="19"/>
      <c r="I96" s="19"/>
    </row>
    <row r="97" spans="1:9" ht="15.75" x14ac:dyDescent="0.15">
      <c r="A97" s="19"/>
      <c r="B97" s="19"/>
      <c r="C97" s="19"/>
      <c r="D97" s="19"/>
      <c r="E97" s="19"/>
      <c r="F97" s="19"/>
      <c r="G97" s="19"/>
      <c r="H97" s="19"/>
      <c r="I97" s="19"/>
    </row>
    <row r="98" spans="1:9" ht="15.75" x14ac:dyDescent="0.15">
      <c r="A98" s="19"/>
      <c r="B98" s="19"/>
      <c r="C98" s="19"/>
      <c r="D98" s="19"/>
      <c r="E98" s="19"/>
      <c r="F98" s="19"/>
      <c r="G98" s="19"/>
      <c r="H98" s="19"/>
      <c r="I98" s="19"/>
    </row>
    <row r="99" spans="1:9" ht="15.75" x14ac:dyDescent="0.15">
      <c r="A99" s="19"/>
      <c r="B99" s="19"/>
      <c r="C99" s="19"/>
      <c r="D99" s="19"/>
      <c r="E99" s="19"/>
      <c r="F99" s="19"/>
      <c r="G99" s="19"/>
      <c r="H99" s="19"/>
      <c r="I99" s="19"/>
    </row>
    <row r="100" spans="1:9" ht="15.75" x14ac:dyDescent="0.15">
      <c r="A100" s="19"/>
      <c r="B100" s="19"/>
      <c r="C100" s="19"/>
      <c r="D100" s="19"/>
      <c r="E100" s="19"/>
      <c r="F100" s="19"/>
      <c r="G100" s="19"/>
      <c r="H100" s="19"/>
      <c r="I100" s="19"/>
    </row>
    <row r="101" spans="1:9" ht="15.75" x14ac:dyDescent="0.15">
      <c r="A101" s="19"/>
      <c r="B101" s="19"/>
      <c r="C101" s="19"/>
      <c r="D101" s="19"/>
      <c r="E101" s="19"/>
      <c r="F101" s="19"/>
      <c r="G101" s="19"/>
      <c r="H101" s="19"/>
      <c r="I101" s="19"/>
    </row>
    <row r="102" spans="1:9" ht="15.75" x14ac:dyDescent="0.15">
      <c r="A102" s="19"/>
      <c r="B102" s="19"/>
      <c r="C102" s="19"/>
      <c r="D102" s="19"/>
      <c r="E102" s="19"/>
      <c r="F102" s="19"/>
      <c r="G102" s="19"/>
      <c r="H102" s="19"/>
      <c r="I102" s="19"/>
    </row>
    <row r="103" spans="1:9" ht="15.75" x14ac:dyDescent="0.15">
      <c r="A103" s="19"/>
      <c r="B103" s="19"/>
      <c r="C103" s="19"/>
      <c r="D103" s="19"/>
      <c r="E103" s="19"/>
      <c r="F103" s="19"/>
      <c r="G103" s="19"/>
      <c r="H103" s="19"/>
      <c r="I103" s="19"/>
    </row>
    <row r="104" spans="1:9" ht="15.75" x14ac:dyDescent="0.15">
      <c r="A104" s="19"/>
      <c r="B104" s="19"/>
      <c r="C104" s="19"/>
      <c r="D104" s="19"/>
      <c r="E104" s="19"/>
      <c r="F104" s="19"/>
      <c r="G104" s="19"/>
      <c r="H104" s="19"/>
      <c r="I104" s="19"/>
    </row>
    <row r="105" spans="1:9" ht="15.75" x14ac:dyDescent="0.15">
      <c r="A105" s="19"/>
      <c r="B105" s="19"/>
      <c r="C105" s="19"/>
      <c r="D105" s="19"/>
      <c r="E105" s="19"/>
      <c r="F105" s="19"/>
      <c r="G105" s="19"/>
      <c r="H105" s="19"/>
      <c r="I105" s="19"/>
    </row>
    <row r="106" spans="1:9" ht="15.75" x14ac:dyDescent="0.15">
      <c r="A106" s="19"/>
      <c r="B106" s="19"/>
      <c r="C106" s="19"/>
      <c r="D106" s="19"/>
      <c r="E106" s="19"/>
      <c r="F106" s="19"/>
      <c r="G106" s="19"/>
      <c r="H106" s="19"/>
      <c r="I106" s="19"/>
    </row>
    <row r="107" spans="1:9" ht="15.75" x14ac:dyDescent="0.15">
      <c r="A107" s="19"/>
      <c r="B107" s="19"/>
      <c r="C107" s="19"/>
      <c r="D107" s="19"/>
      <c r="E107" s="19"/>
      <c r="F107" s="19"/>
      <c r="G107" s="19"/>
      <c r="H107" s="19"/>
      <c r="I107" s="19"/>
    </row>
    <row r="108" spans="1:9" ht="15.75" x14ac:dyDescent="0.15">
      <c r="A108" s="19"/>
      <c r="B108" s="19"/>
      <c r="C108" s="19"/>
      <c r="D108" s="19"/>
      <c r="E108" s="19"/>
      <c r="F108" s="19"/>
      <c r="G108" s="19"/>
      <c r="H108" s="19"/>
      <c r="I108" s="19"/>
    </row>
    <row r="109" spans="1:9" ht="15.75" x14ac:dyDescent="0.15">
      <c r="A109" s="19"/>
      <c r="B109" s="19"/>
      <c r="C109" s="19"/>
      <c r="D109" s="19"/>
      <c r="E109" s="19"/>
      <c r="F109" s="19"/>
      <c r="G109" s="19"/>
      <c r="H109" s="19"/>
      <c r="I109" s="19"/>
    </row>
    <row r="110" spans="1:9" ht="15.75" x14ac:dyDescent="0.15">
      <c r="A110" s="19"/>
      <c r="B110" s="19"/>
      <c r="C110" s="19"/>
      <c r="D110" s="19"/>
      <c r="E110" s="19"/>
      <c r="F110" s="19"/>
      <c r="G110" s="19"/>
      <c r="H110" s="19"/>
      <c r="I110" s="19"/>
    </row>
    <row r="111" spans="1:9" ht="15.75" x14ac:dyDescent="0.15">
      <c r="A111" s="19"/>
      <c r="B111" s="19"/>
      <c r="C111" s="19"/>
      <c r="D111" s="19"/>
      <c r="E111" s="19"/>
      <c r="F111" s="19"/>
      <c r="G111" s="19"/>
      <c r="H111" s="19"/>
      <c r="I111" s="19"/>
    </row>
    <row r="112" spans="1:9" ht="15.75" x14ac:dyDescent="0.15">
      <c r="A112" s="19"/>
      <c r="B112" s="19"/>
      <c r="C112" s="19"/>
      <c r="D112" s="19"/>
      <c r="E112" s="19"/>
      <c r="F112" s="19"/>
      <c r="G112" s="19"/>
      <c r="H112" s="19"/>
      <c r="I112" s="19"/>
    </row>
    <row r="113" spans="1:9" ht="15.75" x14ac:dyDescent="0.15">
      <c r="A113" s="19"/>
      <c r="B113" s="19"/>
      <c r="C113" s="19"/>
      <c r="D113" s="19"/>
      <c r="E113" s="19"/>
      <c r="F113" s="19"/>
      <c r="G113" s="19"/>
      <c r="H113" s="19"/>
      <c r="I113" s="19"/>
    </row>
    <row r="114" spans="1:9" ht="15.75" x14ac:dyDescent="0.15">
      <c r="A114" s="19"/>
      <c r="B114" s="19"/>
      <c r="C114" s="19"/>
      <c r="D114" s="19"/>
      <c r="E114" s="19"/>
      <c r="F114" s="19"/>
      <c r="G114" s="19"/>
      <c r="H114" s="19"/>
      <c r="I114" s="19"/>
    </row>
    <row r="115" spans="1:9" ht="15.75" x14ac:dyDescent="0.15">
      <c r="A115" s="19"/>
      <c r="B115" s="19"/>
      <c r="C115" s="19"/>
      <c r="D115" s="19"/>
      <c r="E115" s="19"/>
      <c r="F115" s="19"/>
      <c r="G115" s="19"/>
      <c r="H115" s="19"/>
      <c r="I115" s="19"/>
    </row>
    <row r="116" spans="1:9" ht="15.75" x14ac:dyDescent="0.15">
      <c r="A116" s="19"/>
      <c r="B116" s="19"/>
      <c r="C116" s="19"/>
      <c r="D116" s="19"/>
      <c r="E116" s="19"/>
      <c r="F116" s="19"/>
      <c r="G116" s="19"/>
      <c r="H116" s="19"/>
      <c r="I116" s="19"/>
    </row>
    <row r="117" spans="1:9" ht="15.75" x14ac:dyDescent="0.15">
      <c r="A117" s="19"/>
      <c r="B117" s="19"/>
      <c r="C117" s="19"/>
      <c r="D117" s="19"/>
      <c r="E117" s="19"/>
      <c r="F117" s="19"/>
      <c r="G117" s="19"/>
      <c r="H117" s="19"/>
      <c r="I117" s="19"/>
    </row>
    <row r="118" spans="1:9" ht="15.75" x14ac:dyDescent="0.15">
      <c r="A118" s="19"/>
      <c r="B118" s="19"/>
      <c r="C118" s="19"/>
      <c r="D118" s="19"/>
      <c r="E118" s="19"/>
      <c r="F118" s="19"/>
      <c r="G118" s="19"/>
      <c r="H118" s="19"/>
      <c r="I118" s="19"/>
    </row>
    <row r="119" spans="1:9" ht="15.75" x14ac:dyDescent="0.15">
      <c r="A119" s="19"/>
      <c r="B119" s="19"/>
      <c r="C119" s="19"/>
      <c r="D119" s="19"/>
      <c r="E119" s="19"/>
      <c r="F119" s="19"/>
      <c r="G119" s="19"/>
      <c r="H119" s="19"/>
      <c r="I119" s="19"/>
    </row>
    <row r="120" spans="1:9" ht="15.75" x14ac:dyDescent="0.15">
      <c r="A120" s="19"/>
      <c r="B120" s="19"/>
      <c r="C120" s="19"/>
      <c r="D120" s="19"/>
      <c r="E120" s="19"/>
      <c r="F120" s="19"/>
      <c r="G120" s="19"/>
      <c r="H120" s="19"/>
      <c r="I120" s="19"/>
    </row>
    <row r="121" spans="1:9" ht="15.75" x14ac:dyDescent="0.15">
      <c r="A121" s="19"/>
      <c r="B121" s="19"/>
      <c r="C121" s="19"/>
      <c r="D121" s="19"/>
      <c r="E121" s="19"/>
      <c r="F121" s="19"/>
      <c r="G121" s="19"/>
      <c r="H121" s="19"/>
      <c r="I121" s="19"/>
    </row>
    <row r="122" spans="1:9" ht="15.75" x14ac:dyDescent="0.15">
      <c r="A122" s="19"/>
      <c r="B122" s="19"/>
      <c r="C122" s="19"/>
      <c r="D122" s="19"/>
      <c r="E122" s="19"/>
      <c r="F122" s="19"/>
      <c r="G122" s="19"/>
      <c r="H122" s="19"/>
      <c r="I122" s="19"/>
    </row>
    <row r="123" spans="1:9" ht="15.75" x14ac:dyDescent="0.15">
      <c r="A123" s="19"/>
      <c r="B123" s="19"/>
      <c r="C123" s="19"/>
      <c r="D123" s="19"/>
      <c r="E123" s="19"/>
      <c r="F123" s="19"/>
      <c r="G123" s="19"/>
      <c r="H123" s="19"/>
      <c r="I123" s="19"/>
    </row>
    <row r="124" spans="1:9" ht="15.75" x14ac:dyDescent="0.15">
      <c r="A124" s="19"/>
      <c r="B124" s="19"/>
      <c r="C124" s="19"/>
      <c r="D124" s="19"/>
      <c r="E124" s="19"/>
      <c r="F124" s="19"/>
      <c r="G124" s="19"/>
      <c r="H124" s="19"/>
      <c r="I124" s="19"/>
    </row>
    <row r="125" spans="1:9" ht="15.75" x14ac:dyDescent="0.15">
      <c r="A125" s="19"/>
      <c r="B125" s="19"/>
      <c r="C125" s="19"/>
      <c r="D125" s="19"/>
      <c r="E125" s="19"/>
      <c r="F125" s="19"/>
      <c r="G125" s="19"/>
      <c r="H125" s="19"/>
      <c r="I125" s="19"/>
    </row>
    <row r="126" spans="1:9" ht="15.75" x14ac:dyDescent="0.15">
      <c r="A126" s="19"/>
      <c r="B126" s="19"/>
      <c r="C126" s="19"/>
      <c r="D126" s="19"/>
      <c r="E126" s="19"/>
      <c r="F126" s="19"/>
      <c r="G126" s="19"/>
      <c r="H126" s="19"/>
      <c r="I126" s="19"/>
    </row>
  </sheetData>
  <sheetProtection formatCells="0" formatColumns="0" formatRows="0"/>
  <mergeCells count="30">
    <mergeCell ref="A7:G7"/>
    <mergeCell ref="A75:H75"/>
    <mergeCell ref="A73:H73"/>
    <mergeCell ref="A74:H74"/>
    <mergeCell ref="A1:I1"/>
    <mergeCell ref="A6:I6"/>
    <mergeCell ref="A3:G3"/>
    <mergeCell ref="H3:I3"/>
    <mergeCell ref="A54:I59"/>
    <mergeCell ref="H29:I29"/>
    <mergeCell ref="A30:I30"/>
    <mergeCell ref="A32:B32"/>
    <mergeCell ref="A33:G33"/>
    <mergeCell ref="A34:I39"/>
    <mergeCell ref="A53:G53"/>
    <mergeCell ref="A8:I13"/>
    <mergeCell ref="A72:H72"/>
    <mergeCell ref="A22:I27"/>
    <mergeCell ref="A15:I20"/>
    <mergeCell ref="A14:G14"/>
    <mergeCell ref="A21:G21"/>
    <mergeCell ref="A70:I70"/>
    <mergeCell ref="A71:H71"/>
    <mergeCell ref="A40:G40"/>
    <mergeCell ref="A41:I46"/>
    <mergeCell ref="H48:I48"/>
    <mergeCell ref="A49:I49"/>
    <mergeCell ref="A51:B51"/>
    <mergeCell ref="A60:G60"/>
    <mergeCell ref="A61:I66"/>
  </mergeCells>
  <phoneticPr fontId="1"/>
  <conditionalFormatting sqref="I72:I75">
    <cfRule type="cellIs" dxfId="29" priority="5" operator="notEqual">
      <formula>"確認済"</formula>
    </cfRule>
  </conditionalFormatting>
  <dataValidations count="1">
    <dataValidation type="list" allowBlank="1" showInputMessage="1" showErrorMessage="1" sqref="I72:I75">
      <formula1>"確認済,未確認"</formula1>
    </dataValidation>
  </dataValidations>
  <printOptions horizontalCentered="1"/>
  <pageMargins left="0.70866141732283472" right="0.70866141732283472" top="0.74803149606299213" bottom="0.74803149606299213" header="0.31496062992125984" footer="0.31496062992125984"/>
  <pageSetup paperSize="9" fitToHeight="4" pageOrder="overThenDown" orientation="portrait" r:id="rId1"/>
  <rowBreaks count="2" manualBreakCount="2">
    <brk id="29" max="8" man="1"/>
    <brk id="48" max="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zoomScale="85" zoomScaleNormal="85" zoomScaleSheetLayoutView="80" workbookViewId="0">
      <selection activeCell="S30" sqref="S30"/>
    </sheetView>
  </sheetViews>
  <sheetFormatPr defaultRowHeight="13.5" x14ac:dyDescent="0.15"/>
  <cols>
    <col min="1" max="14" width="5.75" style="18" customWidth="1"/>
    <col min="15" max="16384" width="9" style="18"/>
  </cols>
  <sheetData>
    <row r="1" spans="1:14" ht="15.75" x14ac:dyDescent="0.15">
      <c r="A1" s="836" t="s">
        <v>409</v>
      </c>
      <c r="B1" s="836"/>
      <c r="C1" s="836"/>
      <c r="D1" s="836"/>
      <c r="E1" s="836"/>
      <c r="F1" s="836"/>
      <c r="G1" s="836"/>
      <c r="H1" s="836"/>
      <c r="I1" s="836"/>
      <c r="J1" s="836"/>
      <c r="K1" s="836"/>
      <c r="L1" s="836"/>
      <c r="M1" s="836"/>
      <c r="N1" s="836"/>
    </row>
    <row r="2" spans="1:14" ht="27" customHeight="1" x14ac:dyDescent="0.15">
      <c r="A2" s="26"/>
      <c r="B2" s="19"/>
      <c r="C2" s="19"/>
      <c r="D2" s="19"/>
      <c r="E2" s="19"/>
      <c r="F2" s="19"/>
      <c r="G2" s="19"/>
      <c r="H2" s="19"/>
      <c r="I2" s="19"/>
      <c r="J2" s="19"/>
      <c r="K2" s="19"/>
      <c r="L2" s="19"/>
      <c r="M2" s="19"/>
      <c r="N2" s="19"/>
    </row>
    <row r="3" spans="1:14" ht="27" customHeight="1" x14ac:dyDescent="0.15">
      <c r="A3" s="1364" t="s">
        <v>110</v>
      </c>
      <c r="B3" s="1364"/>
      <c r="C3" s="1364"/>
      <c r="D3" s="1364"/>
      <c r="E3" s="1364"/>
      <c r="F3" s="1364"/>
      <c r="G3" s="1364"/>
      <c r="H3" s="1364"/>
      <c r="I3" s="1364"/>
      <c r="J3" s="1364"/>
      <c r="K3" s="1364"/>
      <c r="L3" s="1365" t="s">
        <v>109</v>
      </c>
      <c r="M3" s="1365"/>
      <c r="N3" s="1365"/>
    </row>
    <row r="4" spans="1:14" ht="27" customHeight="1" x14ac:dyDescent="0.15">
      <c r="A4" s="19"/>
      <c r="B4" s="19"/>
      <c r="C4" s="19"/>
      <c r="D4" s="19"/>
      <c r="E4" s="19"/>
      <c r="F4" s="19"/>
      <c r="G4" s="19"/>
      <c r="H4" s="19"/>
      <c r="I4" s="19"/>
      <c r="J4" s="19"/>
      <c r="K4" s="19"/>
      <c r="L4" s="19"/>
      <c r="M4" s="19"/>
      <c r="N4" s="19"/>
    </row>
    <row r="5" spans="1:14" ht="27" customHeight="1" x14ac:dyDescent="0.15">
      <c r="A5" s="1509" t="s">
        <v>892</v>
      </c>
      <c r="B5" s="1509"/>
      <c r="C5" s="1509"/>
      <c r="D5" s="1509"/>
      <c r="E5" s="1509"/>
      <c r="F5" s="1509"/>
      <c r="G5" s="1509"/>
      <c r="H5" s="1509"/>
      <c r="I5" s="1509"/>
      <c r="J5" s="1509"/>
      <c r="K5" s="1509"/>
      <c r="L5" s="1509"/>
      <c r="M5" s="1509"/>
      <c r="N5" s="1509"/>
    </row>
    <row r="6" spans="1:14" ht="27" customHeight="1" x14ac:dyDescent="0.15">
      <c r="A6" s="1992" t="s">
        <v>1230</v>
      </c>
      <c r="B6" s="1993"/>
      <c r="C6" s="1993"/>
      <c r="D6" s="1993"/>
      <c r="E6" s="1993"/>
      <c r="F6" s="1993"/>
      <c r="G6" s="1993"/>
      <c r="H6" s="1993"/>
      <c r="I6" s="1993"/>
      <c r="J6" s="1993"/>
      <c r="K6" s="1993"/>
      <c r="L6" s="1994"/>
      <c r="M6" s="624" t="s">
        <v>794</v>
      </c>
      <c r="N6" s="617">
        <f>IF(LEN(SUBSTITUTE(A7,CHAR(10),""))&gt;400,"文字数オーバーです",LEN(SUBSTITUTE(A7,CHAR(10),"")))</f>
        <v>0</v>
      </c>
    </row>
    <row r="7" spans="1:14" ht="27" customHeight="1" x14ac:dyDescent="0.15">
      <c r="A7" s="1396"/>
      <c r="B7" s="1397"/>
      <c r="C7" s="1397"/>
      <c r="D7" s="1397"/>
      <c r="E7" s="1397"/>
      <c r="F7" s="1397"/>
      <c r="G7" s="1397"/>
      <c r="H7" s="1397"/>
      <c r="I7" s="1397"/>
      <c r="J7" s="1397"/>
      <c r="K7" s="1397"/>
      <c r="L7" s="1397"/>
      <c r="M7" s="1397"/>
      <c r="N7" s="1398"/>
    </row>
    <row r="8" spans="1:14" ht="27" customHeight="1" x14ac:dyDescent="0.15">
      <c r="A8" s="1399"/>
      <c r="B8" s="1400"/>
      <c r="C8" s="1400"/>
      <c r="D8" s="1400"/>
      <c r="E8" s="1400"/>
      <c r="F8" s="1400"/>
      <c r="G8" s="1400"/>
      <c r="H8" s="1400"/>
      <c r="I8" s="1400"/>
      <c r="J8" s="1400"/>
      <c r="K8" s="1400"/>
      <c r="L8" s="1400"/>
      <c r="M8" s="1400"/>
      <c r="N8" s="1401"/>
    </row>
    <row r="9" spans="1:14" ht="27" customHeight="1" x14ac:dyDescent="0.15">
      <c r="A9" s="1399"/>
      <c r="B9" s="1400"/>
      <c r="C9" s="1400"/>
      <c r="D9" s="1400"/>
      <c r="E9" s="1400"/>
      <c r="F9" s="1400"/>
      <c r="G9" s="1400"/>
      <c r="H9" s="1400"/>
      <c r="I9" s="1400"/>
      <c r="J9" s="1400"/>
      <c r="K9" s="1400"/>
      <c r="L9" s="1400"/>
      <c r="M9" s="1400"/>
      <c r="N9" s="1401"/>
    </row>
    <row r="10" spans="1:14" ht="27" customHeight="1" x14ac:dyDescent="0.15">
      <c r="A10" s="1399"/>
      <c r="B10" s="1400"/>
      <c r="C10" s="1400"/>
      <c r="D10" s="1400"/>
      <c r="E10" s="1400"/>
      <c r="F10" s="1400"/>
      <c r="G10" s="1400"/>
      <c r="H10" s="1400"/>
      <c r="I10" s="1400"/>
      <c r="J10" s="1400"/>
      <c r="K10" s="1400"/>
      <c r="L10" s="1400"/>
      <c r="M10" s="1400"/>
      <c r="N10" s="1401"/>
    </row>
    <row r="11" spans="1:14" ht="27" customHeight="1" x14ac:dyDescent="0.15">
      <c r="A11" s="1399"/>
      <c r="B11" s="1400"/>
      <c r="C11" s="1400"/>
      <c r="D11" s="1400"/>
      <c r="E11" s="1400"/>
      <c r="F11" s="1400"/>
      <c r="G11" s="1400"/>
      <c r="H11" s="1400"/>
      <c r="I11" s="1400"/>
      <c r="J11" s="1400"/>
      <c r="K11" s="1400"/>
      <c r="L11" s="1400"/>
      <c r="M11" s="1400"/>
      <c r="N11" s="1401"/>
    </row>
    <row r="12" spans="1:14" ht="27" customHeight="1" x14ac:dyDescent="0.15">
      <c r="A12" s="1399"/>
      <c r="B12" s="1400"/>
      <c r="C12" s="1400"/>
      <c r="D12" s="1400"/>
      <c r="E12" s="1400"/>
      <c r="F12" s="1400"/>
      <c r="G12" s="1400"/>
      <c r="H12" s="1400"/>
      <c r="I12" s="1400"/>
      <c r="J12" s="1400"/>
      <c r="K12" s="1400"/>
      <c r="L12" s="1400"/>
      <c r="M12" s="1400"/>
      <c r="N12" s="1401"/>
    </row>
    <row r="13" spans="1:14" ht="27" customHeight="1" x14ac:dyDescent="0.15">
      <c r="A13" s="1402"/>
      <c r="B13" s="1403"/>
      <c r="C13" s="1403"/>
      <c r="D13" s="1403"/>
      <c r="E13" s="1403"/>
      <c r="F13" s="1403"/>
      <c r="G13" s="1403"/>
      <c r="H13" s="1403"/>
      <c r="I13" s="1403"/>
      <c r="J13" s="1403"/>
      <c r="K13" s="1403"/>
      <c r="L13" s="1403"/>
      <c r="M13" s="1403"/>
      <c r="N13" s="1404"/>
    </row>
    <row r="14" spans="1:14" ht="27" customHeight="1" x14ac:dyDescent="0.15">
      <c r="A14" s="1995" t="s">
        <v>803</v>
      </c>
      <c r="B14" s="1996"/>
      <c r="C14" s="1996"/>
      <c r="D14" s="1996"/>
      <c r="E14" s="1996"/>
      <c r="F14" s="1996"/>
      <c r="G14" s="1996"/>
      <c r="H14" s="1996"/>
      <c r="I14" s="1996"/>
      <c r="J14" s="1996"/>
      <c r="K14" s="1996"/>
      <c r="L14" s="1997"/>
      <c r="M14" s="657" t="s">
        <v>794</v>
      </c>
      <c r="N14" s="654">
        <f>IF(LEN(SUBSTITUTE(A15,CHAR(10),""))&gt;400,"文字数オーバーです",LEN(SUBSTITUTE(A15,CHAR(10),"")))</f>
        <v>0</v>
      </c>
    </row>
    <row r="15" spans="1:14" ht="27" customHeight="1" x14ac:dyDescent="0.15">
      <c r="A15" s="1396"/>
      <c r="B15" s="1397"/>
      <c r="C15" s="1397"/>
      <c r="D15" s="1397"/>
      <c r="E15" s="1397"/>
      <c r="F15" s="1397"/>
      <c r="G15" s="1397"/>
      <c r="H15" s="1397"/>
      <c r="I15" s="1397"/>
      <c r="J15" s="1397"/>
      <c r="K15" s="1397"/>
      <c r="L15" s="1397"/>
      <c r="M15" s="1397"/>
      <c r="N15" s="1398"/>
    </row>
    <row r="16" spans="1:14" ht="27" customHeight="1" x14ac:dyDescent="0.15">
      <c r="A16" s="1399"/>
      <c r="B16" s="1400"/>
      <c r="C16" s="1400"/>
      <c r="D16" s="1400"/>
      <c r="E16" s="1400"/>
      <c r="F16" s="1400"/>
      <c r="G16" s="1400"/>
      <c r="H16" s="1400"/>
      <c r="I16" s="1400"/>
      <c r="J16" s="1400"/>
      <c r="K16" s="1400"/>
      <c r="L16" s="1400"/>
      <c r="M16" s="1400"/>
      <c r="N16" s="1401"/>
    </row>
    <row r="17" spans="1:21" ht="27" customHeight="1" x14ac:dyDescent="0.15">
      <c r="A17" s="1399"/>
      <c r="B17" s="1400"/>
      <c r="C17" s="1400"/>
      <c r="D17" s="1400"/>
      <c r="E17" s="1400"/>
      <c r="F17" s="1400"/>
      <c r="G17" s="1400"/>
      <c r="H17" s="1400"/>
      <c r="I17" s="1400"/>
      <c r="J17" s="1400"/>
      <c r="K17" s="1400"/>
      <c r="L17" s="1400"/>
      <c r="M17" s="1400"/>
      <c r="N17" s="1401"/>
    </row>
    <row r="18" spans="1:21" ht="27" customHeight="1" x14ac:dyDescent="0.15">
      <c r="A18" s="1399"/>
      <c r="B18" s="1400"/>
      <c r="C18" s="1400"/>
      <c r="D18" s="1400"/>
      <c r="E18" s="1400"/>
      <c r="F18" s="1400"/>
      <c r="G18" s="1400"/>
      <c r="H18" s="1400"/>
      <c r="I18" s="1400"/>
      <c r="J18" s="1400"/>
      <c r="K18" s="1400"/>
      <c r="L18" s="1400"/>
      <c r="M18" s="1400"/>
      <c r="N18" s="1401"/>
    </row>
    <row r="19" spans="1:21" ht="27" customHeight="1" x14ac:dyDescent="0.15">
      <c r="A19" s="1399"/>
      <c r="B19" s="1400"/>
      <c r="C19" s="1400"/>
      <c r="D19" s="1400"/>
      <c r="E19" s="1400"/>
      <c r="F19" s="1400"/>
      <c r="G19" s="1400"/>
      <c r="H19" s="1400"/>
      <c r="I19" s="1400"/>
      <c r="J19" s="1400"/>
      <c r="K19" s="1400"/>
      <c r="L19" s="1400"/>
      <c r="M19" s="1400"/>
      <c r="N19" s="1401"/>
    </row>
    <row r="20" spans="1:21" ht="27" customHeight="1" x14ac:dyDescent="0.15">
      <c r="A20" s="1399"/>
      <c r="B20" s="1400"/>
      <c r="C20" s="1400"/>
      <c r="D20" s="1400"/>
      <c r="E20" s="1400"/>
      <c r="F20" s="1400"/>
      <c r="G20" s="1400"/>
      <c r="H20" s="1400"/>
      <c r="I20" s="1400"/>
      <c r="J20" s="1400"/>
      <c r="K20" s="1400"/>
      <c r="L20" s="1400"/>
      <c r="M20" s="1400"/>
      <c r="N20" s="1401"/>
    </row>
    <row r="21" spans="1:21" ht="19.5" customHeight="1" x14ac:dyDescent="0.15">
      <c r="A21" s="1402"/>
      <c r="B21" s="1403"/>
      <c r="C21" s="1403"/>
      <c r="D21" s="1403"/>
      <c r="E21" s="1403"/>
      <c r="F21" s="1403"/>
      <c r="G21" s="1403"/>
      <c r="H21" s="1403"/>
      <c r="I21" s="1403"/>
      <c r="J21" s="1403"/>
      <c r="K21" s="1403"/>
      <c r="L21" s="1403"/>
      <c r="M21" s="1403"/>
      <c r="N21" s="1404"/>
    </row>
    <row r="22" spans="1:21" ht="27" customHeight="1" x14ac:dyDescent="0.15">
      <c r="A22" s="317"/>
      <c r="B22" s="317"/>
      <c r="C22" s="317"/>
      <c r="D22" s="317"/>
      <c r="E22" s="317"/>
      <c r="F22" s="317"/>
      <c r="G22" s="317"/>
      <c r="H22" s="317"/>
      <c r="I22" s="317"/>
      <c r="J22" s="317"/>
      <c r="K22" s="1456" t="s">
        <v>115</v>
      </c>
      <c r="L22" s="1456"/>
      <c r="M22" s="1456"/>
      <c r="N22" s="1456"/>
    </row>
    <row r="23" spans="1:21" ht="15.75" x14ac:dyDescent="0.15">
      <c r="A23" s="836" t="s">
        <v>421</v>
      </c>
      <c r="B23" s="836"/>
      <c r="C23" s="836"/>
      <c r="D23" s="836"/>
      <c r="E23" s="836"/>
      <c r="F23" s="836"/>
      <c r="G23" s="836"/>
      <c r="H23" s="836"/>
      <c r="I23" s="836"/>
      <c r="J23" s="836"/>
      <c r="K23" s="836"/>
      <c r="L23" s="836"/>
      <c r="M23" s="836"/>
      <c r="N23" s="836"/>
    </row>
    <row r="24" spans="1:21" ht="20.100000000000001" customHeight="1" x14ac:dyDescent="0.15">
      <c r="A24" s="1451" t="s">
        <v>296</v>
      </c>
      <c r="B24" s="1451"/>
      <c r="C24" s="1451"/>
      <c r="D24" s="19"/>
      <c r="E24" s="19"/>
      <c r="F24" s="19"/>
      <c r="G24" s="19"/>
      <c r="H24" s="19"/>
      <c r="I24" s="19"/>
      <c r="J24" s="19"/>
      <c r="K24" s="19"/>
      <c r="L24" s="19"/>
      <c r="M24" s="19"/>
      <c r="N24" s="19"/>
    </row>
    <row r="25" spans="1:21" ht="27" customHeight="1" x14ac:dyDescent="0.15">
      <c r="A25" s="1416" t="s">
        <v>819</v>
      </c>
      <c r="B25" s="1416"/>
      <c r="C25" s="1416"/>
      <c r="D25" s="1416"/>
      <c r="E25" s="1416"/>
      <c r="F25" s="1416"/>
      <c r="G25" s="1416"/>
      <c r="H25" s="1416"/>
      <c r="I25" s="1416"/>
      <c r="J25" s="1416"/>
      <c r="K25" s="1416"/>
      <c r="L25" s="1416"/>
      <c r="M25" s="1416"/>
      <c r="N25" s="1416"/>
    </row>
    <row r="26" spans="1:21" ht="15" customHeight="1" x14ac:dyDescent="0.15">
      <c r="A26" s="1024" t="s">
        <v>81</v>
      </c>
      <c r="B26" s="1024"/>
      <c r="C26" s="1024"/>
      <c r="D26" s="1522" t="s">
        <v>269</v>
      </c>
      <c r="E26" s="1024"/>
      <c r="F26" s="1411" t="s">
        <v>1047</v>
      </c>
      <c r="G26" s="1415"/>
      <c r="H26" s="1415"/>
      <c r="I26" s="1415"/>
      <c r="J26" s="1415"/>
      <c r="K26" s="1415"/>
      <c r="L26" s="1415"/>
      <c r="M26" s="1415"/>
      <c r="N26" s="1412"/>
    </row>
    <row r="27" spans="1:21" ht="15" customHeight="1" x14ac:dyDescent="0.15">
      <c r="A27" s="1024"/>
      <c r="B27" s="1024"/>
      <c r="C27" s="1024"/>
      <c r="D27" s="1522"/>
      <c r="E27" s="1024"/>
      <c r="F27" s="1522" t="s">
        <v>1160</v>
      </c>
      <c r="G27" s="1522"/>
      <c r="H27" s="2002" t="s">
        <v>283</v>
      </c>
      <c r="I27" s="2003"/>
      <c r="J27" s="1415"/>
      <c r="K27" s="1415"/>
      <c r="L27" s="1415"/>
      <c r="M27" s="1415"/>
      <c r="N27" s="1412"/>
      <c r="P27" s="42"/>
      <c r="Q27" s="42"/>
      <c r="R27" s="42"/>
      <c r="S27" s="42"/>
      <c r="T27" s="42"/>
      <c r="U27" s="42"/>
    </row>
    <row r="28" spans="1:21" ht="15" customHeight="1" x14ac:dyDescent="0.15">
      <c r="A28" s="1024"/>
      <c r="B28" s="1024"/>
      <c r="C28" s="1024"/>
      <c r="D28" s="1522"/>
      <c r="E28" s="1024"/>
      <c r="F28" s="1522"/>
      <c r="G28" s="1522"/>
      <c r="H28" s="2004"/>
      <c r="I28" s="2005"/>
      <c r="J28" s="1411" t="s">
        <v>398</v>
      </c>
      <c r="K28" s="1415"/>
      <c r="L28" s="1415"/>
      <c r="M28" s="1415"/>
      <c r="N28" s="1412"/>
      <c r="P28" s="34"/>
      <c r="Q28" s="34"/>
      <c r="R28" s="42"/>
      <c r="S28" s="42"/>
      <c r="T28" s="42"/>
      <c r="U28" s="42"/>
    </row>
    <row r="29" spans="1:21" ht="15" customHeight="1" x14ac:dyDescent="0.15">
      <c r="A29" s="1024"/>
      <c r="B29" s="1024"/>
      <c r="C29" s="1024"/>
      <c r="D29" s="1522"/>
      <c r="E29" s="1024"/>
      <c r="F29" s="1522"/>
      <c r="G29" s="1522"/>
      <c r="H29" s="2004"/>
      <c r="I29" s="2005"/>
      <c r="J29" s="2002" t="s">
        <v>366</v>
      </c>
      <c r="K29" s="2008"/>
      <c r="L29" s="2002" t="s">
        <v>367</v>
      </c>
      <c r="M29" s="2003"/>
      <c r="N29" s="2008"/>
      <c r="P29" s="320"/>
      <c r="Q29" s="320"/>
      <c r="R29" s="320"/>
      <c r="S29" s="320"/>
      <c r="T29" s="320"/>
      <c r="U29" s="42"/>
    </row>
    <row r="30" spans="1:21" ht="54" customHeight="1" x14ac:dyDescent="0.15">
      <c r="A30" s="1024"/>
      <c r="B30" s="1024"/>
      <c r="C30" s="1024"/>
      <c r="D30" s="1024"/>
      <c r="E30" s="1024"/>
      <c r="F30" s="1522"/>
      <c r="G30" s="1522"/>
      <c r="H30" s="2006"/>
      <c r="I30" s="2007"/>
      <c r="J30" s="625" t="s">
        <v>255</v>
      </c>
      <c r="K30" s="626" t="s">
        <v>640</v>
      </c>
      <c r="L30" s="627"/>
      <c r="M30" s="1518" t="s">
        <v>553</v>
      </c>
      <c r="N30" s="1412"/>
      <c r="P30" s="318"/>
      <c r="Q30" s="318"/>
      <c r="R30" s="320"/>
      <c r="S30" s="320"/>
      <c r="T30" s="320"/>
      <c r="U30" s="42"/>
    </row>
    <row r="31" spans="1:21" ht="27" customHeight="1" x14ac:dyDescent="0.15">
      <c r="A31" s="1521" t="s">
        <v>1224</v>
      </c>
      <c r="B31" s="1521"/>
      <c r="C31" s="1521"/>
      <c r="D31" s="1991"/>
      <c r="E31" s="1991"/>
      <c r="F31" s="1991"/>
      <c r="G31" s="1991"/>
      <c r="H31" s="1998">
        <f>K31</f>
        <v>0</v>
      </c>
      <c r="I31" s="1999"/>
      <c r="J31" s="338"/>
      <c r="K31" s="328"/>
      <c r="L31" s="338"/>
      <c r="M31" s="2000"/>
      <c r="N31" s="2001"/>
      <c r="P31" s="319"/>
      <c r="Q31" s="34"/>
      <c r="R31" s="34"/>
      <c r="S31" s="34"/>
      <c r="T31" s="34"/>
      <c r="U31" s="42"/>
    </row>
    <row r="32" spans="1:21" ht="27" customHeight="1" x14ac:dyDescent="0.15">
      <c r="A32" s="2009" t="s">
        <v>1231</v>
      </c>
      <c r="B32" s="2009"/>
      <c r="C32" s="2009"/>
      <c r="D32" s="2010"/>
      <c r="E32" s="2010"/>
      <c r="F32" s="2010"/>
      <c r="G32" s="2010"/>
      <c r="H32" s="1998">
        <f>K32</f>
        <v>0</v>
      </c>
      <c r="I32" s="1999"/>
      <c r="J32" s="339"/>
      <c r="K32" s="340"/>
      <c r="L32" s="339"/>
      <c r="M32" s="2018"/>
      <c r="N32" s="2019"/>
      <c r="P32" s="319"/>
      <c r="Q32" s="34"/>
      <c r="R32" s="34"/>
      <c r="S32" s="34"/>
      <c r="T32" s="34"/>
      <c r="U32" s="42"/>
    </row>
    <row r="33" spans="1:21" ht="27" customHeight="1" x14ac:dyDescent="0.15">
      <c r="A33" s="1521" t="s">
        <v>1232</v>
      </c>
      <c r="B33" s="1521"/>
      <c r="C33" s="1521"/>
      <c r="D33" s="1991"/>
      <c r="E33" s="1991"/>
      <c r="F33" s="1991"/>
      <c r="G33" s="1991"/>
      <c r="H33" s="1998">
        <f>K33</f>
        <v>0</v>
      </c>
      <c r="I33" s="1999"/>
      <c r="J33" s="338"/>
      <c r="K33" s="328"/>
      <c r="L33" s="338"/>
      <c r="M33" s="2000"/>
      <c r="N33" s="2001"/>
      <c r="P33" s="319"/>
      <c r="Q33" s="34"/>
      <c r="R33" s="34"/>
      <c r="S33" s="34"/>
      <c r="T33" s="34"/>
      <c r="U33" s="42"/>
    </row>
    <row r="34" spans="1:21" ht="27" customHeight="1" x14ac:dyDescent="0.15">
      <c r="A34" s="1981" t="s">
        <v>948</v>
      </c>
      <c r="B34" s="1983" t="s">
        <v>261</v>
      </c>
      <c r="C34" s="1983"/>
      <c r="D34" s="43">
        <f>+様式04‐2_開園日・開園時間・定員区分!C18</f>
        <v>0</v>
      </c>
      <c r="E34" s="44" t="s">
        <v>266</v>
      </c>
      <c r="F34" s="1984" t="s">
        <v>268</v>
      </c>
      <c r="G34" s="1984"/>
      <c r="H34" s="1985">
        <f>IF(OR(AND(L34&gt;0,M34=0),AND(L34&gt;0,L34&lt;=M34)),"常勤換算値を確認",SUM(J34:K34)+M34)</f>
        <v>0</v>
      </c>
      <c r="I34" s="1986"/>
      <c r="J34" s="328"/>
      <c r="K34" s="328"/>
      <c r="L34" s="328"/>
      <c r="M34" s="1987"/>
      <c r="N34" s="1988"/>
      <c r="P34" s="320"/>
      <c r="Q34" s="320"/>
      <c r="R34" s="320"/>
      <c r="S34" s="320"/>
      <c r="T34" s="166"/>
      <c r="U34" s="42"/>
    </row>
    <row r="35" spans="1:21" ht="27" customHeight="1" x14ac:dyDescent="0.15">
      <c r="A35" s="1981"/>
      <c r="B35" s="1983" t="s">
        <v>549</v>
      </c>
      <c r="C35" s="1983"/>
      <c r="D35" s="43">
        <f>+様式04‐2_開園日・開園時間・定員区分!D18</f>
        <v>0</v>
      </c>
      <c r="E35" s="44" t="s">
        <v>266</v>
      </c>
      <c r="F35" s="1984" t="s">
        <v>1043</v>
      </c>
      <c r="G35" s="1984"/>
      <c r="H35" s="1985">
        <f t="shared" ref="H35:H40" si="0">IF(OR(AND(L35&gt;0,M35=0),AND(L35&gt;0,L35&lt;=M35)),"常勤換算値を確認",SUM(J35:K35)+M35)</f>
        <v>0</v>
      </c>
      <c r="I35" s="1986"/>
      <c r="J35" s="328"/>
      <c r="K35" s="328"/>
      <c r="L35" s="328"/>
      <c r="M35" s="1987"/>
      <c r="N35" s="1988"/>
      <c r="P35" s="320"/>
      <c r="Q35" s="320"/>
      <c r="R35" s="320"/>
      <c r="S35" s="320"/>
      <c r="T35" s="166"/>
      <c r="U35" s="42"/>
    </row>
    <row r="36" spans="1:21" ht="27" customHeight="1" x14ac:dyDescent="0.15">
      <c r="A36" s="1981"/>
      <c r="B36" s="1983" t="s">
        <v>550</v>
      </c>
      <c r="C36" s="1989"/>
      <c r="D36" s="43">
        <f>+様式04‐2_開園日・開園時間・定員区分!E18</f>
        <v>0</v>
      </c>
      <c r="E36" s="44" t="s">
        <v>266</v>
      </c>
      <c r="F36" s="1984" t="s">
        <v>1043</v>
      </c>
      <c r="G36" s="1984"/>
      <c r="H36" s="1985">
        <f t="shared" si="0"/>
        <v>0</v>
      </c>
      <c r="I36" s="1986"/>
      <c r="J36" s="328"/>
      <c r="K36" s="328"/>
      <c r="L36" s="328"/>
      <c r="M36" s="1987"/>
      <c r="N36" s="1988"/>
      <c r="P36" s="320"/>
      <c r="Q36" s="320"/>
      <c r="R36" s="320"/>
      <c r="S36" s="320"/>
      <c r="T36" s="166"/>
      <c r="U36" s="42"/>
    </row>
    <row r="37" spans="1:21" ht="27" customHeight="1" x14ac:dyDescent="0.15">
      <c r="A37" s="1981"/>
      <c r="B37" s="1983" t="s">
        <v>262</v>
      </c>
      <c r="C37" s="1983"/>
      <c r="D37" s="43">
        <f>+様式04‐2_開園日・開園時間・定員区分!F18</f>
        <v>0</v>
      </c>
      <c r="E37" s="44" t="s">
        <v>266</v>
      </c>
      <c r="F37" s="1990" t="s">
        <v>267</v>
      </c>
      <c r="G37" s="1990"/>
      <c r="H37" s="1985">
        <f t="shared" si="0"/>
        <v>0</v>
      </c>
      <c r="I37" s="1986"/>
      <c r="J37" s="328"/>
      <c r="K37" s="328"/>
      <c r="L37" s="328"/>
      <c r="M37" s="1987"/>
      <c r="N37" s="1988"/>
      <c r="P37" s="320"/>
      <c r="Q37" s="320"/>
      <c r="R37" s="320"/>
      <c r="S37" s="320"/>
      <c r="T37" s="166"/>
      <c r="U37" s="42"/>
    </row>
    <row r="38" spans="1:21" ht="27" customHeight="1" x14ac:dyDescent="0.15">
      <c r="A38" s="1981"/>
      <c r="B38" s="1983" t="s">
        <v>551</v>
      </c>
      <c r="C38" s="1983"/>
      <c r="D38" s="43">
        <f>+様式04‐2_開園日・開園時間・定員区分!G18</f>
        <v>0</v>
      </c>
      <c r="E38" s="44" t="s">
        <v>266</v>
      </c>
      <c r="F38" s="1990" t="s">
        <v>1044</v>
      </c>
      <c r="G38" s="1990"/>
      <c r="H38" s="1985">
        <f t="shared" si="0"/>
        <v>0</v>
      </c>
      <c r="I38" s="1986"/>
      <c r="J38" s="328"/>
      <c r="K38" s="328"/>
      <c r="L38" s="328"/>
      <c r="M38" s="1987"/>
      <c r="N38" s="1988"/>
      <c r="P38" s="320"/>
      <c r="Q38" s="320"/>
      <c r="R38" s="320"/>
      <c r="S38" s="320"/>
      <c r="T38" s="166"/>
      <c r="U38" s="42"/>
    </row>
    <row r="39" spans="1:21" ht="27" customHeight="1" x14ac:dyDescent="0.15">
      <c r="A39" s="1981"/>
      <c r="B39" s="1983" t="s">
        <v>552</v>
      </c>
      <c r="C39" s="1983"/>
      <c r="D39" s="43">
        <f>+様式04‐2_開園日・開園時間・定員区分!H18</f>
        <v>0</v>
      </c>
      <c r="E39" s="44" t="s">
        <v>266</v>
      </c>
      <c r="F39" s="1990" t="s">
        <v>1044</v>
      </c>
      <c r="G39" s="1990"/>
      <c r="H39" s="1985">
        <f t="shared" si="0"/>
        <v>0</v>
      </c>
      <c r="I39" s="1986"/>
      <c r="J39" s="328"/>
      <c r="K39" s="328"/>
      <c r="L39" s="328"/>
      <c r="M39" s="1987"/>
      <c r="N39" s="1988"/>
      <c r="P39" s="320"/>
      <c r="Q39" s="320"/>
      <c r="R39" s="320"/>
      <c r="S39" s="320"/>
      <c r="T39" s="166"/>
      <c r="U39" s="42"/>
    </row>
    <row r="40" spans="1:21" ht="27" customHeight="1" x14ac:dyDescent="0.15">
      <c r="A40" s="1982"/>
      <c r="B40" s="1983" t="s">
        <v>1269</v>
      </c>
      <c r="C40" s="1983"/>
      <c r="D40" s="1991"/>
      <c r="E40" s="1991"/>
      <c r="F40" s="1991"/>
      <c r="G40" s="1991"/>
      <c r="H40" s="1985">
        <f t="shared" si="0"/>
        <v>0</v>
      </c>
      <c r="I40" s="1986"/>
      <c r="J40" s="328"/>
      <c r="K40" s="328"/>
      <c r="L40" s="328"/>
      <c r="M40" s="1987"/>
      <c r="N40" s="1988"/>
      <c r="P40" s="320"/>
      <c r="Q40" s="320"/>
      <c r="R40" s="320"/>
      <c r="S40" s="320"/>
      <c r="T40" s="166"/>
      <c r="U40" s="42"/>
    </row>
    <row r="41" spans="1:21" ht="27" customHeight="1" x14ac:dyDescent="0.15">
      <c r="A41" s="88"/>
      <c r="B41" s="2013" t="s">
        <v>1233</v>
      </c>
      <c r="C41" s="2013"/>
      <c r="D41" s="2013"/>
      <c r="E41" s="2013"/>
      <c r="F41" s="2013"/>
      <c r="G41" s="2014"/>
      <c r="H41" s="1985">
        <f>SUM(H34:I40)</f>
        <v>0</v>
      </c>
      <c r="I41" s="1986"/>
      <c r="J41" s="1998">
        <f>SUM(J34:L40)</f>
        <v>0</v>
      </c>
      <c r="K41" s="2015"/>
      <c r="L41" s="1999"/>
      <c r="M41" s="2016"/>
      <c r="N41" s="2017"/>
      <c r="P41" s="320"/>
      <c r="Q41" s="320"/>
      <c r="R41" s="320"/>
      <c r="S41" s="320"/>
      <c r="T41" s="166"/>
      <c r="U41" s="42"/>
    </row>
    <row r="42" spans="1:21" ht="27" customHeight="1" x14ac:dyDescent="0.15">
      <c r="A42" s="1982" t="s">
        <v>1234</v>
      </c>
      <c r="B42" s="1983" t="s">
        <v>561</v>
      </c>
      <c r="C42" s="1983"/>
      <c r="D42" s="1991"/>
      <c r="E42" s="1991"/>
      <c r="F42" s="1991"/>
      <c r="G42" s="1991"/>
      <c r="H42" s="2011">
        <f t="shared" ref="H42" si="1">SUM(K42:L42)</f>
        <v>0</v>
      </c>
      <c r="I42" s="2012"/>
      <c r="J42" s="338"/>
      <c r="K42" s="328"/>
      <c r="L42" s="341"/>
      <c r="M42" s="2000"/>
      <c r="N42" s="2001"/>
      <c r="P42" s="490"/>
      <c r="Q42" s="34"/>
      <c r="R42" s="34"/>
      <c r="S42" s="34"/>
      <c r="T42" s="34"/>
      <c r="U42" s="42"/>
    </row>
    <row r="43" spans="1:21" ht="27" customHeight="1" x14ac:dyDescent="0.15">
      <c r="A43" s="2022"/>
      <c r="B43" s="1983" t="s">
        <v>1227</v>
      </c>
      <c r="C43" s="1983"/>
      <c r="D43" s="1991"/>
      <c r="E43" s="1991"/>
      <c r="F43" s="1991"/>
      <c r="G43" s="1991"/>
      <c r="H43" s="2011">
        <f t="shared" ref="H43:H48" si="2">SUM(K43:L43)</f>
        <v>0</v>
      </c>
      <c r="I43" s="2012"/>
      <c r="J43" s="338"/>
      <c r="K43" s="328"/>
      <c r="L43" s="328"/>
      <c r="M43" s="2000"/>
      <c r="N43" s="2001"/>
      <c r="P43" s="319"/>
      <c r="Q43" s="34"/>
      <c r="R43" s="34"/>
      <c r="S43" s="34"/>
      <c r="T43" s="34"/>
      <c r="U43" s="42"/>
    </row>
    <row r="44" spans="1:21" ht="27" customHeight="1" x14ac:dyDescent="0.15">
      <c r="A44" s="2022"/>
      <c r="B44" s="2021" t="s">
        <v>1228</v>
      </c>
      <c r="C44" s="1989"/>
      <c r="D44" s="2024"/>
      <c r="E44" s="2025"/>
      <c r="F44" s="2024"/>
      <c r="G44" s="2025"/>
      <c r="H44" s="2011">
        <f t="shared" si="2"/>
        <v>0</v>
      </c>
      <c r="I44" s="2012"/>
      <c r="J44" s="338"/>
      <c r="K44" s="328"/>
      <c r="L44" s="341"/>
      <c r="M44" s="2000"/>
      <c r="N44" s="2001"/>
      <c r="P44" s="319"/>
      <c r="Q44" s="34"/>
      <c r="R44" s="34"/>
      <c r="S44" s="34"/>
      <c r="T44" s="34"/>
      <c r="U44" s="42"/>
    </row>
    <row r="45" spans="1:21" ht="27" customHeight="1" x14ac:dyDescent="0.15">
      <c r="A45" s="2022"/>
      <c r="B45" s="2021" t="s">
        <v>263</v>
      </c>
      <c r="C45" s="1989"/>
      <c r="D45" s="1991"/>
      <c r="E45" s="1991"/>
      <c r="F45" s="1991"/>
      <c r="G45" s="1991"/>
      <c r="H45" s="2011">
        <f t="shared" si="2"/>
        <v>0</v>
      </c>
      <c r="I45" s="2012"/>
      <c r="J45" s="338"/>
      <c r="K45" s="328"/>
      <c r="L45" s="328"/>
      <c r="M45" s="2000"/>
      <c r="N45" s="2001"/>
      <c r="P45" s="319"/>
      <c r="Q45" s="34"/>
      <c r="R45" s="34"/>
      <c r="S45" s="34"/>
      <c r="T45" s="34"/>
      <c r="U45" s="42"/>
    </row>
    <row r="46" spans="1:21" ht="27" customHeight="1" x14ac:dyDescent="0.15">
      <c r="A46" s="2022"/>
      <c r="B46" s="1983" t="s">
        <v>264</v>
      </c>
      <c r="C46" s="1983"/>
      <c r="D46" s="1991"/>
      <c r="E46" s="1991"/>
      <c r="F46" s="1991"/>
      <c r="G46" s="1991"/>
      <c r="H46" s="2011">
        <f t="shared" si="2"/>
        <v>0</v>
      </c>
      <c r="I46" s="2012"/>
      <c r="J46" s="338"/>
      <c r="K46" s="328"/>
      <c r="L46" s="328"/>
      <c r="M46" s="2000"/>
      <c r="N46" s="2001"/>
      <c r="P46" s="319"/>
      <c r="Q46" s="34"/>
      <c r="R46" s="34"/>
      <c r="S46" s="34"/>
      <c r="T46" s="34"/>
      <c r="U46" s="42"/>
    </row>
    <row r="47" spans="1:21" ht="27" customHeight="1" x14ac:dyDescent="0.15">
      <c r="A47" s="2022"/>
      <c r="B47" s="1983" t="s">
        <v>284</v>
      </c>
      <c r="C47" s="1983"/>
      <c r="D47" s="1991"/>
      <c r="E47" s="1991"/>
      <c r="F47" s="1991"/>
      <c r="G47" s="1991"/>
      <c r="H47" s="2011">
        <f t="shared" si="2"/>
        <v>0</v>
      </c>
      <c r="I47" s="2012"/>
      <c r="J47" s="338"/>
      <c r="K47" s="328"/>
      <c r="L47" s="328"/>
      <c r="M47" s="2000"/>
      <c r="N47" s="2001"/>
      <c r="P47" s="319"/>
      <c r="Q47" s="34"/>
      <c r="R47" s="34"/>
      <c r="S47" s="34"/>
      <c r="T47" s="34"/>
      <c r="U47" s="42"/>
    </row>
    <row r="48" spans="1:21" ht="27" customHeight="1" x14ac:dyDescent="0.15">
      <c r="A48" s="2022"/>
      <c r="B48" s="1983" t="s">
        <v>265</v>
      </c>
      <c r="C48" s="1983"/>
      <c r="D48" s="1991"/>
      <c r="E48" s="1991"/>
      <c r="F48" s="1991"/>
      <c r="G48" s="1991"/>
      <c r="H48" s="2011">
        <f t="shared" si="2"/>
        <v>0</v>
      </c>
      <c r="I48" s="2012"/>
      <c r="J48" s="338"/>
      <c r="K48" s="328"/>
      <c r="L48" s="328"/>
      <c r="M48" s="2000"/>
      <c r="N48" s="2001"/>
      <c r="P48" s="319"/>
      <c r="Q48" s="34"/>
      <c r="R48" s="34"/>
      <c r="S48" s="34"/>
      <c r="T48" s="34"/>
      <c r="U48" s="42"/>
    </row>
    <row r="49" spans="1:21" s="32" customFormat="1" ht="20.100000000000001" customHeight="1" x14ac:dyDescent="0.15">
      <c r="A49" s="2020" t="s">
        <v>639</v>
      </c>
      <c r="B49" s="2020"/>
      <c r="C49" s="2020"/>
      <c r="D49" s="2020"/>
      <c r="E49" s="2020"/>
      <c r="F49" s="2020"/>
      <c r="G49" s="2020"/>
      <c r="H49" s="2020"/>
      <c r="I49" s="2020"/>
      <c r="J49" s="2020"/>
      <c r="K49" s="2020"/>
      <c r="L49" s="2020"/>
      <c r="M49" s="2020"/>
      <c r="N49" s="2020"/>
      <c r="P49" s="163"/>
      <c r="Q49" s="163"/>
      <c r="R49" s="164"/>
      <c r="S49" s="164"/>
      <c r="T49" s="164"/>
      <c r="U49" s="165"/>
    </row>
    <row r="50" spans="1:21" ht="20.100000000000001" customHeight="1" x14ac:dyDescent="0.15">
      <c r="A50" s="2023" t="s">
        <v>285</v>
      </c>
      <c r="B50" s="2023"/>
      <c r="C50" s="2023"/>
      <c r="D50" s="2023"/>
      <c r="E50" s="2023"/>
      <c r="F50" s="2023"/>
      <c r="G50" s="2023"/>
      <c r="H50" s="2023"/>
      <c r="I50" s="2023"/>
      <c r="J50" s="2023"/>
      <c r="K50" s="2023"/>
      <c r="L50" s="2023"/>
      <c r="M50" s="2023"/>
      <c r="N50" s="2023"/>
      <c r="P50" s="34"/>
      <c r="Q50" s="34"/>
      <c r="R50" s="42"/>
      <c r="S50" s="42"/>
      <c r="T50" s="42"/>
      <c r="U50" s="42"/>
    </row>
    <row r="51" spans="1:21" ht="20.100000000000001" customHeight="1" x14ac:dyDescent="0.15">
      <c r="A51" s="1955"/>
      <c r="B51" s="1956"/>
      <c r="C51" s="1956"/>
      <c r="D51" s="1956"/>
      <c r="E51" s="1956"/>
      <c r="F51" s="1956"/>
      <c r="G51" s="1956"/>
      <c r="H51" s="1956"/>
      <c r="I51" s="1956"/>
      <c r="J51" s="1956"/>
      <c r="K51" s="1956"/>
      <c r="L51" s="1956"/>
      <c r="M51" s="1956"/>
      <c r="N51" s="1957"/>
      <c r="P51" s="34"/>
      <c r="Q51" s="34"/>
      <c r="R51" s="42"/>
      <c r="S51" s="42"/>
      <c r="T51" s="42"/>
      <c r="U51" s="42"/>
    </row>
    <row r="52" spans="1:21" ht="20.100000000000001" customHeight="1" x14ac:dyDescent="0.15">
      <c r="A52" s="1958"/>
      <c r="B52" s="1959"/>
      <c r="C52" s="1959"/>
      <c r="D52" s="1959"/>
      <c r="E52" s="1959"/>
      <c r="F52" s="1959"/>
      <c r="G52" s="1959"/>
      <c r="H52" s="1959"/>
      <c r="I52" s="1959"/>
      <c r="J52" s="1959"/>
      <c r="K52" s="1959"/>
      <c r="L52" s="1959"/>
      <c r="M52" s="1959"/>
      <c r="N52" s="1960"/>
      <c r="P52" s="34"/>
      <c r="Q52" s="34"/>
      <c r="R52" s="42"/>
      <c r="S52" s="42"/>
      <c r="T52" s="42"/>
      <c r="U52" s="42"/>
    </row>
    <row r="53" spans="1:21" ht="20.100000000000001" customHeight="1" x14ac:dyDescent="0.15">
      <c r="A53" s="1958"/>
      <c r="B53" s="1959"/>
      <c r="C53" s="1959"/>
      <c r="D53" s="1959"/>
      <c r="E53" s="1959"/>
      <c r="F53" s="1959"/>
      <c r="G53" s="1959"/>
      <c r="H53" s="1959"/>
      <c r="I53" s="1959"/>
      <c r="J53" s="1959"/>
      <c r="K53" s="1959"/>
      <c r="L53" s="1959"/>
      <c r="M53" s="1959"/>
      <c r="N53" s="1960"/>
      <c r="P53" s="19"/>
      <c r="Q53" s="19"/>
    </row>
    <row r="54" spans="1:21" ht="20.100000000000001" customHeight="1" x14ac:dyDescent="0.15">
      <c r="A54" s="1961"/>
      <c r="B54" s="1962"/>
      <c r="C54" s="1962"/>
      <c r="D54" s="1962"/>
      <c r="E54" s="1962"/>
      <c r="F54" s="1962"/>
      <c r="G54" s="1962"/>
      <c r="H54" s="1962"/>
      <c r="I54" s="1962"/>
      <c r="J54" s="1962"/>
      <c r="K54" s="1962"/>
      <c r="L54" s="1962"/>
      <c r="M54" s="1962"/>
      <c r="N54" s="1963"/>
      <c r="P54" s="19"/>
      <c r="Q54" s="19"/>
    </row>
    <row r="55" spans="1:21" ht="15" customHeight="1" x14ac:dyDescent="0.15">
      <c r="A55" s="317"/>
      <c r="B55" s="317"/>
      <c r="C55" s="317"/>
      <c r="D55" s="317"/>
      <c r="E55" s="317"/>
      <c r="F55" s="317"/>
      <c r="G55" s="317"/>
      <c r="H55" s="317"/>
      <c r="I55" s="317"/>
      <c r="J55" s="317"/>
      <c r="K55" s="1456" t="s">
        <v>115</v>
      </c>
      <c r="L55" s="1456"/>
      <c r="M55" s="1456"/>
      <c r="N55" s="1456"/>
    </row>
    <row r="56" spans="1:21" ht="15.75" x14ac:dyDescent="0.15">
      <c r="A56" s="836" t="s">
        <v>409</v>
      </c>
      <c r="B56" s="836"/>
      <c r="C56" s="836"/>
      <c r="D56" s="836"/>
      <c r="E56" s="836"/>
      <c r="F56" s="836"/>
      <c r="G56" s="836"/>
      <c r="H56" s="836"/>
      <c r="I56" s="836"/>
      <c r="J56" s="836"/>
      <c r="K56" s="836"/>
      <c r="L56" s="836"/>
      <c r="M56" s="836"/>
      <c r="N56" s="836"/>
    </row>
    <row r="57" spans="1:21" ht="15.75" x14ac:dyDescent="0.15">
      <c r="A57" s="2020" t="s">
        <v>947</v>
      </c>
      <c r="B57" s="2020"/>
      <c r="C57" s="2020"/>
      <c r="D57" s="319"/>
      <c r="E57" s="319"/>
      <c r="F57" s="319"/>
      <c r="G57" s="319"/>
      <c r="H57" s="319"/>
      <c r="I57" s="319"/>
      <c r="J57" s="319"/>
      <c r="K57" s="319"/>
      <c r="L57" s="319"/>
      <c r="M57" s="319"/>
      <c r="N57" s="319"/>
    </row>
    <row r="58" spans="1:21" ht="27" customHeight="1" x14ac:dyDescent="0.15">
      <c r="A58" s="1451"/>
      <c r="B58" s="1451"/>
      <c r="C58" s="1451"/>
      <c r="D58" s="19"/>
      <c r="E58" s="19"/>
      <c r="F58" s="19"/>
      <c r="G58" s="19"/>
      <c r="H58" s="19"/>
      <c r="I58" s="19"/>
      <c r="J58" s="19"/>
      <c r="K58" s="19"/>
      <c r="L58" s="19"/>
      <c r="M58" s="19"/>
      <c r="N58" s="19"/>
    </row>
    <row r="59" spans="1:21" ht="27" customHeight="1" x14ac:dyDescent="0.15">
      <c r="A59" s="621" t="s">
        <v>286</v>
      </c>
      <c r="B59" s="628"/>
      <c r="C59" s="628"/>
      <c r="D59" s="628"/>
      <c r="E59" s="628"/>
      <c r="F59" s="628"/>
      <c r="G59" s="628"/>
      <c r="H59" s="628"/>
      <c r="I59" s="628"/>
      <c r="J59" s="628"/>
      <c r="K59" s="628"/>
      <c r="L59" s="622"/>
      <c r="M59" s="617" t="s">
        <v>134</v>
      </c>
      <c r="N59" s="617">
        <f>IF(LEN(SUBSTITUTE(A60,CHAR(10),""))&gt;400,"文字数オーバーです",LEN(SUBSTITUTE(A60,CHAR(10),"")))</f>
        <v>0</v>
      </c>
    </row>
    <row r="60" spans="1:21" ht="27" customHeight="1" x14ac:dyDescent="0.15">
      <c r="A60" s="1396"/>
      <c r="B60" s="1397"/>
      <c r="C60" s="1397"/>
      <c r="D60" s="1397"/>
      <c r="E60" s="1397"/>
      <c r="F60" s="1397"/>
      <c r="G60" s="1397"/>
      <c r="H60" s="1397"/>
      <c r="I60" s="1397"/>
      <c r="J60" s="1397"/>
      <c r="K60" s="1397"/>
      <c r="L60" s="1397"/>
      <c r="M60" s="1397"/>
      <c r="N60" s="1398"/>
    </row>
    <row r="61" spans="1:21" ht="27" customHeight="1" x14ac:dyDescent="0.15">
      <c r="A61" s="1399"/>
      <c r="B61" s="1400"/>
      <c r="C61" s="1400"/>
      <c r="D61" s="1400"/>
      <c r="E61" s="1400"/>
      <c r="F61" s="1400"/>
      <c r="G61" s="1400"/>
      <c r="H61" s="1400"/>
      <c r="I61" s="1400"/>
      <c r="J61" s="1400"/>
      <c r="K61" s="1400"/>
      <c r="L61" s="1400"/>
      <c r="M61" s="1400"/>
      <c r="N61" s="1401"/>
    </row>
    <row r="62" spans="1:21" ht="27" customHeight="1" x14ac:dyDescent="0.15">
      <c r="A62" s="1399"/>
      <c r="B62" s="1400"/>
      <c r="C62" s="1400"/>
      <c r="D62" s="1400"/>
      <c r="E62" s="1400"/>
      <c r="F62" s="1400"/>
      <c r="G62" s="1400"/>
      <c r="H62" s="1400"/>
      <c r="I62" s="1400"/>
      <c r="J62" s="1400"/>
      <c r="K62" s="1400"/>
      <c r="L62" s="1400"/>
      <c r="M62" s="1400"/>
      <c r="N62" s="1401"/>
    </row>
    <row r="63" spans="1:21" ht="27" customHeight="1" x14ac:dyDescent="0.15">
      <c r="A63" s="1399"/>
      <c r="B63" s="1400"/>
      <c r="C63" s="1400"/>
      <c r="D63" s="1400"/>
      <c r="E63" s="1400"/>
      <c r="F63" s="1400"/>
      <c r="G63" s="1400"/>
      <c r="H63" s="1400"/>
      <c r="I63" s="1400"/>
      <c r="J63" s="1400"/>
      <c r="K63" s="1400"/>
      <c r="L63" s="1400"/>
      <c r="M63" s="1400"/>
      <c r="N63" s="1401"/>
    </row>
    <row r="64" spans="1:21" ht="27" customHeight="1" x14ac:dyDescent="0.15">
      <c r="A64" s="1399"/>
      <c r="B64" s="1400"/>
      <c r="C64" s="1400"/>
      <c r="D64" s="1400"/>
      <c r="E64" s="1400"/>
      <c r="F64" s="1400"/>
      <c r="G64" s="1400"/>
      <c r="H64" s="1400"/>
      <c r="I64" s="1400"/>
      <c r="J64" s="1400"/>
      <c r="K64" s="1400"/>
      <c r="L64" s="1400"/>
      <c r="M64" s="1400"/>
      <c r="N64" s="1401"/>
    </row>
    <row r="65" spans="1:14" ht="27" customHeight="1" x14ac:dyDescent="0.15">
      <c r="A65" s="1402"/>
      <c r="B65" s="1403"/>
      <c r="C65" s="1403"/>
      <c r="D65" s="1403"/>
      <c r="E65" s="1403"/>
      <c r="F65" s="1403"/>
      <c r="G65" s="1403"/>
      <c r="H65" s="1403"/>
      <c r="I65" s="1403"/>
      <c r="J65" s="1403"/>
      <c r="K65" s="1403"/>
      <c r="L65" s="1403"/>
      <c r="M65" s="1403"/>
      <c r="N65" s="1404"/>
    </row>
    <row r="66" spans="1:14" ht="15.75" x14ac:dyDescent="0.15">
      <c r="A66" s="19"/>
      <c r="B66" s="19"/>
      <c r="C66" s="19"/>
      <c r="D66" s="19"/>
      <c r="E66" s="19"/>
      <c r="F66" s="19"/>
      <c r="G66" s="19"/>
      <c r="H66" s="19"/>
      <c r="I66" s="19"/>
      <c r="J66" s="19"/>
      <c r="K66" s="19"/>
      <c r="L66" s="19"/>
      <c r="M66" s="19"/>
      <c r="N66" s="19"/>
    </row>
    <row r="67" spans="1:14" ht="27" customHeight="1" x14ac:dyDescent="0.15">
      <c r="A67" s="19" t="s">
        <v>111</v>
      </c>
      <c r="B67" s="19"/>
      <c r="C67" s="19"/>
      <c r="D67" s="19"/>
      <c r="E67" s="19"/>
      <c r="F67" s="19"/>
      <c r="G67" s="19"/>
      <c r="H67" s="19"/>
      <c r="I67" s="19"/>
      <c r="J67" s="19"/>
      <c r="K67" s="19"/>
      <c r="L67" s="19"/>
      <c r="M67" s="19"/>
      <c r="N67" s="19"/>
    </row>
    <row r="68" spans="1:14" ht="19.5" customHeight="1" x14ac:dyDescent="0.15">
      <c r="A68" s="1416" t="s">
        <v>754</v>
      </c>
      <c r="B68" s="1416"/>
      <c r="C68" s="1416"/>
      <c r="D68" s="1416"/>
      <c r="E68" s="1416"/>
      <c r="F68" s="1416"/>
      <c r="G68" s="1416"/>
      <c r="H68" s="1416"/>
      <c r="I68" s="1416"/>
      <c r="J68" s="1416"/>
      <c r="K68" s="1416"/>
      <c r="L68" s="1416"/>
      <c r="M68" s="1416"/>
      <c r="N68" s="1416"/>
    </row>
    <row r="69" spans="1:14" ht="15.75" x14ac:dyDescent="0.15">
      <c r="A69" s="19"/>
      <c r="B69" s="19"/>
      <c r="C69" s="19"/>
      <c r="D69" s="19"/>
      <c r="E69" s="19"/>
      <c r="F69" s="19"/>
      <c r="G69" s="19"/>
      <c r="H69" s="19"/>
      <c r="I69" s="19"/>
      <c r="J69" s="19"/>
      <c r="K69" s="19"/>
      <c r="L69" s="19"/>
      <c r="M69" s="19"/>
      <c r="N69" s="19"/>
    </row>
  </sheetData>
  <sheetProtection formatCells="0" formatColumns="0" formatRows="0"/>
  <mergeCells count="116">
    <mergeCell ref="H42:I42"/>
    <mergeCell ref="M42:N42"/>
    <mergeCell ref="F46:G46"/>
    <mergeCell ref="H46:I46"/>
    <mergeCell ref="A57:C57"/>
    <mergeCell ref="A50:N50"/>
    <mergeCell ref="F44:G44"/>
    <mergeCell ref="D44:E44"/>
    <mergeCell ref="K55:N55"/>
    <mergeCell ref="M32:N32"/>
    <mergeCell ref="A49:N49"/>
    <mergeCell ref="B43:C43"/>
    <mergeCell ref="D43:E43"/>
    <mergeCell ref="F43:G43"/>
    <mergeCell ref="H43:I43"/>
    <mergeCell ref="M43:N43"/>
    <mergeCell ref="B45:C45"/>
    <mergeCell ref="D45:E45"/>
    <mergeCell ref="F45:G45"/>
    <mergeCell ref="H45:I45"/>
    <mergeCell ref="M45:N45"/>
    <mergeCell ref="B46:C46"/>
    <mergeCell ref="D46:E46"/>
    <mergeCell ref="M46:N46"/>
    <mergeCell ref="B44:C44"/>
    <mergeCell ref="H48:I48"/>
    <mergeCell ref="M48:N48"/>
    <mergeCell ref="M38:N38"/>
    <mergeCell ref="B39:C39"/>
    <mergeCell ref="A42:A48"/>
    <mergeCell ref="B42:C42"/>
    <mergeCell ref="D42:E42"/>
    <mergeCell ref="F42:G42"/>
    <mergeCell ref="A68:N68"/>
    <mergeCell ref="A33:C33"/>
    <mergeCell ref="D33:E33"/>
    <mergeCell ref="F33:G33"/>
    <mergeCell ref="H33:I33"/>
    <mergeCell ref="M33:N33"/>
    <mergeCell ref="H44:I44"/>
    <mergeCell ref="M44:N44"/>
    <mergeCell ref="B41:G41"/>
    <mergeCell ref="H41:I41"/>
    <mergeCell ref="J41:L41"/>
    <mergeCell ref="M41:N41"/>
    <mergeCell ref="B47:C47"/>
    <mergeCell ref="D47:E47"/>
    <mergeCell ref="F47:G47"/>
    <mergeCell ref="H47:I47"/>
    <mergeCell ref="M47:N47"/>
    <mergeCell ref="M37:N37"/>
    <mergeCell ref="B38:C38"/>
    <mergeCell ref="F38:G38"/>
    <mergeCell ref="B48:C48"/>
    <mergeCell ref="D48:E48"/>
    <mergeCell ref="F48:G48"/>
    <mergeCell ref="A51:N54"/>
    <mergeCell ref="D40:E40"/>
    <mergeCell ref="F40:G40"/>
    <mergeCell ref="H40:I40"/>
    <mergeCell ref="M40:N40"/>
    <mergeCell ref="A1:N1"/>
    <mergeCell ref="A5:N5"/>
    <mergeCell ref="A3:K3"/>
    <mergeCell ref="L3:N3"/>
    <mergeCell ref="A23:N23"/>
    <mergeCell ref="A24:C24"/>
    <mergeCell ref="A25:N25"/>
    <mergeCell ref="A26:C30"/>
    <mergeCell ref="D26:E30"/>
    <mergeCell ref="F26:N26"/>
    <mergeCell ref="F27:G30"/>
    <mergeCell ref="H27:I30"/>
    <mergeCell ref="J27:N27"/>
    <mergeCell ref="J28:N28"/>
    <mergeCell ref="J29:K29"/>
    <mergeCell ref="L29:N29"/>
    <mergeCell ref="A32:C32"/>
    <mergeCell ref="D32:E32"/>
    <mergeCell ref="F32:G32"/>
    <mergeCell ref="H32:I32"/>
    <mergeCell ref="M30:N30"/>
    <mergeCell ref="A31:C31"/>
    <mergeCell ref="D31:E31"/>
    <mergeCell ref="F31:G31"/>
    <mergeCell ref="A6:L6"/>
    <mergeCell ref="A7:N13"/>
    <mergeCell ref="A14:L14"/>
    <mergeCell ref="A15:N21"/>
    <mergeCell ref="K22:N22"/>
    <mergeCell ref="H31:I31"/>
    <mergeCell ref="M31:N31"/>
    <mergeCell ref="A60:N65"/>
    <mergeCell ref="A56:N56"/>
    <mergeCell ref="A58:C58"/>
    <mergeCell ref="A34:A40"/>
    <mergeCell ref="B34:C34"/>
    <mergeCell ref="F34:G34"/>
    <mergeCell ref="H34:I34"/>
    <mergeCell ref="M34:N34"/>
    <mergeCell ref="B35:C35"/>
    <mergeCell ref="F35:G35"/>
    <mergeCell ref="H35:I35"/>
    <mergeCell ref="M35:N35"/>
    <mergeCell ref="B36:C36"/>
    <mergeCell ref="F36:G36"/>
    <mergeCell ref="H36:I36"/>
    <mergeCell ref="M36:N36"/>
    <mergeCell ref="B37:C37"/>
    <mergeCell ref="F37:G37"/>
    <mergeCell ref="H37:I37"/>
    <mergeCell ref="H38:I38"/>
    <mergeCell ref="F39:G39"/>
    <mergeCell ref="H39:I39"/>
    <mergeCell ref="M39:N39"/>
    <mergeCell ref="B40:C40"/>
  </mergeCells>
  <phoneticPr fontId="1"/>
  <conditionalFormatting sqref="H34:I40">
    <cfRule type="cellIs" dxfId="28" priority="7" operator="equal">
      <formula>"常勤換算値を確認"</formula>
    </cfRule>
  </conditionalFormatting>
  <conditionalFormatting sqref="J41:L41">
    <cfRule type="cellIs" dxfId="27" priority="9" operator="equal">
      <formula>"配置計画の合計と一致"</formula>
    </cfRule>
  </conditionalFormatting>
  <conditionalFormatting sqref="A49">
    <cfRule type="cellIs" dxfId="26" priority="8" operator="equal">
      <formula>"様式5-1の入力表③との整合性を確認してください"</formula>
    </cfRule>
  </conditionalFormatting>
  <printOptions horizontalCentered="1"/>
  <pageMargins left="0.70866141732283472" right="0.70866141732283472" top="0.74803149606299213" bottom="0.74803149606299213" header="0.31496062992125984" footer="0.31496062992125984"/>
  <pageSetup paperSize="9" fitToHeight="0" pageOrder="overThenDown" orientation="portrait" r:id="rId1"/>
  <rowBreaks count="2" manualBreakCount="2">
    <brk id="22" max="13" man="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33"/>
  <sheetViews>
    <sheetView view="pageBreakPreview" topLeftCell="A16" zoomScaleNormal="100" zoomScaleSheetLayoutView="100" workbookViewId="0">
      <selection activeCell="M48" sqref="M48"/>
    </sheetView>
  </sheetViews>
  <sheetFormatPr defaultRowHeight="13.5" x14ac:dyDescent="0.15"/>
  <cols>
    <col min="1" max="1" width="5.125" style="18" customWidth="1"/>
    <col min="2" max="2" width="5.625" style="18" customWidth="1"/>
    <col min="3" max="3" width="5.375" style="18" customWidth="1"/>
    <col min="4" max="4" width="5.625" style="18" customWidth="1"/>
    <col min="5" max="12" width="8.25" style="18" customWidth="1"/>
    <col min="13" max="16384" width="9" style="18"/>
  </cols>
  <sheetData>
    <row r="2" spans="1:12" ht="22.5" customHeight="1" x14ac:dyDescent="0.15">
      <c r="A2" s="816" t="s">
        <v>1289</v>
      </c>
      <c r="B2" s="816"/>
      <c r="C2" s="816"/>
      <c r="D2" s="816"/>
      <c r="E2" s="816"/>
      <c r="F2" s="816"/>
      <c r="G2" s="816"/>
      <c r="H2" s="816"/>
      <c r="I2" s="816"/>
      <c r="J2" s="816"/>
      <c r="K2" s="816"/>
      <c r="L2" s="816"/>
    </row>
    <row r="3" spans="1:12" ht="22.5" customHeight="1" x14ac:dyDescent="0.15">
      <c r="A3" s="816"/>
      <c r="B3" s="816"/>
      <c r="C3" s="816"/>
      <c r="D3" s="816"/>
      <c r="E3" s="816"/>
      <c r="F3" s="816"/>
      <c r="G3" s="816"/>
      <c r="H3" s="816"/>
      <c r="I3" s="816"/>
      <c r="J3" s="816"/>
      <c r="K3" s="816"/>
      <c r="L3" s="816"/>
    </row>
    <row r="4" spans="1:12" ht="22.5" customHeight="1" x14ac:dyDescent="0.15">
      <c r="A4" s="816"/>
      <c r="B4" s="816"/>
      <c r="C4" s="816"/>
      <c r="D4" s="816"/>
      <c r="E4" s="816"/>
      <c r="F4" s="816"/>
      <c r="G4" s="816"/>
      <c r="H4" s="816"/>
      <c r="I4" s="816"/>
      <c r="J4" s="816"/>
      <c r="K4" s="816"/>
      <c r="L4" s="816"/>
    </row>
    <row r="6" spans="1:12" ht="19.5" customHeight="1" x14ac:dyDescent="0.15">
      <c r="A6" s="39"/>
      <c r="B6" s="39"/>
      <c r="C6" s="39"/>
      <c r="D6" s="39"/>
      <c r="E6" s="39"/>
      <c r="F6" s="40"/>
      <c r="G6" s="315"/>
      <c r="H6" s="817" t="s">
        <v>810</v>
      </c>
      <c r="I6" s="817"/>
      <c r="J6" s="817"/>
      <c r="K6" s="817"/>
      <c r="L6" s="817"/>
    </row>
    <row r="7" spans="1:12" x14ac:dyDescent="0.15">
      <c r="A7" s="39"/>
      <c r="B7" s="39"/>
      <c r="C7" s="39"/>
      <c r="D7" s="39"/>
      <c r="E7" s="39"/>
      <c r="F7" s="39"/>
      <c r="G7" s="39"/>
      <c r="H7" s="39"/>
      <c r="I7" s="39"/>
      <c r="J7" s="39"/>
      <c r="K7" s="39"/>
      <c r="L7" s="39"/>
    </row>
    <row r="8" spans="1:12" ht="33.75" customHeight="1" x14ac:dyDescent="0.15">
      <c r="A8" s="39"/>
      <c r="B8" s="39"/>
      <c r="C8" s="39"/>
      <c r="D8" s="39"/>
      <c r="E8" s="41"/>
      <c r="F8" s="41"/>
      <c r="G8" s="85" t="s">
        <v>372</v>
      </c>
      <c r="H8" s="458"/>
      <c r="I8" s="818"/>
      <c r="J8" s="818"/>
      <c r="K8" s="818"/>
      <c r="L8" s="818"/>
    </row>
    <row r="9" spans="1:12" ht="33.75" customHeight="1" x14ac:dyDescent="0.15">
      <c r="A9" s="39"/>
      <c r="B9" s="39"/>
      <c r="C9" s="39"/>
      <c r="D9" s="39"/>
      <c r="E9" s="41"/>
      <c r="F9" s="41"/>
      <c r="G9" s="86" t="s">
        <v>374</v>
      </c>
      <c r="H9" s="459"/>
      <c r="I9" s="819"/>
      <c r="J9" s="819"/>
      <c r="K9" s="819"/>
      <c r="L9" s="819"/>
    </row>
    <row r="10" spans="1:12" ht="33.75" customHeight="1" x14ac:dyDescent="0.15">
      <c r="A10" s="39"/>
      <c r="B10" s="39"/>
      <c r="C10" s="39"/>
      <c r="D10" s="39"/>
      <c r="E10" s="41"/>
      <c r="F10" s="41"/>
      <c r="G10" s="86" t="s">
        <v>153</v>
      </c>
      <c r="H10" s="459"/>
      <c r="I10" s="819"/>
      <c r="J10" s="819"/>
      <c r="K10" s="819"/>
      <c r="L10" s="819"/>
    </row>
    <row r="11" spans="1:12" ht="18.75" customHeight="1" x14ac:dyDescent="0.15">
      <c r="A11" s="39"/>
      <c r="B11" s="39"/>
      <c r="C11" s="39"/>
      <c r="D11" s="39"/>
      <c r="E11" s="39"/>
      <c r="F11" s="39"/>
      <c r="G11" s="39"/>
      <c r="H11" s="39"/>
      <c r="I11" s="39"/>
      <c r="J11" s="39"/>
      <c r="K11" s="39"/>
      <c r="L11" s="39"/>
    </row>
    <row r="12" spans="1:12" ht="27" customHeight="1" x14ac:dyDescent="0.15">
      <c r="A12" s="39" t="s">
        <v>152</v>
      </c>
      <c r="B12" s="39"/>
      <c r="C12" s="39"/>
      <c r="D12" s="39"/>
      <c r="E12" s="39"/>
      <c r="F12" s="820" t="s">
        <v>172</v>
      </c>
      <c r="G12" s="820"/>
      <c r="H12" s="820"/>
      <c r="I12" s="820"/>
      <c r="J12" s="820"/>
      <c r="K12" s="820"/>
      <c r="L12" s="820"/>
    </row>
    <row r="13" spans="1:12" ht="33.75" customHeight="1" x14ac:dyDescent="0.15">
      <c r="A13" s="821"/>
      <c r="B13" s="821"/>
      <c r="C13" s="821"/>
      <c r="D13" s="821"/>
      <c r="E13" s="500" t="s">
        <v>162</v>
      </c>
      <c r="F13" s="500" t="s">
        <v>163</v>
      </c>
      <c r="G13" s="500" t="s">
        <v>164</v>
      </c>
      <c r="H13" s="500" t="s">
        <v>165</v>
      </c>
      <c r="I13" s="500" t="s">
        <v>166</v>
      </c>
      <c r="J13" s="500" t="s">
        <v>167</v>
      </c>
      <c r="K13" s="500" t="s">
        <v>168</v>
      </c>
      <c r="L13" s="500" t="s">
        <v>169</v>
      </c>
    </row>
    <row r="14" spans="1:12" ht="33.75" customHeight="1" x14ac:dyDescent="0.15">
      <c r="A14" s="822" t="s">
        <v>1177</v>
      </c>
      <c r="B14" s="822"/>
      <c r="C14" s="822"/>
      <c r="D14" s="822"/>
      <c r="E14" s="397"/>
      <c r="F14" s="397"/>
      <c r="G14" s="397"/>
      <c r="H14" s="501" t="s">
        <v>154</v>
      </c>
      <c r="I14" s="397"/>
      <c r="J14" s="397"/>
      <c r="K14" s="397"/>
      <c r="L14" s="397"/>
    </row>
    <row r="15" spans="1:12" ht="33.75" customHeight="1" x14ac:dyDescent="0.15">
      <c r="A15" s="822" t="s">
        <v>1177</v>
      </c>
      <c r="B15" s="822"/>
      <c r="C15" s="822"/>
      <c r="D15" s="822"/>
      <c r="E15" s="397"/>
      <c r="F15" s="397"/>
      <c r="G15" s="397"/>
      <c r="H15" s="501" t="s">
        <v>154</v>
      </c>
      <c r="I15" s="397"/>
      <c r="J15" s="397"/>
      <c r="K15" s="397"/>
      <c r="L15" s="397"/>
    </row>
    <row r="16" spans="1:12" ht="33.75" customHeight="1" x14ac:dyDescent="0.15">
      <c r="A16" s="822" t="s">
        <v>1177</v>
      </c>
      <c r="B16" s="822"/>
      <c r="C16" s="822"/>
      <c r="D16" s="822"/>
      <c r="E16" s="397"/>
      <c r="F16" s="397"/>
      <c r="G16" s="397"/>
      <c r="H16" s="501" t="s">
        <v>154</v>
      </c>
      <c r="I16" s="397"/>
      <c r="J16" s="397"/>
      <c r="K16" s="397"/>
      <c r="L16" s="397"/>
    </row>
    <row r="17" spans="1:22" ht="33.75" customHeight="1" x14ac:dyDescent="0.15">
      <c r="A17" s="810" t="s">
        <v>569</v>
      </c>
      <c r="B17" s="811"/>
      <c r="C17" s="811"/>
      <c r="D17" s="812"/>
      <c r="E17" s="832"/>
      <c r="F17" s="833"/>
      <c r="G17" s="833"/>
      <c r="H17" s="833"/>
      <c r="I17" s="833"/>
      <c r="J17" s="833"/>
      <c r="K17" s="833"/>
      <c r="L17" s="834"/>
    </row>
    <row r="18" spans="1:22" ht="18.75" customHeight="1" x14ac:dyDescent="0.15">
      <c r="A18" s="808" t="s">
        <v>1006</v>
      </c>
      <c r="B18" s="808"/>
      <c r="C18" s="808"/>
      <c r="D18" s="808"/>
      <c r="E18" s="808"/>
      <c r="F18" s="808"/>
      <c r="G18" s="808"/>
      <c r="H18" s="808"/>
      <c r="I18" s="808"/>
      <c r="J18" s="808"/>
      <c r="K18" s="808"/>
      <c r="L18" s="808"/>
    </row>
    <row r="19" spans="1:22" ht="18.75" customHeight="1" x14ac:dyDescent="0.15">
      <c r="A19" s="835" t="s">
        <v>1007</v>
      </c>
      <c r="B19" s="835"/>
      <c r="C19" s="835"/>
      <c r="D19" s="835"/>
      <c r="E19" s="835"/>
      <c r="F19" s="835"/>
      <c r="G19" s="835"/>
      <c r="H19" s="835"/>
      <c r="I19" s="835"/>
      <c r="J19" s="835"/>
      <c r="K19" s="835"/>
      <c r="L19" s="835"/>
    </row>
    <row r="20" spans="1:22" ht="27" customHeight="1" x14ac:dyDescent="0.15">
      <c r="A20" s="39"/>
      <c r="B20" s="39"/>
      <c r="C20" s="39"/>
      <c r="D20" s="39"/>
      <c r="E20" s="39"/>
      <c r="F20" s="39"/>
      <c r="G20" s="39"/>
      <c r="H20" s="39"/>
      <c r="I20" s="39"/>
      <c r="J20" s="39"/>
      <c r="K20" s="39"/>
      <c r="L20" s="39"/>
    </row>
    <row r="21" spans="1:22" ht="27" customHeight="1" x14ac:dyDescent="0.15">
      <c r="A21" s="788" t="s">
        <v>155</v>
      </c>
      <c r="B21" s="788"/>
      <c r="C21" s="788"/>
      <c r="D21" s="788"/>
      <c r="E21" s="788"/>
      <c r="F21" s="788"/>
      <c r="G21" s="788"/>
      <c r="H21" s="788"/>
      <c r="I21" s="788"/>
      <c r="J21" s="788"/>
      <c r="K21" s="788"/>
      <c r="L21" s="788"/>
    </row>
    <row r="22" spans="1:22" ht="18.75" customHeight="1" x14ac:dyDescent="0.15">
      <c r="A22" s="826"/>
      <c r="B22" s="827"/>
      <c r="C22" s="827"/>
      <c r="D22" s="828"/>
      <c r="E22" s="826" t="s">
        <v>378</v>
      </c>
      <c r="F22" s="827"/>
      <c r="G22" s="827"/>
      <c r="H22" s="827"/>
      <c r="I22" s="828"/>
      <c r="J22" s="826"/>
      <c r="K22" s="827"/>
      <c r="L22" s="828"/>
    </row>
    <row r="23" spans="1:22" ht="18.75" customHeight="1" x14ac:dyDescent="0.15">
      <c r="A23" s="823" t="s">
        <v>170</v>
      </c>
      <c r="B23" s="824"/>
      <c r="C23" s="824"/>
      <c r="D23" s="825"/>
      <c r="E23" s="823" t="s">
        <v>171</v>
      </c>
      <c r="F23" s="824"/>
      <c r="G23" s="824"/>
      <c r="H23" s="824"/>
      <c r="I23" s="825"/>
      <c r="J23" s="823" t="s">
        <v>161</v>
      </c>
      <c r="K23" s="824"/>
      <c r="L23" s="825"/>
    </row>
    <row r="24" spans="1:22" ht="33.75" customHeight="1" x14ac:dyDescent="0.15">
      <c r="A24" s="829"/>
      <c r="B24" s="830"/>
      <c r="C24" s="830"/>
      <c r="D24" s="831"/>
      <c r="E24" s="789" ph="1"/>
      <c r="F24" s="790" ph="1"/>
      <c r="G24" s="790" ph="1"/>
      <c r="H24" s="790" ph="1"/>
      <c r="I24" s="790" ph="1"/>
      <c r="J24" s="829"/>
      <c r="K24" s="830"/>
      <c r="L24" s="831"/>
      <c r="R24" s="18" ph="1"/>
      <c r="S24" s="18" ph="1"/>
      <c r="T24" s="18" ph="1"/>
      <c r="U24" s="18" ph="1"/>
      <c r="V24" s="18" ph="1"/>
    </row>
    <row r="25" spans="1:22" ht="33.75" customHeight="1" x14ac:dyDescent="0.15">
      <c r="A25" s="829"/>
      <c r="B25" s="830"/>
      <c r="C25" s="830"/>
      <c r="D25" s="831"/>
      <c r="E25" s="789" ph="1"/>
      <c r="F25" s="790" ph="1"/>
      <c r="G25" s="790" ph="1"/>
      <c r="H25" s="790" ph="1"/>
      <c r="I25" s="790" ph="1"/>
      <c r="J25" s="829"/>
      <c r="K25" s="830"/>
      <c r="L25" s="831"/>
      <c r="R25" s="18" ph="1"/>
      <c r="S25" s="18" ph="1"/>
      <c r="T25" s="18" ph="1"/>
      <c r="U25" s="18" ph="1"/>
      <c r="V25" s="18" ph="1"/>
    </row>
    <row r="26" spans="1:22" ht="18.75" customHeight="1" x14ac:dyDescent="0.15">
      <c r="A26" s="808" t="s">
        <v>1008</v>
      </c>
      <c r="B26" s="808"/>
      <c r="C26" s="808"/>
      <c r="D26" s="808"/>
      <c r="E26" s="808"/>
      <c r="F26" s="808"/>
      <c r="G26" s="808"/>
      <c r="H26" s="808"/>
      <c r="I26" s="808"/>
      <c r="J26" s="808"/>
      <c r="K26" s="808"/>
      <c r="L26" s="808"/>
    </row>
    <row r="27" spans="1:22" ht="27" customHeight="1" x14ac:dyDescent="0.15">
      <c r="A27" s="39"/>
      <c r="B27" s="39"/>
      <c r="C27" s="39"/>
      <c r="D27" s="39"/>
      <c r="E27" s="39"/>
      <c r="F27" s="39"/>
      <c r="G27" s="39"/>
      <c r="H27" s="39"/>
      <c r="I27" s="39"/>
      <c r="J27" s="39"/>
      <c r="K27" s="39"/>
      <c r="L27" s="39"/>
    </row>
    <row r="28" spans="1:22" ht="27" customHeight="1" x14ac:dyDescent="0.15">
      <c r="A28" s="788" t="s">
        <v>156</v>
      </c>
      <c r="B28" s="788"/>
      <c r="C28" s="788"/>
      <c r="D28" s="788"/>
      <c r="E28" s="788"/>
      <c r="F28" s="788"/>
      <c r="G28" s="788"/>
      <c r="H28" s="788"/>
      <c r="I28" s="788"/>
      <c r="J28" s="788"/>
      <c r="K28" s="788"/>
      <c r="L28" s="788"/>
    </row>
    <row r="29" spans="1:22" ht="18.75" customHeight="1" x14ac:dyDescent="0.15">
      <c r="A29" s="810" t="s">
        <v>157</v>
      </c>
      <c r="B29" s="811"/>
      <c r="C29" s="811"/>
      <c r="D29" s="812"/>
      <c r="E29" s="813"/>
      <c r="F29" s="814"/>
      <c r="G29" s="814"/>
      <c r="H29" s="814"/>
      <c r="I29" s="814"/>
      <c r="J29" s="814"/>
      <c r="K29" s="814"/>
      <c r="L29" s="815"/>
    </row>
    <row r="30" spans="1:22" ht="18.75" customHeight="1" x14ac:dyDescent="0.15">
      <c r="A30" s="810" t="s">
        <v>158</v>
      </c>
      <c r="B30" s="811"/>
      <c r="C30" s="811"/>
      <c r="D30" s="812"/>
      <c r="E30" s="813"/>
      <c r="F30" s="814"/>
      <c r="G30" s="814"/>
      <c r="H30" s="814"/>
      <c r="I30" s="814"/>
      <c r="J30" s="814"/>
      <c r="K30" s="814"/>
      <c r="L30" s="815"/>
    </row>
    <row r="31" spans="1:22" ht="18.75" customHeight="1" x14ac:dyDescent="0.15">
      <c r="A31" s="810" t="s">
        <v>159</v>
      </c>
      <c r="B31" s="811"/>
      <c r="C31" s="811"/>
      <c r="D31" s="812"/>
      <c r="E31" s="813"/>
      <c r="F31" s="814"/>
      <c r="G31" s="814"/>
      <c r="H31" s="814"/>
      <c r="I31" s="814"/>
      <c r="J31" s="814"/>
      <c r="K31" s="814"/>
      <c r="L31" s="815"/>
    </row>
    <row r="32" spans="1:22" ht="18.75" customHeight="1" x14ac:dyDescent="0.15">
      <c r="A32" s="810" t="s">
        <v>160</v>
      </c>
      <c r="B32" s="811"/>
      <c r="C32" s="811"/>
      <c r="D32" s="812"/>
      <c r="E32" s="813"/>
      <c r="F32" s="814"/>
      <c r="G32" s="814"/>
      <c r="H32" s="814"/>
      <c r="I32" s="814"/>
      <c r="J32" s="814"/>
      <c r="K32" s="814"/>
      <c r="L32" s="815"/>
    </row>
    <row r="41" spans="1:12" x14ac:dyDescent="0.15">
      <c r="A41" s="809" t="s">
        <v>1301</v>
      </c>
      <c r="B41" s="809"/>
      <c r="C41" s="809"/>
      <c r="D41" s="809"/>
      <c r="E41" s="809"/>
      <c r="F41" s="809"/>
      <c r="G41" s="809"/>
      <c r="H41" s="809"/>
      <c r="I41" s="809"/>
      <c r="J41" s="809"/>
      <c r="K41" s="809"/>
      <c r="L41" s="809"/>
    </row>
    <row r="42" spans="1:12" x14ac:dyDescent="0.15">
      <c r="A42" s="42"/>
      <c r="B42" s="42"/>
      <c r="C42" s="42"/>
      <c r="D42" s="42"/>
      <c r="E42" s="42"/>
      <c r="F42" s="42"/>
      <c r="G42" s="42"/>
      <c r="H42" s="42"/>
      <c r="I42" s="42"/>
      <c r="J42" s="42"/>
      <c r="K42" s="42"/>
      <c r="L42" s="42"/>
    </row>
    <row r="43" spans="1:12" x14ac:dyDescent="0.15">
      <c r="A43" s="42"/>
      <c r="B43" s="42"/>
      <c r="C43" s="42"/>
      <c r="D43" s="42"/>
      <c r="E43" s="42"/>
      <c r="F43" s="42"/>
      <c r="G43" s="42"/>
      <c r="H43" s="42"/>
      <c r="I43" s="42"/>
      <c r="J43" s="42"/>
      <c r="K43" s="42"/>
      <c r="L43" s="42"/>
    </row>
    <row r="44" spans="1:12" x14ac:dyDescent="0.15">
      <c r="A44" s="42"/>
      <c r="B44" s="42"/>
      <c r="C44" s="42"/>
      <c r="D44" s="42"/>
      <c r="E44" s="42"/>
      <c r="F44" s="42"/>
      <c r="G44" s="42"/>
      <c r="H44" s="42"/>
      <c r="I44" s="42"/>
      <c r="J44" s="42"/>
      <c r="K44" s="42"/>
      <c r="L44" s="42"/>
    </row>
    <row r="45" spans="1:12" x14ac:dyDescent="0.15">
      <c r="A45" s="42"/>
      <c r="B45" s="42"/>
      <c r="C45" s="42"/>
      <c r="D45" s="42"/>
      <c r="E45" s="42"/>
      <c r="F45" s="42"/>
      <c r="G45" s="42"/>
      <c r="H45" s="42"/>
      <c r="I45" s="42"/>
      <c r="J45" s="42"/>
      <c r="K45" s="42"/>
      <c r="L45" s="42"/>
    </row>
    <row r="46" spans="1:12" x14ac:dyDescent="0.15">
      <c r="A46" s="42"/>
      <c r="B46" s="42"/>
      <c r="C46" s="42"/>
      <c r="D46" s="42"/>
      <c r="E46" s="42"/>
      <c r="F46" s="42"/>
      <c r="G46" s="42"/>
      <c r="H46" s="42"/>
      <c r="I46" s="42"/>
      <c r="J46" s="42"/>
      <c r="K46" s="42"/>
      <c r="L46" s="42"/>
    </row>
    <row r="47" spans="1:12" x14ac:dyDescent="0.15">
      <c r="A47" s="42"/>
      <c r="B47" s="42"/>
      <c r="C47" s="42"/>
      <c r="D47" s="42"/>
      <c r="E47" s="42"/>
      <c r="F47" s="42"/>
      <c r="G47" s="42"/>
      <c r="H47" s="42"/>
      <c r="I47" s="42"/>
      <c r="J47" s="42"/>
      <c r="K47" s="42"/>
      <c r="L47" s="42"/>
    </row>
    <row r="48" spans="1:12" x14ac:dyDescent="0.15">
      <c r="A48" s="42"/>
      <c r="B48" s="42"/>
      <c r="C48" s="42"/>
      <c r="D48" s="42"/>
      <c r="E48" s="42"/>
      <c r="F48" s="42"/>
      <c r="G48" s="42"/>
      <c r="H48" s="42"/>
      <c r="I48" s="42"/>
      <c r="J48" s="42"/>
      <c r="K48" s="42"/>
      <c r="L48" s="42"/>
    </row>
    <row r="49" spans="1:12" x14ac:dyDescent="0.15">
      <c r="A49" s="42"/>
      <c r="B49" s="42"/>
      <c r="C49" s="42"/>
      <c r="D49" s="42"/>
      <c r="E49" s="42"/>
      <c r="F49" s="42"/>
      <c r="G49" s="42"/>
      <c r="H49" s="42"/>
      <c r="I49" s="42"/>
      <c r="J49" s="42"/>
      <c r="K49" s="42"/>
      <c r="L49" s="42"/>
    </row>
    <row r="50" spans="1:12" x14ac:dyDescent="0.15">
      <c r="A50" s="42"/>
      <c r="B50" s="42"/>
      <c r="C50" s="42"/>
      <c r="D50" s="42"/>
      <c r="E50" s="42"/>
      <c r="F50" s="42"/>
      <c r="G50" s="42"/>
      <c r="H50" s="42"/>
      <c r="I50" s="42"/>
      <c r="J50" s="42"/>
      <c r="K50" s="42"/>
      <c r="L50" s="42"/>
    </row>
    <row r="51" spans="1:12" x14ac:dyDescent="0.15">
      <c r="A51" s="42"/>
      <c r="B51" s="42"/>
      <c r="C51" s="42"/>
      <c r="D51" s="42"/>
      <c r="E51" s="42"/>
      <c r="F51" s="42"/>
      <c r="G51" s="42"/>
      <c r="H51" s="42"/>
      <c r="I51" s="42"/>
      <c r="J51" s="42"/>
      <c r="K51" s="42"/>
      <c r="L51" s="42"/>
    </row>
    <row r="52" spans="1:12" x14ac:dyDescent="0.15">
      <c r="A52" s="42"/>
      <c r="B52" s="42"/>
      <c r="C52" s="42"/>
      <c r="D52" s="42"/>
      <c r="E52" s="42"/>
      <c r="F52" s="42"/>
      <c r="G52" s="42"/>
      <c r="H52" s="42"/>
      <c r="I52" s="42"/>
      <c r="J52" s="42"/>
      <c r="K52" s="42"/>
      <c r="L52" s="42"/>
    </row>
    <row r="53" spans="1:12" x14ac:dyDescent="0.15">
      <c r="A53" s="42"/>
      <c r="B53" s="42"/>
      <c r="C53" s="42"/>
      <c r="D53" s="42"/>
      <c r="E53" s="42"/>
      <c r="F53" s="42"/>
      <c r="G53" s="42"/>
      <c r="H53" s="42"/>
      <c r="I53" s="42"/>
      <c r="J53" s="42"/>
      <c r="K53" s="42"/>
      <c r="L53" s="42"/>
    </row>
    <row r="54" spans="1:12" x14ac:dyDescent="0.15">
      <c r="A54" s="42"/>
      <c r="B54" s="42"/>
      <c r="C54" s="42"/>
      <c r="D54" s="42"/>
      <c r="E54" s="42"/>
      <c r="F54" s="42"/>
      <c r="G54" s="42"/>
      <c r="H54" s="42"/>
      <c r="I54" s="42"/>
      <c r="J54" s="42"/>
      <c r="K54" s="42"/>
      <c r="L54" s="42"/>
    </row>
    <row r="55" spans="1:12" x14ac:dyDescent="0.15">
      <c r="A55" s="42"/>
      <c r="B55" s="42"/>
      <c r="C55" s="42"/>
      <c r="D55" s="42"/>
      <c r="E55" s="42"/>
      <c r="F55" s="42"/>
      <c r="G55" s="42"/>
      <c r="H55" s="42"/>
      <c r="I55" s="42"/>
      <c r="J55" s="42"/>
      <c r="K55" s="42"/>
      <c r="L55" s="42"/>
    </row>
    <row r="56" spans="1:12" x14ac:dyDescent="0.15">
      <c r="A56" s="42"/>
      <c r="B56" s="42"/>
      <c r="C56" s="42"/>
      <c r="D56" s="42"/>
      <c r="E56" s="42"/>
      <c r="F56" s="42"/>
      <c r="G56" s="42"/>
      <c r="H56" s="42"/>
      <c r="I56" s="42"/>
      <c r="J56" s="42"/>
      <c r="K56" s="42"/>
      <c r="L56" s="42"/>
    </row>
    <row r="57" spans="1:12" x14ac:dyDescent="0.15">
      <c r="A57" s="42"/>
      <c r="B57" s="42"/>
      <c r="C57" s="42"/>
      <c r="D57" s="42"/>
      <c r="E57" s="42"/>
      <c r="F57" s="42"/>
      <c r="G57" s="42"/>
      <c r="H57" s="42"/>
      <c r="I57" s="42"/>
      <c r="J57" s="42"/>
      <c r="K57" s="42"/>
      <c r="L57" s="42"/>
    </row>
    <row r="58" spans="1:12" x14ac:dyDescent="0.15">
      <c r="A58" s="42"/>
      <c r="B58" s="42"/>
      <c r="C58" s="42"/>
      <c r="D58" s="42"/>
      <c r="E58" s="42"/>
      <c r="F58" s="42"/>
      <c r="G58" s="42"/>
      <c r="H58" s="42"/>
      <c r="I58" s="42"/>
      <c r="J58" s="42"/>
      <c r="K58" s="42"/>
      <c r="L58" s="42"/>
    </row>
    <row r="59" spans="1:12" x14ac:dyDescent="0.15">
      <c r="A59" s="42"/>
      <c r="B59" s="42"/>
      <c r="C59" s="42"/>
      <c r="D59" s="42"/>
      <c r="E59" s="42"/>
      <c r="F59" s="42"/>
      <c r="G59" s="42"/>
      <c r="H59" s="42"/>
      <c r="I59" s="42"/>
      <c r="J59" s="42"/>
      <c r="K59" s="42"/>
      <c r="L59" s="42"/>
    </row>
    <row r="60" spans="1:12" x14ac:dyDescent="0.15">
      <c r="A60" s="42"/>
      <c r="B60" s="42"/>
      <c r="C60" s="42"/>
      <c r="D60" s="42"/>
      <c r="E60" s="42"/>
      <c r="F60" s="42"/>
      <c r="G60" s="42"/>
      <c r="H60" s="42"/>
      <c r="I60" s="42"/>
      <c r="J60" s="42"/>
      <c r="K60" s="42"/>
      <c r="L60" s="42"/>
    </row>
    <row r="61" spans="1:12" x14ac:dyDescent="0.15">
      <c r="A61" s="42"/>
      <c r="B61" s="42"/>
      <c r="C61" s="42"/>
      <c r="D61" s="42"/>
      <c r="E61" s="42"/>
      <c r="F61" s="42"/>
      <c r="G61" s="42"/>
      <c r="H61" s="42"/>
      <c r="I61" s="42"/>
      <c r="J61" s="42"/>
      <c r="K61" s="42"/>
      <c r="L61" s="42"/>
    </row>
    <row r="62" spans="1:12" x14ac:dyDescent="0.15">
      <c r="A62" s="42"/>
      <c r="B62" s="42"/>
      <c r="C62" s="42"/>
      <c r="D62" s="42"/>
      <c r="E62" s="42"/>
      <c r="F62" s="42"/>
      <c r="G62" s="42"/>
      <c r="H62" s="42"/>
      <c r="I62" s="42"/>
      <c r="J62" s="42"/>
      <c r="K62" s="42"/>
      <c r="L62" s="42"/>
    </row>
    <row r="63" spans="1:12" x14ac:dyDescent="0.15">
      <c r="A63" s="42"/>
      <c r="B63" s="42"/>
      <c r="C63" s="42"/>
      <c r="D63" s="42"/>
      <c r="E63" s="42"/>
      <c r="F63" s="42"/>
      <c r="G63" s="42"/>
      <c r="H63" s="42"/>
      <c r="I63" s="42"/>
      <c r="J63" s="42"/>
      <c r="K63" s="42"/>
      <c r="L63" s="42"/>
    </row>
    <row r="64" spans="1:12" x14ac:dyDescent="0.15">
      <c r="A64" s="42"/>
      <c r="B64" s="42"/>
      <c r="C64" s="42"/>
      <c r="D64" s="42"/>
      <c r="E64" s="42"/>
      <c r="F64" s="42"/>
      <c r="G64" s="42"/>
      <c r="H64" s="42"/>
      <c r="I64" s="42"/>
      <c r="J64" s="42"/>
      <c r="K64" s="42"/>
      <c r="L64" s="42"/>
    </row>
    <row r="65" spans="1:12" x14ac:dyDescent="0.15">
      <c r="A65" s="42"/>
      <c r="B65" s="42"/>
      <c r="C65" s="42"/>
      <c r="D65" s="42"/>
      <c r="E65" s="42"/>
      <c r="F65" s="42"/>
      <c r="G65" s="42"/>
      <c r="H65" s="42"/>
      <c r="I65" s="42"/>
      <c r="J65" s="42"/>
      <c r="K65" s="42"/>
      <c r="L65" s="42"/>
    </row>
    <row r="66" spans="1:12" x14ac:dyDescent="0.15">
      <c r="A66" s="42"/>
      <c r="B66" s="42"/>
      <c r="C66" s="42"/>
      <c r="D66" s="42"/>
      <c r="E66" s="42"/>
      <c r="F66" s="42"/>
      <c r="G66" s="42"/>
      <c r="H66" s="42"/>
      <c r="I66" s="42"/>
      <c r="J66" s="42"/>
      <c r="K66" s="42"/>
      <c r="L66" s="42"/>
    </row>
    <row r="67" spans="1:12" x14ac:dyDescent="0.15">
      <c r="A67" s="42"/>
      <c r="B67" s="42"/>
      <c r="C67" s="42"/>
      <c r="D67" s="42"/>
      <c r="E67" s="42"/>
      <c r="F67" s="42"/>
      <c r="G67" s="42"/>
      <c r="H67" s="42"/>
      <c r="I67" s="42"/>
      <c r="J67" s="42"/>
      <c r="K67" s="42"/>
      <c r="L67" s="42"/>
    </row>
    <row r="68" spans="1:12" x14ac:dyDescent="0.15">
      <c r="A68" s="42"/>
      <c r="B68" s="42"/>
      <c r="C68" s="42"/>
      <c r="D68" s="42"/>
      <c r="E68" s="42"/>
      <c r="F68" s="42"/>
      <c r="G68" s="42"/>
      <c r="H68" s="42"/>
      <c r="I68" s="42"/>
      <c r="J68" s="42"/>
      <c r="K68" s="42"/>
      <c r="L68" s="42"/>
    </row>
    <row r="69" spans="1:12" x14ac:dyDescent="0.15">
      <c r="A69" s="42"/>
      <c r="B69" s="42"/>
      <c r="C69" s="42"/>
      <c r="D69" s="42"/>
      <c r="E69" s="42"/>
      <c r="F69" s="42"/>
      <c r="G69" s="42"/>
      <c r="H69" s="42"/>
      <c r="I69" s="42"/>
      <c r="J69" s="42"/>
      <c r="K69" s="42"/>
      <c r="L69" s="42"/>
    </row>
    <row r="70" spans="1:12" x14ac:dyDescent="0.15">
      <c r="A70" s="42"/>
      <c r="B70" s="42"/>
      <c r="C70" s="42"/>
      <c r="D70" s="42"/>
      <c r="E70" s="42"/>
      <c r="F70" s="42"/>
      <c r="G70" s="42"/>
      <c r="H70" s="42"/>
      <c r="I70" s="42"/>
      <c r="J70" s="42"/>
      <c r="K70" s="42"/>
      <c r="L70" s="42"/>
    </row>
    <row r="71" spans="1:12" x14ac:dyDescent="0.15">
      <c r="A71" s="42"/>
      <c r="B71" s="42"/>
      <c r="C71" s="42"/>
      <c r="D71" s="42"/>
      <c r="E71" s="42"/>
      <c r="F71" s="42"/>
      <c r="G71" s="42"/>
      <c r="H71" s="42"/>
      <c r="I71" s="42"/>
      <c r="J71" s="42"/>
      <c r="K71" s="42"/>
      <c r="L71" s="42"/>
    </row>
    <row r="72" spans="1:12" x14ac:dyDescent="0.15">
      <c r="A72" s="42"/>
      <c r="B72" s="42"/>
      <c r="C72" s="42"/>
      <c r="D72" s="42"/>
      <c r="E72" s="42"/>
      <c r="F72" s="42"/>
      <c r="G72" s="42"/>
      <c r="H72" s="42"/>
      <c r="I72" s="42"/>
      <c r="J72" s="42"/>
      <c r="K72" s="42"/>
      <c r="L72" s="42"/>
    </row>
    <row r="73" spans="1:12" x14ac:dyDescent="0.15">
      <c r="A73" s="42"/>
      <c r="B73" s="42"/>
      <c r="C73" s="42"/>
      <c r="D73" s="42"/>
      <c r="E73" s="42"/>
      <c r="F73" s="42"/>
      <c r="G73" s="42"/>
      <c r="H73" s="42"/>
      <c r="I73" s="42"/>
      <c r="J73" s="42"/>
      <c r="K73" s="42"/>
      <c r="L73" s="42"/>
    </row>
    <row r="74" spans="1:12" x14ac:dyDescent="0.15">
      <c r="A74" s="42"/>
      <c r="B74" s="42"/>
      <c r="C74" s="42"/>
      <c r="D74" s="42"/>
      <c r="E74" s="42"/>
      <c r="F74" s="42"/>
      <c r="G74" s="42"/>
      <c r="H74" s="42"/>
      <c r="I74" s="42"/>
      <c r="J74" s="42"/>
      <c r="K74" s="42"/>
      <c r="L74" s="42"/>
    </row>
    <row r="75" spans="1:12" x14ac:dyDescent="0.15">
      <c r="A75" s="42"/>
      <c r="B75" s="42"/>
      <c r="C75" s="42"/>
      <c r="D75" s="42"/>
      <c r="E75" s="42"/>
      <c r="F75" s="42"/>
      <c r="G75" s="42"/>
      <c r="H75" s="42"/>
      <c r="I75" s="42"/>
      <c r="J75" s="42"/>
      <c r="K75" s="42"/>
      <c r="L75" s="42"/>
    </row>
    <row r="76" spans="1:12" x14ac:dyDescent="0.15">
      <c r="A76" s="42"/>
      <c r="B76" s="42"/>
      <c r="C76" s="42"/>
      <c r="D76" s="42"/>
      <c r="E76" s="42"/>
      <c r="F76" s="42"/>
      <c r="G76" s="42"/>
      <c r="H76" s="42"/>
      <c r="I76" s="42"/>
      <c r="J76" s="42"/>
      <c r="K76" s="42"/>
      <c r="L76" s="42"/>
    </row>
    <row r="77" spans="1:12" x14ac:dyDescent="0.15">
      <c r="A77" s="42"/>
      <c r="B77" s="42"/>
      <c r="C77" s="42"/>
      <c r="D77" s="42"/>
      <c r="E77" s="42"/>
      <c r="F77" s="42"/>
      <c r="G77" s="42"/>
      <c r="H77" s="42"/>
      <c r="I77" s="42"/>
      <c r="J77" s="42"/>
      <c r="K77" s="42"/>
      <c r="L77" s="42"/>
    </row>
    <row r="78" spans="1:12" x14ac:dyDescent="0.15">
      <c r="A78" s="42"/>
      <c r="B78" s="42"/>
      <c r="C78" s="42"/>
      <c r="D78" s="42"/>
      <c r="E78" s="42"/>
      <c r="F78" s="42"/>
      <c r="G78" s="42"/>
      <c r="H78" s="42"/>
      <c r="I78" s="42"/>
      <c r="J78" s="42"/>
      <c r="K78" s="42"/>
      <c r="L78" s="42"/>
    </row>
    <row r="79" spans="1:12" x14ac:dyDescent="0.15">
      <c r="A79" s="42"/>
      <c r="B79" s="42"/>
      <c r="C79" s="42"/>
      <c r="D79" s="42"/>
      <c r="E79" s="42"/>
      <c r="F79" s="42"/>
      <c r="G79" s="42"/>
      <c r="H79" s="42"/>
      <c r="I79" s="42"/>
      <c r="J79" s="42"/>
      <c r="K79" s="42"/>
      <c r="L79" s="42"/>
    </row>
    <row r="80" spans="1:12" x14ac:dyDescent="0.15">
      <c r="A80" s="42"/>
      <c r="B80" s="42"/>
      <c r="C80" s="42"/>
      <c r="D80" s="42"/>
      <c r="E80" s="42"/>
      <c r="F80" s="42"/>
      <c r="G80" s="42"/>
      <c r="H80" s="42"/>
      <c r="I80" s="42"/>
      <c r="J80" s="42"/>
      <c r="K80" s="42"/>
      <c r="L80" s="42"/>
    </row>
    <row r="81" spans="1:12" x14ac:dyDescent="0.15">
      <c r="A81" s="42"/>
      <c r="B81" s="42"/>
      <c r="C81" s="42"/>
      <c r="D81" s="42"/>
      <c r="E81" s="42"/>
      <c r="F81" s="42"/>
      <c r="G81" s="42"/>
      <c r="H81" s="42"/>
      <c r="I81" s="42"/>
      <c r="J81" s="42"/>
      <c r="K81" s="42"/>
      <c r="L81" s="42"/>
    </row>
    <row r="82" spans="1:12" x14ac:dyDescent="0.15">
      <c r="A82" s="42"/>
      <c r="B82" s="42"/>
      <c r="C82" s="42"/>
      <c r="D82" s="42"/>
      <c r="E82" s="42"/>
      <c r="F82" s="42"/>
      <c r="G82" s="42"/>
      <c r="H82" s="42"/>
      <c r="I82" s="42"/>
      <c r="J82" s="42"/>
      <c r="K82" s="42"/>
      <c r="L82" s="42"/>
    </row>
    <row r="83" spans="1:12" x14ac:dyDescent="0.15">
      <c r="A83" s="42"/>
      <c r="B83" s="42"/>
      <c r="C83" s="42"/>
      <c r="D83" s="42"/>
      <c r="E83" s="42"/>
      <c r="F83" s="42"/>
      <c r="G83" s="42"/>
      <c r="H83" s="42"/>
      <c r="I83" s="42"/>
      <c r="J83" s="42"/>
      <c r="K83" s="42"/>
      <c r="L83" s="42"/>
    </row>
    <row r="84" spans="1:12" x14ac:dyDescent="0.15">
      <c r="A84" s="42"/>
      <c r="B84" s="42"/>
      <c r="C84" s="42"/>
      <c r="D84" s="42"/>
      <c r="E84" s="42"/>
      <c r="F84" s="42"/>
      <c r="G84" s="42"/>
      <c r="H84" s="42"/>
      <c r="I84" s="42"/>
      <c r="J84" s="42"/>
      <c r="K84" s="42"/>
      <c r="L84" s="42"/>
    </row>
    <row r="85" spans="1:12" x14ac:dyDescent="0.15">
      <c r="A85" s="42"/>
      <c r="B85" s="42"/>
      <c r="C85" s="42"/>
      <c r="D85" s="42"/>
      <c r="E85" s="42"/>
      <c r="F85" s="42"/>
      <c r="G85" s="42"/>
      <c r="H85" s="42"/>
      <c r="I85" s="42"/>
      <c r="J85" s="42"/>
      <c r="K85" s="42"/>
      <c r="L85" s="42"/>
    </row>
    <row r="86" spans="1:12" x14ac:dyDescent="0.15">
      <c r="A86" s="42"/>
      <c r="B86" s="42"/>
      <c r="C86" s="42"/>
      <c r="D86" s="42"/>
      <c r="E86" s="42"/>
      <c r="F86" s="42"/>
      <c r="G86" s="42"/>
      <c r="H86" s="42"/>
      <c r="I86" s="42"/>
      <c r="J86" s="42"/>
      <c r="K86" s="42"/>
      <c r="L86" s="42"/>
    </row>
    <row r="87" spans="1:12" x14ac:dyDescent="0.15">
      <c r="A87" s="42"/>
      <c r="B87" s="42"/>
      <c r="C87" s="42"/>
      <c r="D87" s="42"/>
      <c r="E87" s="42"/>
      <c r="F87" s="42"/>
      <c r="G87" s="42"/>
      <c r="H87" s="42"/>
      <c r="I87" s="42"/>
      <c r="J87" s="42"/>
      <c r="K87" s="42"/>
      <c r="L87" s="42"/>
    </row>
    <row r="88" spans="1:12" x14ac:dyDescent="0.15">
      <c r="A88" s="42"/>
      <c r="B88" s="42"/>
      <c r="C88" s="42"/>
      <c r="D88" s="42"/>
      <c r="E88" s="42"/>
      <c r="F88" s="42"/>
      <c r="G88" s="42"/>
      <c r="H88" s="42"/>
      <c r="I88" s="42"/>
      <c r="J88" s="42"/>
      <c r="K88" s="42"/>
      <c r="L88" s="42"/>
    </row>
    <row r="89" spans="1:12" x14ac:dyDescent="0.15">
      <c r="A89" s="42"/>
      <c r="B89" s="42"/>
      <c r="C89" s="42"/>
      <c r="D89" s="42"/>
      <c r="E89" s="42"/>
      <c r="F89" s="42"/>
      <c r="G89" s="42"/>
      <c r="H89" s="42"/>
      <c r="I89" s="42"/>
      <c r="J89" s="42"/>
      <c r="K89" s="42"/>
      <c r="L89" s="42"/>
    </row>
    <row r="90" spans="1:12" x14ac:dyDescent="0.15">
      <c r="A90" s="42"/>
      <c r="B90" s="42"/>
      <c r="C90" s="42"/>
      <c r="D90" s="42"/>
      <c r="E90" s="42"/>
      <c r="F90" s="42"/>
      <c r="G90" s="42"/>
      <c r="H90" s="42"/>
      <c r="I90" s="42"/>
      <c r="J90" s="42"/>
      <c r="K90" s="42"/>
      <c r="L90" s="42"/>
    </row>
    <row r="91" spans="1:12" x14ac:dyDescent="0.15">
      <c r="A91" s="42"/>
      <c r="B91" s="42"/>
      <c r="C91" s="42"/>
      <c r="D91" s="42"/>
      <c r="E91" s="42"/>
      <c r="F91" s="42"/>
      <c r="G91" s="42"/>
      <c r="H91" s="42"/>
      <c r="I91" s="42"/>
      <c r="J91" s="42"/>
      <c r="K91" s="42"/>
      <c r="L91" s="42"/>
    </row>
    <row r="92" spans="1:12" x14ac:dyDescent="0.15">
      <c r="A92" s="42"/>
      <c r="B92" s="42"/>
      <c r="C92" s="42"/>
      <c r="D92" s="42"/>
      <c r="E92" s="42"/>
      <c r="F92" s="42"/>
      <c r="G92" s="42"/>
      <c r="H92" s="42"/>
      <c r="I92" s="42"/>
      <c r="J92" s="42"/>
      <c r="K92" s="42"/>
      <c r="L92" s="42"/>
    </row>
    <row r="93" spans="1:12" x14ac:dyDescent="0.15">
      <c r="A93" s="42"/>
      <c r="B93" s="42"/>
      <c r="C93" s="42"/>
      <c r="D93" s="42"/>
      <c r="E93" s="42"/>
      <c r="F93" s="42"/>
      <c r="G93" s="42"/>
      <c r="H93" s="42"/>
      <c r="I93" s="42"/>
      <c r="J93" s="42"/>
      <c r="K93" s="42"/>
      <c r="L93" s="42"/>
    </row>
    <row r="94" spans="1:12" x14ac:dyDescent="0.15">
      <c r="A94" s="42"/>
      <c r="B94" s="42"/>
      <c r="C94" s="42"/>
      <c r="D94" s="42"/>
      <c r="E94" s="42"/>
      <c r="F94" s="42"/>
      <c r="G94" s="42"/>
      <c r="H94" s="42"/>
      <c r="I94" s="42"/>
      <c r="J94" s="42"/>
      <c r="K94" s="42"/>
      <c r="L94" s="42"/>
    </row>
    <row r="95" spans="1:12" x14ac:dyDescent="0.15">
      <c r="A95" s="42"/>
      <c r="B95" s="42"/>
      <c r="C95" s="42"/>
      <c r="D95" s="42"/>
      <c r="E95" s="42"/>
      <c r="F95" s="42"/>
      <c r="G95" s="42"/>
      <c r="H95" s="42"/>
      <c r="I95" s="42"/>
      <c r="J95" s="42"/>
      <c r="K95" s="42"/>
      <c r="L95" s="42"/>
    </row>
    <row r="96" spans="1:12" x14ac:dyDescent="0.15">
      <c r="A96" s="42"/>
      <c r="B96" s="42"/>
      <c r="C96" s="42"/>
      <c r="D96" s="42"/>
      <c r="E96" s="42"/>
      <c r="F96" s="42"/>
      <c r="G96" s="42"/>
      <c r="H96" s="42"/>
      <c r="I96" s="42"/>
      <c r="J96" s="42"/>
      <c r="K96" s="42"/>
      <c r="L96" s="42"/>
    </row>
    <row r="97" spans="1:12" x14ac:dyDescent="0.15">
      <c r="A97" s="42"/>
      <c r="B97" s="42"/>
      <c r="C97" s="42"/>
      <c r="D97" s="42"/>
      <c r="E97" s="42"/>
      <c r="F97" s="42"/>
      <c r="G97" s="42"/>
      <c r="H97" s="42"/>
      <c r="I97" s="42"/>
      <c r="J97" s="42"/>
      <c r="K97" s="42"/>
      <c r="L97" s="42"/>
    </row>
    <row r="98" spans="1:12" x14ac:dyDescent="0.15">
      <c r="A98" s="42"/>
      <c r="B98" s="42"/>
      <c r="C98" s="42"/>
      <c r="D98" s="42"/>
      <c r="E98" s="42"/>
      <c r="F98" s="42"/>
      <c r="G98" s="42"/>
      <c r="H98" s="42"/>
      <c r="I98" s="42"/>
      <c r="J98" s="42"/>
      <c r="K98" s="42"/>
      <c r="L98" s="42"/>
    </row>
    <row r="99" spans="1:12" x14ac:dyDescent="0.15">
      <c r="A99" s="42"/>
      <c r="B99" s="42"/>
      <c r="C99" s="42"/>
      <c r="D99" s="42"/>
      <c r="E99" s="42"/>
      <c r="F99" s="42"/>
      <c r="G99" s="42"/>
      <c r="H99" s="42"/>
      <c r="I99" s="42"/>
      <c r="J99" s="42"/>
      <c r="K99" s="42"/>
      <c r="L99" s="42"/>
    </row>
    <row r="100" spans="1:12" x14ac:dyDescent="0.15">
      <c r="A100" s="42"/>
      <c r="B100" s="42"/>
      <c r="C100" s="42"/>
      <c r="D100" s="42"/>
      <c r="E100" s="42"/>
      <c r="F100" s="42"/>
      <c r="G100" s="42"/>
      <c r="H100" s="42"/>
      <c r="I100" s="42"/>
      <c r="J100" s="42"/>
      <c r="K100" s="42"/>
      <c r="L100" s="42"/>
    </row>
    <row r="101" spans="1:12" x14ac:dyDescent="0.15">
      <c r="A101" s="42"/>
      <c r="B101" s="42"/>
      <c r="C101" s="42"/>
      <c r="D101" s="42"/>
      <c r="E101" s="42"/>
      <c r="F101" s="42"/>
      <c r="G101" s="42"/>
      <c r="H101" s="42"/>
      <c r="I101" s="42"/>
      <c r="J101" s="42"/>
      <c r="K101" s="42"/>
      <c r="L101" s="42"/>
    </row>
    <row r="102" spans="1:12" x14ac:dyDescent="0.15">
      <c r="A102" s="42"/>
      <c r="B102" s="42"/>
      <c r="C102" s="42"/>
      <c r="D102" s="42"/>
      <c r="E102" s="42"/>
      <c r="F102" s="42"/>
      <c r="G102" s="42"/>
      <c r="H102" s="42"/>
      <c r="I102" s="42"/>
      <c r="J102" s="42"/>
      <c r="K102" s="42"/>
      <c r="L102" s="42"/>
    </row>
    <row r="103" spans="1:12" x14ac:dyDescent="0.15">
      <c r="A103" s="42"/>
      <c r="B103" s="42"/>
      <c r="C103" s="42"/>
      <c r="D103" s="42"/>
      <c r="E103" s="42"/>
      <c r="F103" s="42"/>
      <c r="G103" s="42"/>
      <c r="H103" s="42"/>
      <c r="I103" s="42"/>
      <c r="J103" s="42"/>
      <c r="K103" s="42"/>
      <c r="L103" s="42"/>
    </row>
    <row r="104" spans="1:12" x14ac:dyDescent="0.15">
      <c r="A104" s="42"/>
      <c r="B104" s="42"/>
      <c r="C104" s="42"/>
      <c r="D104" s="42"/>
      <c r="E104" s="42"/>
      <c r="F104" s="42"/>
      <c r="G104" s="42"/>
      <c r="H104" s="42"/>
      <c r="I104" s="42"/>
      <c r="J104" s="42"/>
      <c r="K104" s="42"/>
      <c r="L104" s="42"/>
    </row>
    <row r="105" spans="1:12" x14ac:dyDescent="0.15">
      <c r="A105" s="42"/>
      <c r="B105" s="42"/>
      <c r="C105" s="42"/>
      <c r="D105" s="42"/>
      <c r="E105" s="42"/>
      <c r="F105" s="42"/>
      <c r="G105" s="42"/>
      <c r="H105" s="42"/>
      <c r="I105" s="42"/>
      <c r="J105" s="42"/>
      <c r="K105" s="42"/>
      <c r="L105" s="42"/>
    </row>
    <row r="106" spans="1:12" x14ac:dyDescent="0.15">
      <c r="A106" s="42"/>
      <c r="B106" s="42"/>
      <c r="C106" s="42"/>
      <c r="D106" s="42"/>
      <c r="E106" s="42"/>
      <c r="F106" s="42"/>
      <c r="G106" s="42"/>
      <c r="H106" s="42"/>
      <c r="I106" s="42"/>
      <c r="J106" s="42"/>
      <c r="K106" s="42"/>
      <c r="L106" s="42"/>
    </row>
    <row r="107" spans="1:12" x14ac:dyDescent="0.15">
      <c r="A107" s="42"/>
      <c r="B107" s="42"/>
      <c r="C107" s="42"/>
      <c r="D107" s="42"/>
      <c r="E107" s="42"/>
      <c r="F107" s="42"/>
      <c r="G107" s="42"/>
      <c r="H107" s="42"/>
      <c r="I107" s="42"/>
      <c r="J107" s="42"/>
      <c r="K107" s="42"/>
      <c r="L107" s="42"/>
    </row>
    <row r="108" spans="1:12" x14ac:dyDescent="0.15">
      <c r="A108" s="42"/>
      <c r="B108" s="42"/>
      <c r="C108" s="42"/>
      <c r="D108" s="42"/>
      <c r="E108" s="42"/>
      <c r="F108" s="42"/>
      <c r="G108" s="42"/>
      <c r="H108" s="42"/>
      <c r="I108" s="42"/>
      <c r="J108" s="42"/>
      <c r="K108" s="42"/>
      <c r="L108" s="42"/>
    </row>
    <row r="109" spans="1:12" x14ac:dyDescent="0.15">
      <c r="A109" s="42"/>
      <c r="B109" s="42"/>
      <c r="C109" s="42"/>
      <c r="D109" s="42"/>
      <c r="E109" s="42"/>
      <c r="F109" s="42"/>
      <c r="G109" s="42"/>
      <c r="H109" s="42"/>
      <c r="I109" s="42"/>
      <c r="J109" s="42"/>
      <c r="K109" s="42"/>
      <c r="L109" s="42"/>
    </row>
    <row r="110" spans="1:12" x14ac:dyDescent="0.15">
      <c r="A110" s="42"/>
      <c r="B110" s="42"/>
      <c r="C110" s="42"/>
      <c r="D110" s="42"/>
      <c r="E110" s="42"/>
      <c r="F110" s="42"/>
      <c r="G110" s="42"/>
      <c r="H110" s="42"/>
      <c r="I110" s="42"/>
      <c r="J110" s="42"/>
      <c r="K110" s="42"/>
      <c r="L110" s="42"/>
    </row>
    <row r="111" spans="1:12" x14ac:dyDescent="0.15">
      <c r="A111" s="42"/>
      <c r="B111" s="42"/>
      <c r="C111" s="42"/>
      <c r="D111" s="42"/>
      <c r="E111" s="42"/>
      <c r="F111" s="42"/>
      <c r="G111" s="42"/>
      <c r="H111" s="42"/>
      <c r="I111" s="42"/>
      <c r="J111" s="42"/>
      <c r="K111" s="42"/>
      <c r="L111" s="42"/>
    </row>
    <row r="112" spans="1:12" x14ac:dyDescent="0.15">
      <c r="A112" s="42"/>
      <c r="B112" s="42"/>
      <c r="C112" s="42"/>
      <c r="D112" s="42"/>
      <c r="E112" s="42"/>
      <c r="F112" s="42"/>
      <c r="G112" s="42"/>
      <c r="H112" s="42"/>
      <c r="I112" s="42"/>
      <c r="J112" s="42"/>
      <c r="K112" s="42"/>
      <c r="L112" s="42"/>
    </row>
    <row r="113" spans="1:12" x14ac:dyDescent="0.15">
      <c r="A113" s="42"/>
      <c r="B113" s="42"/>
      <c r="C113" s="42"/>
      <c r="D113" s="42"/>
      <c r="E113" s="42"/>
      <c r="F113" s="42"/>
      <c r="G113" s="42"/>
      <c r="H113" s="42"/>
      <c r="I113" s="42"/>
      <c r="J113" s="42"/>
      <c r="K113" s="42"/>
      <c r="L113" s="42"/>
    </row>
    <row r="114" spans="1:12" x14ac:dyDescent="0.15">
      <c r="A114" s="42"/>
      <c r="B114" s="42"/>
      <c r="C114" s="42"/>
      <c r="D114" s="42"/>
      <c r="E114" s="42"/>
      <c r="F114" s="42"/>
      <c r="G114" s="42"/>
      <c r="H114" s="42"/>
      <c r="I114" s="42"/>
      <c r="J114" s="42"/>
      <c r="K114" s="42"/>
      <c r="L114" s="42"/>
    </row>
    <row r="115" spans="1:12" x14ac:dyDescent="0.15">
      <c r="A115" s="42"/>
      <c r="B115" s="42"/>
      <c r="C115" s="42"/>
      <c r="D115" s="42"/>
      <c r="E115" s="42"/>
      <c r="F115" s="42"/>
      <c r="G115" s="42"/>
      <c r="H115" s="42"/>
      <c r="I115" s="42"/>
      <c r="J115" s="42"/>
      <c r="K115" s="42"/>
      <c r="L115" s="42"/>
    </row>
    <row r="116" spans="1:12" x14ac:dyDescent="0.15">
      <c r="A116" s="42"/>
      <c r="B116" s="42"/>
      <c r="C116" s="42"/>
      <c r="D116" s="42"/>
      <c r="E116" s="42"/>
      <c r="F116" s="42"/>
      <c r="G116" s="42"/>
      <c r="H116" s="42"/>
      <c r="I116" s="42"/>
      <c r="J116" s="42"/>
      <c r="K116" s="42"/>
      <c r="L116" s="42"/>
    </row>
    <row r="117" spans="1:12" x14ac:dyDescent="0.15">
      <c r="A117" s="42"/>
      <c r="B117" s="42"/>
      <c r="C117" s="42"/>
      <c r="D117" s="42"/>
      <c r="E117" s="42"/>
      <c r="F117" s="42"/>
      <c r="G117" s="42"/>
      <c r="H117" s="42"/>
      <c r="I117" s="42"/>
      <c r="J117" s="42"/>
      <c r="K117" s="42"/>
      <c r="L117" s="42"/>
    </row>
    <row r="118" spans="1:12" x14ac:dyDescent="0.15">
      <c r="A118" s="42"/>
      <c r="B118" s="42"/>
      <c r="C118" s="42"/>
      <c r="D118" s="42"/>
      <c r="E118" s="42"/>
      <c r="F118" s="42"/>
      <c r="G118" s="42"/>
      <c r="H118" s="42"/>
      <c r="I118" s="42"/>
      <c r="J118" s="42"/>
      <c r="K118" s="42"/>
      <c r="L118" s="42"/>
    </row>
    <row r="119" spans="1:12" x14ac:dyDescent="0.15">
      <c r="A119" s="42"/>
      <c r="B119" s="42"/>
      <c r="C119" s="42"/>
      <c r="D119" s="42"/>
      <c r="E119" s="42"/>
      <c r="F119" s="42"/>
      <c r="G119" s="42"/>
      <c r="H119" s="42"/>
      <c r="I119" s="42"/>
      <c r="J119" s="42"/>
      <c r="K119" s="42"/>
      <c r="L119" s="42"/>
    </row>
    <row r="120" spans="1:12" x14ac:dyDescent="0.15">
      <c r="A120" s="42"/>
      <c r="B120" s="42"/>
      <c r="C120" s="42"/>
      <c r="D120" s="42"/>
      <c r="E120" s="42"/>
      <c r="F120" s="42"/>
      <c r="G120" s="42"/>
      <c r="H120" s="42"/>
      <c r="I120" s="42"/>
      <c r="J120" s="42"/>
      <c r="K120" s="42"/>
      <c r="L120" s="42"/>
    </row>
    <row r="121" spans="1:12" x14ac:dyDescent="0.15">
      <c r="A121" s="42"/>
      <c r="B121" s="42"/>
      <c r="C121" s="42"/>
      <c r="D121" s="42"/>
      <c r="E121" s="42"/>
      <c r="F121" s="42"/>
      <c r="G121" s="42"/>
      <c r="H121" s="42"/>
      <c r="I121" s="42"/>
      <c r="J121" s="42"/>
      <c r="K121" s="42"/>
      <c r="L121" s="42"/>
    </row>
    <row r="122" spans="1:12" x14ac:dyDescent="0.15">
      <c r="A122" s="42"/>
      <c r="B122" s="42"/>
      <c r="C122" s="42"/>
      <c r="D122" s="42"/>
      <c r="E122" s="42"/>
      <c r="F122" s="42"/>
      <c r="G122" s="42"/>
      <c r="H122" s="42"/>
      <c r="I122" s="42"/>
      <c r="J122" s="42"/>
      <c r="K122" s="42"/>
      <c r="L122" s="42"/>
    </row>
    <row r="123" spans="1:12" x14ac:dyDescent="0.15">
      <c r="A123" s="42"/>
      <c r="B123" s="42"/>
      <c r="C123" s="42"/>
      <c r="D123" s="42"/>
      <c r="E123" s="42"/>
      <c r="F123" s="42"/>
      <c r="G123" s="42"/>
      <c r="H123" s="42"/>
      <c r="I123" s="42"/>
      <c r="J123" s="42"/>
      <c r="K123" s="42"/>
      <c r="L123" s="42"/>
    </row>
    <row r="124" spans="1:12" x14ac:dyDescent="0.15">
      <c r="A124" s="42"/>
      <c r="B124" s="42"/>
      <c r="C124" s="42"/>
      <c r="D124" s="42"/>
      <c r="E124" s="42"/>
      <c r="F124" s="42"/>
      <c r="G124" s="42"/>
      <c r="H124" s="42"/>
      <c r="I124" s="42"/>
      <c r="J124" s="42"/>
      <c r="K124" s="42"/>
      <c r="L124" s="42"/>
    </row>
    <row r="125" spans="1:12" x14ac:dyDescent="0.15">
      <c r="A125" s="42"/>
      <c r="B125" s="42"/>
      <c r="C125" s="42"/>
      <c r="D125" s="42"/>
      <c r="E125" s="42"/>
      <c r="F125" s="42"/>
      <c r="G125" s="42"/>
      <c r="H125" s="42"/>
      <c r="I125" s="42"/>
      <c r="J125" s="42"/>
      <c r="K125" s="42"/>
      <c r="L125" s="42"/>
    </row>
    <row r="126" spans="1:12" x14ac:dyDescent="0.15">
      <c r="A126" s="42"/>
      <c r="B126" s="42"/>
      <c r="C126" s="42"/>
      <c r="D126" s="42"/>
      <c r="E126" s="42"/>
      <c r="F126" s="42"/>
      <c r="G126" s="42"/>
      <c r="H126" s="42"/>
      <c r="I126" s="42"/>
      <c r="J126" s="42"/>
      <c r="K126" s="42"/>
      <c r="L126" s="42"/>
    </row>
    <row r="127" spans="1:12" x14ac:dyDescent="0.15">
      <c r="A127" s="42"/>
      <c r="B127" s="42"/>
      <c r="C127" s="42"/>
      <c r="D127" s="42"/>
      <c r="E127" s="42"/>
      <c r="F127" s="42"/>
      <c r="G127" s="42"/>
      <c r="H127" s="42"/>
      <c r="I127" s="42"/>
      <c r="J127" s="42"/>
      <c r="K127" s="42"/>
      <c r="L127" s="42"/>
    </row>
    <row r="128" spans="1:12" x14ac:dyDescent="0.15">
      <c r="A128" s="42"/>
      <c r="B128" s="42"/>
      <c r="C128" s="42"/>
      <c r="D128" s="42"/>
      <c r="E128" s="42"/>
      <c r="F128" s="42"/>
      <c r="G128" s="42"/>
      <c r="H128" s="42"/>
      <c r="I128" s="42"/>
      <c r="J128" s="42"/>
      <c r="K128" s="42"/>
      <c r="L128" s="42"/>
    </row>
    <row r="129" spans="1:12" x14ac:dyDescent="0.15">
      <c r="A129" s="42"/>
      <c r="B129" s="42"/>
      <c r="C129" s="42"/>
      <c r="D129" s="42"/>
      <c r="E129" s="42"/>
      <c r="F129" s="42"/>
      <c r="G129" s="42"/>
      <c r="H129" s="42"/>
      <c r="I129" s="42"/>
      <c r="J129" s="42"/>
      <c r="K129" s="42"/>
      <c r="L129" s="42"/>
    </row>
    <row r="130" spans="1:12" x14ac:dyDescent="0.15">
      <c r="A130" s="42"/>
      <c r="B130" s="42"/>
      <c r="C130" s="42"/>
      <c r="D130" s="42"/>
      <c r="E130" s="42"/>
      <c r="F130" s="42"/>
      <c r="G130" s="42"/>
      <c r="H130" s="42"/>
      <c r="I130" s="42"/>
      <c r="J130" s="42"/>
      <c r="K130" s="42"/>
      <c r="L130" s="42"/>
    </row>
    <row r="131" spans="1:12" x14ac:dyDescent="0.15">
      <c r="A131" s="42"/>
      <c r="B131" s="42"/>
      <c r="C131" s="42"/>
      <c r="D131" s="42"/>
      <c r="E131" s="42"/>
      <c r="F131" s="42"/>
      <c r="G131" s="42"/>
      <c r="H131" s="42"/>
      <c r="I131" s="42"/>
      <c r="J131" s="42"/>
      <c r="K131" s="42"/>
      <c r="L131" s="42"/>
    </row>
    <row r="132" spans="1:12" x14ac:dyDescent="0.15">
      <c r="A132" s="42"/>
      <c r="B132" s="42"/>
      <c r="C132" s="42"/>
      <c r="D132" s="42"/>
      <c r="E132" s="42"/>
      <c r="F132" s="42"/>
      <c r="G132" s="42"/>
      <c r="H132" s="42"/>
      <c r="I132" s="42"/>
      <c r="J132" s="42"/>
      <c r="K132" s="42"/>
      <c r="L132" s="42"/>
    </row>
    <row r="133" spans="1:12" x14ac:dyDescent="0.15">
      <c r="A133" s="42"/>
      <c r="B133" s="42"/>
      <c r="C133" s="42"/>
      <c r="D133" s="42"/>
      <c r="E133" s="42"/>
      <c r="F133" s="42"/>
      <c r="G133" s="42"/>
      <c r="H133" s="42"/>
      <c r="I133" s="42"/>
      <c r="J133" s="42"/>
      <c r="K133" s="42"/>
      <c r="L133" s="42"/>
    </row>
    <row r="134" spans="1:12" x14ac:dyDescent="0.15">
      <c r="A134" s="42"/>
      <c r="B134" s="42"/>
      <c r="C134" s="42"/>
      <c r="D134" s="42"/>
      <c r="E134" s="42"/>
      <c r="F134" s="42"/>
      <c r="G134" s="42"/>
      <c r="H134" s="42"/>
      <c r="I134" s="42"/>
      <c r="J134" s="42"/>
      <c r="K134" s="42"/>
      <c r="L134" s="42"/>
    </row>
    <row r="135" spans="1:12" x14ac:dyDescent="0.15">
      <c r="A135" s="42"/>
      <c r="B135" s="42"/>
      <c r="C135" s="42"/>
      <c r="D135" s="42"/>
      <c r="E135" s="42"/>
      <c r="F135" s="42"/>
      <c r="G135" s="42"/>
      <c r="H135" s="42"/>
      <c r="I135" s="42"/>
      <c r="J135" s="42"/>
      <c r="K135" s="42"/>
      <c r="L135" s="42"/>
    </row>
    <row r="136" spans="1:12" x14ac:dyDescent="0.15">
      <c r="A136" s="42"/>
      <c r="B136" s="42"/>
      <c r="C136" s="42"/>
      <c r="D136" s="42"/>
      <c r="E136" s="42"/>
      <c r="F136" s="42"/>
      <c r="G136" s="42"/>
      <c r="H136" s="42"/>
      <c r="I136" s="42"/>
      <c r="J136" s="42"/>
      <c r="K136" s="42"/>
      <c r="L136" s="42"/>
    </row>
    <row r="137" spans="1:12" x14ac:dyDescent="0.15">
      <c r="A137" s="42"/>
      <c r="B137" s="42"/>
      <c r="C137" s="42"/>
      <c r="D137" s="42"/>
      <c r="E137" s="42"/>
      <c r="F137" s="42"/>
      <c r="G137" s="42"/>
      <c r="H137" s="42"/>
      <c r="I137" s="42"/>
      <c r="J137" s="42"/>
      <c r="K137" s="42"/>
      <c r="L137" s="42"/>
    </row>
    <row r="138" spans="1:12" x14ac:dyDescent="0.15">
      <c r="A138" s="42"/>
      <c r="B138" s="42"/>
      <c r="C138" s="42"/>
      <c r="D138" s="42"/>
      <c r="E138" s="42"/>
      <c r="F138" s="42"/>
      <c r="G138" s="42"/>
      <c r="H138" s="42"/>
      <c r="I138" s="42"/>
      <c r="J138" s="42"/>
      <c r="K138" s="42"/>
      <c r="L138" s="42"/>
    </row>
    <row r="139" spans="1:12" x14ac:dyDescent="0.15">
      <c r="A139" s="42"/>
      <c r="B139" s="42"/>
      <c r="C139" s="42"/>
      <c r="D139" s="42"/>
      <c r="E139" s="42"/>
      <c r="F139" s="42"/>
      <c r="G139" s="42"/>
      <c r="H139" s="42"/>
      <c r="I139" s="42"/>
      <c r="J139" s="42"/>
      <c r="K139" s="42"/>
      <c r="L139" s="42"/>
    </row>
    <row r="140" spans="1:12" x14ac:dyDescent="0.15">
      <c r="A140" s="42"/>
      <c r="B140" s="42"/>
      <c r="C140" s="42"/>
      <c r="D140" s="42"/>
      <c r="E140" s="42"/>
      <c r="F140" s="42"/>
      <c r="G140" s="42"/>
      <c r="H140" s="42"/>
      <c r="I140" s="42"/>
      <c r="J140" s="42"/>
      <c r="K140" s="42"/>
      <c r="L140" s="42"/>
    </row>
    <row r="141" spans="1:12" x14ac:dyDescent="0.15">
      <c r="A141" s="42"/>
      <c r="B141" s="42"/>
      <c r="C141" s="42"/>
      <c r="D141" s="42"/>
      <c r="E141" s="42"/>
      <c r="F141" s="42"/>
      <c r="G141" s="42"/>
      <c r="H141" s="42"/>
      <c r="I141" s="42"/>
      <c r="J141" s="42"/>
      <c r="K141" s="42"/>
      <c r="L141" s="42"/>
    </row>
    <row r="142" spans="1:12" x14ac:dyDescent="0.15">
      <c r="A142" s="42"/>
      <c r="B142" s="42"/>
      <c r="C142" s="42"/>
      <c r="D142" s="42"/>
      <c r="E142" s="42"/>
      <c r="F142" s="42"/>
      <c r="G142" s="42"/>
      <c r="H142" s="42"/>
      <c r="I142" s="42"/>
      <c r="J142" s="42"/>
      <c r="K142" s="42"/>
      <c r="L142" s="42"/>
    </row>
    <row r="143" spans="1:12" x14ac:dyDescent="0.15">
      <c r="A143" s="42"/>
      <c r="B143" s="42"/>
      <c r="C143" s="42"/>
      <c r="D143" s="42"/>
      <c r="E143" s="42"/>
      <c r="F143" s="42"/>
      <c r="G143" s="42"/>
      <c r="H143" s="42"/>
      <c r="I143" s="42"/>
      <c r="J143" s="42"/>
      <c r="K143" s="42"/>
      <c r="L143" s="42"/>
    </row>
    <row r="144" spans="1:12" x14ac:dyDescent="0.15">
      <c r="A144" s="42"/>
      <c r="B144" s="42"/>
      <c r="C144" s="42"/>
      <c r="D144" s="42"/>
      <c r="E144" s="42"/>
      <c r="F144" s="42"/>
      <c r="G144" s="42"/>
      <c r="H144" s="42"/>
      <c r="I144" s="42"/>
      <c r="J144" s="42"/>
      <c r="K144" s="42"/>
      <c r="L144" s="42"/>
    </row>
    <row r="145" spans="1:12" x14ac:dyDescent="0.15">
      <c r="A145" s="42"/>
      <c r="B145" s="42"/>
      <c r="C145" s="42"/>
      <c r="D145" s="42"/>
      <c r="E145" s="42"/>
      <c r="F145" s="42"/>
      <c r="G145" s="42"/>
      <c r="H145" s="42"/>
      <c r="I145" s="42"/>
      <c r="J145" s="42"/>
      <c r="K145" s="42"/>
      <c r="L145" s="42"/>
    </row>
    <row r="146" spans="1:12" x14ac:dyDescent="0.15">
      <c r="A146" s="42"/>
      <c r="B146" s="42"/>
      <c r="C146" s="42"/>
      <c r="D146" s="42"/>
      <c r="E146" s="42"/>
      <c r="F146" s="42"/>
      <c r="G146" s="42"/>
      <c r="H146" s="42"/>
      <c r="I146" s="42"/>
      <c r="J146" s="42"/>
      <c r="K146" s="42"/>
      <c r="L146" s="42"/>
    </row>
    <row r="147" spans="1:12" x14ac:dyDescent="0.15">
      <c r="A147" s="42"/>
      <c r="B147" s="42"/>
      <c r="C147" s="42"/>
      <c r="D147" s="42"/>
      <c r="E147" s="42"/>
      <c r="F147" s="42"/>
      <c r="G147" s="42"/>
      <c r="H147" s="42"/>
      <c r="I147" s="42"/>
      <c r="J147" s="42"/>
      <c r="K147" s="42"/>
      <c r="L147" s="42"/>
    </row>
    <row r="148" spans="1:12" x14ac:dyDescent="0.15">
      <c r="A148" s="42"/>
      <c r="B148" s="42"/>
      <c r="C148" s="42"/>
      <c r="D148" s="42"/>
      <c r="E148" s="42"/>
      <c r="F148" s="42"/>
      <c r="G148" s="42"/>
      <c r="H148" s="42"/>
      <c r="I148" s="42"/>
      <c r="J148" s="42"/>
      <c r="K148" s="42"/>
      <c r="L148" s="42"/>
    </row>
    <row r="149" spans="1:12" x14ac:dyDescent="0.15">
      <c r="A149" s="42"/>
      <c r="B149" s="42"/>
      <c r="C149" s="42"/>
      <c r="D149" s="42"/>
      <c r="E149" s="42"/>
      <c r="F149" s="42"/>
      <c r="G149" s="42"/>
      <c r="H149" s="42"/>
      <c r="I149" s="42"/>
      <c r="J149" s="42"/>
      <c r="K149" s="42"/>
      <c r="L149" s="42"/>
    </row>
    <row r="150" spans="1:12" x14ac:dyDescent="0.15">
      <c r="A150" s="42"/>
      <c r="B150" s="42"/>
      <c r="C150" s="42"/>
      <c r="D150" s="42"/>
      <c r="E150" s="42"/>
      <c r="F150" s="42"/>
      <c r="G150" s="42"/>
      <c r="H150" s="42"/>
      <c r="I150" s="42"/>
      <c r="J150" s="42"/>
      <c r="K150" s="42"/>
      <c r="L150" s="42"/>
    </row>
    <row r="151" spans="1:12" x14ac:dyDescent="0.15">
      <c r="A151" s="42"/>
      <c r="B151" s="42"/>
      <c r="C151" s="42"/>
      <c r="D151" s="42"/>
      <c r="E151" s="42"/>
      <c r="F151" s="42"/>
      <c r="G151" s="42"/>
      <c r="H151" s="42"/>
      <c r="I151" s="42"/>
      <c r="J151" s="42"/>
      <c r="K151" s="42"/>
      <c r="L151" s="42"/>
    </row>
    <row r="152" spans="1:12" x14ac:dyDescent="0.15">
      <c r="A152" s="42"/>
      <c r="B152" s="42"/>
      <c r="C152" s="42"/>
      <c r="D152" s="42"/>
      <c r="E152" s="42"/>
      <c r="F152" s="42"/>
      <c r="G152" s="42"/>
      <c r="H152" s="42"/>
      <c r="I152" s="42"/>
      <c r="J152" s="42"/>
      <c r="K152" s="42"/>
      <c r="L152" s="42"/>
    </row>
    <row r="153" spans="1:12" x14ac:dyDescent="0.15">
      <c r="A153" s="42"/>
      <c r="B153" s="42"/>
      <c r="C153" s="42"/>
      <c r="D153" s="42"/>
      <c r="E153" s="42"/>
      <c r="F153" s="42"/>
      <c r="G153" s="42"/>
      <c r="H153" s="42"/>
      <c r="I153" s="42"/>
      <c r="J153" s="42"/>
      <c r="K153" s="42"/>
      <c r="L153" s="42"/>
    </row>
    <row r="154" spans="1:12" x14ac:dyDescent="0.15">
      <c r="A154" s="42"/>
      <c r="B154" s="42"/>
      <c r="C154" s="42"/>
      <c r="D154" s="42"/>
      <c r="E154" s="42"/>
      <c r="F154" s="42"/>
      <c r="G154" s="42"/>
      <c r="H154" s="42"/>
      <c r="I154" s="42"/>
      <c r="J154" s="42"/>
      <c r="K154" s="42"/>
      <c r="L154" s="42"/>
    </row>
    <row r="155" spans="1:12" x14ac:dyDescent="0.15">
      <c r="A155" s="42"/>
      <c r="B155" s="42"/>
      <c r="C155" s="42"/>
      <c r="D155" s="42"/>
      <c r="E155" s="42"/>
      <c r="F155" s="42"/>
      <c r="G155" s="42"/>
      <c r="H155" s="42"/>
      <c r="I155" s="42"/>
      <c r="J155" s="42"/>
      <c r="K155" s="42"/>
      <c r="L155" s="42"/>
    </row>
    <row r="156" spans="1:12" x14ac:dyDescent="0.15">
      <c r="A156" s="42"/>
      <c r="B156" s="42"/>
      <c r="C156" s="42"/>
      <c r="D156" s="42"/>
      <c r="E156" s="42"/>
      <c r="F156" s="42"/>
      <c r="G156" s="42"/>
      <c r="H156" s="42"/>
      <c r="I156" s="42"/>
      <c r="J156" s="42"/>
      <c r="K156" s="42"/>
      <c r="L156" s="42"/>
    </row>
    <row r="157" spans="1:12" x14ac:dyDescent="0.15">
      <c r="A157" s="42"/>
      <c r="B157" s="42"/>
      <c r="C157" s="42"/>
      <c r="D157" s="42"/>
      <c r="E157" s="42"/>
      <c r="F157" s="42"/>
      <c r="G157" s="42"/>
      <c r="H157" s="42"/>
      <c r="I157" s="42"/>
      <c r="J157" s="42"/>
      <c r="K157" s="42"/>
      <c r="L157" s="42"/>
    </row>
    <row r="158" spans="1:12" x14ac:dyDescent="0.15">
      <c r="A158" s="42"/>
      <c r="B158" s="42"/>
      <c r="C158" s="42"/>
      <c r="D158" s="42"/>
      <c r="E158" s="42"/>
      <c r="F158" s="42"/>
      <c r="G158" s="42"/>
      <c r="H158" s="42"/>
      <c r="I158" s="42"/>
      <c r="J158" s="42"/>
      <c r="K158" s="42"/>
      <c r="L158" s="42"/>
    </row>
    <row r="159" spans="1:12" x14ac:dyDescent="0.15">
      <c r="A159" s="42"/>
      <c r="B159" s="42"/>
      <c r="C159" s="42"/>
      <c r="D159" s="42"/>
      <c r="E159" s="42"/>
      <c r="F159" s="42"/>
      <c r="G159" s="42"/>
      <c r="H159" s="42"/>
      <c r="I159" s="42"/>
      <c r="J159" s="42"/>
      <c r="K159" s="42"/>
      <c r="L159" s="42"/>
    </row>
    <row r="160" spans="1:12" x14ac:dyDescent="0.15">
      <c r="A160" s="42"/>
      <c r="B160" s="42"/>
      <c r="C160" s="42"/>
      <c r="D160" s="42"/>
      <c r="E160" s="42"/>
      <c r="F160" s="42"/>
      <c r="G160" s="42"/>
      <c r="H160" s="42"/>
      <c r="I160" s="42"/>
      <c r="J160" s="42"/>
      <c r="K160" s="42"/>
      <c r="L160" s="42"/>
    </row>
    <row r="161" spans="1:12" x14ac:dyDescent="0.15">
      <c r="A161" s="42"/>
      <c r="B161" s="42"/>
      <c r="C161" s="42"/>
      <c r="D161" s="42"/>
      <c r="E161" s="42"/>
      <c r="F161" s="42"/>
      <c r="G161" s="42"/>
      <c r="H161" s="42"/>
      <c r="I161" s="42"/>
      <c r="J161" s="42"/>
      <c r="K161" s="42"/>
      <c r="L161" s="42"/>
    </row>
    <row r="162" spans="1:12" x14ac:dyDescent="0.15">
      <c r="A162" s="42"/>
      <c r="B162" s="42"/>
      <c r="C162" s="42"/>
      <c r="D162" s="42"/>
      <c r="E162" s="42"/>
      <c r="F162" s="42"/>
      <c r="G162" s="42"/>
      <c r="H162" s="42"/>
      <c r="I162" s="42"/>
      <c r="J162" s="42"/>
      <c r="K162" s="42"/>
      <c r="L162" s="42"/>
    </row>
    <row r="163" spans="1:12" x14ac:dyDescent="0.15">
      <c r="A163" s="42"/>
      <c r="B163" s="42"/>
      <c r="C163" s="42"/>
      <c r="D163" s="42"/>
      <c r="E163" s="42"/>
      <c r="F163" s="42"/>
      <c r="G163" s="42"/>
      <c r="H163" s="42"/>
      <c r="I163" s="42"/>
      <c r="J163" s="42"/>
      <c r="K163" s="42"/>
      <c r="L163" s="42"/>
    </row>
    <row r="164" spans="1:12" x14ac:dyDescent="0.15">
      <c r="A164" s="42"/>
      <c r="B164" s="42"/>
      <c r="C164" s="42"/>
      <c r="D164" s="42"/>
      <c r="E164" s="42"/>
      <c r="F164" s="42"/>
      <c r="G164" s="42"/>
      <c r="H164" s="42"/>
      <c r="I164" s="42"/>
      <c r="J164" s="42"/>
      <c r="K164" s="42"/>
      <c r="L164" s="42"/>
    </row>
    <row r="165" spans="1:12" x14ac:dyDescent="0.15">
      <c r="A165" s="42"/>
      <c r="B165" s="42"/>
      <c r="C165" s="42"/>
      <c r="D165" s="42"/>
      <c r="E165" s="42"/>
      <c r="F165" s="42"/>
      <c r="G165" s="42"/>
      <c r="H165" s="42"/>
      <c r="I165" s="42"/>
      <c r="J165" s="42"/>
      <c r="K165" s="42"/>
      <c r="L165" s="42"/>
    </row>
    <row r="166" spans="1:12" x14ac:dyDescent="0.15">
      <c r="A166" s="42"/>
      <c r="B166" s="42"/>
      <c r="C166" s="42"/>
      <c r="D166" s="42"/>
      <c r="E166" s="42"/>
      <c r="F166" s="42"/>
      <c r="G166" s="42"/>
      <c r="H166" s="42"/>
      <c r="I166" s="42"/>
      <c r="J166" s="42"/>
      <c r="K166" s="42"/>
      <c r="L166" s="42"/>
    </row>
    <row r="167" spans="1:12" x14ac:dyDescent="0.15">
      <c r="A167" s="42"/>
      <c r="B167" s="42"/>
      <c r="C167" s="42"/>
      <c r="D167" s="42"/>
      <c r="E167" s="42"/>
      <c r="F167" s="42"/>
      <c r="G167" s="42"/>
      <c r="H167" s="42"/>
      <c r="I167" s="42"/>
      <c r="J167" s="42"/>
      <c r="K167" s="42"/>
      <c r="L167" s="42"/>
    </row>
    <row r="168" spans="1:12" x14ac:dyDescent="0.15">
      <c r="A168" s="42"/>
      <c r="B168" s="42"/>
      <c r="C168" s="42"/>
      <c r="D168" s="42"/>
      <c r="E168" s="42"/>
      <c r="F168" s="42"/>
      <c r="G168" s="42"/>
      <c r="H168" s="42"/>
      <c r="I168" s="42"/>
      <c r="J168" s="42"/>
      <c r="K168" s="42"/>
      <c r="L168" s="42"/>
    </row>
    <row r="169" spans="1:12" x14ac:dyDescent="0.15">
      <c r="A169" s="42"/>
      <c r="B169" s="42"/>
      <c r="C169" s="42"/>
      <c r="D169" s="42"/>
      <c r="E169" s="42"/>
      <c r="F169" s="42"/>
      <c r="G169" s="42"/>
      <c r="H169" s="42"/>
      <c r="I169" s="42"/>
      <c r="J169" s="42"/>
      <c r="K169" s="42"/>
      <c r="L169" s="42"/>
    </row>
    <row r="170" spans="1:12" x14ac:dyDescent="0.15">
      <c r="A170" s="42"/>
      <c r="B170" s="42"/>
      <c r="C170" s="42"/>
      <c r="D170" s="42"/>
      <c r="E170" s="42"/>
      <c r="F170" s="42"/>
      <c r="G170" s="42"/>
      <c r="H170" s="42"/>
      <c r="I170" s="42"/>
      <c r="J170" s="42"/>
      <c r="K170" s="42"/>
      <c r="L170" s="42"/>
    </row>
    <row r="171" spans="1:12" x14ac:dyDescent="0.15">
      <c r="A171" s="42"/>
      <c r="B171" s="42"/>
      <c r="C171" s="42"/>
      <c r="D171" s="42"/>
      <c r="E171" s="42"/>
      <c r="F171" s="42"/>
      <c r="G171" s="42"/>
      <c r="H171" s="42"/>
      <c r="I171" s="42"/>
      <c r="J171" s="42"/>
      <c r="K171" s="42"/>
      <c r="L171" s="42"/>
    </row>
    <row r="172" spans="1:12" x14ac:dyDescent="0.15">
      <c r="A172" s="42"/>
      <c r="B172" s="42"/>
      <c r="C172" s="42"/>
      <c r="D172" s="42"/>
      <c r="E172" s="42"/>
      <c r="F172" s="42"/>
      <c r="G172" s="42"/>
      <c r="H172" s="42"/>
      <c r="I172" s="42"/>
      <c r="J172" s="42"/>
      <c r="K172" s="42"/>
      <c r="L172" s="42"/>
    </row>
    <row r="173" spans="1:12" x14ac:dyDescent="0.15">
      <c r="A173" s="42"/>
      <c r="B173" s="42"/>
      <c r="C173" s="42"/>
      <c r="D173" s="42"/>
      <c r="E173" s="42"/>
      <c r="F173" s="42"/>
      <c r="G173" s="42"/>
      <c r="H173" s="42"/>
      <c r="I173" s="42"/>
      <c r="J173" s="42"/>
      <c r="K173" s="42"/>
      <c r="L173" s="42"/>
    </row>
    <row r="174" spans="1:12" x14ac:dyDescent="0.15">
      <c r="A174" s="42"/>
      <c r="B174" s="42"/>
      <c r="C174" s="42"/>
      <c r="D174" s="42"/>
      <c r="E174" s="42"/>
      <c r="F174" s="42"/>
      <c r="G174" s="42"/>
      <c r="H174" s="42"/>
      <c r="I174" s="42"/>
      <c r="J174" s="42"/>
      <c r="K174" s="42"/>
      <c r="L174" s="42"/>
    </row>
    <row r="175" spans="1:12" x14ac:dyDescent="0.15">
      <c r="A175" s="42"/>
      <c r="B175" s="42"/>
      <c r="C175" s="42"/>
      <c r="D175" s="42"/>
      <c r="E175" s="42"/>
      <c r="F175" s="42"/>
      <c r="G175" s="42"/>
      <c r="H175" s="42"/>
      <c r="I175" s="42"/>
      <c r="J175" s="42"/>
      <c r="K175" s="42"/>
      <c r="L175" s="42"/>
    </row>
    <row r="176" spans="1:12" x14ac:dyDescent="0.15">
      <c r="A176" s="42"/>
      <c r="B176" s="42"/>
      <c r="C176" s="42"/>
      <c r="D176" s="42"/>
      <c r="E176" s="42"/>
      <c r="F176" s="42"/>
      <c r="G176" s="42"/>
      <c r="H176" s="42"/>
      <c r="I176" s="42"/>
      <c r="J176" s="42"/>
      <c r="K176" s="42"/>
      <c r="L176" s="42"/>
    </row>
    <row r="177" spans="1:12" x14ac:dyDescent="0.15">
      <c r="A177" s="42"/>
      <c r="B177" s="42"/>
      <c r="C177" s="42"/>
      <c r="D177" s="42"/>
      <c r="E177" s="42"/>
      <c r="F177" s="42"/>
      <c r="G177" s="42"/>
      <c r="H177" s="42"/>
      <c r="I177" s="42"/>
      <c r="J177" s="42"/>
      <c r="K177" s="42"/>
      <c r="L177" s="42"/>
    </row>
    <row r="178" spans="1:12" x14ac:dyDescent="0.15">
      <c r="A178" s="42"/>
      <c r="B178" s="42"/>
      <c r="C178" s="42"/>
      <c r="D178" s="42"/>
      <c r="E178" s="42"/>
      <c r="F178" s="42"/>
      <c r="G178" s="42"/>
      <c r="H178" s="42"/>
      <c r="I178" s="42"/>
      <c r="J178" s="42"/>
      <c r="K178" s="42"/>
      <c r="L178" s="42"/>
    </row>
    <row r="179" spans="1:12" x14ac:dyDescent="0.15">
      <c r="A179" s="42"/>
      <c r="B179" s="42"/>
      <c r="C179" s="42"/>
      <c r="D179" s="42"/>
      <c r="E179" s="42"/>
      <c r="F179" s="42"/>
      <c r="G179" s="42"/>
      <c r="H179" s="42"/>
      <c r="I179" s="42"/>
      <c r="J179" s="42"/>
      <c r="K179" s="42"/>
      <c r="L179" s="42"/>
    </row>
    <row r="180" spans="1:12" x14ac:dyDescent="0.15">
      <c r="A180" s="42"/>
      <c r="B180" s="42"/>
      <c r="C180" s="42"/>
      <c r="D180" s="42"/>
      <c r="E180" s="42"/>
      <c r="F180" s="42"/>
      <c r="G180" s="42"/>
      <c r="H180" s="42"/>
      <c r="I180" s="42"/>
      <c r="J180" s="42"/>
      <c r="K180" s="42"/>
      <c r="L180" s="42"/>
    </row>
    <row r="181" spans="1:12" x14ac:dyDescent="0.15">
      <c r="A181" s="42"/>
      <c r="B181" s="42"/>
      <c r="C181" s="42"/>
      <c r="D181" s="42"/>
      <c r="E181" s="42"/>
      <c r="F181" s="42"/>
      <c r="G181" s="42"/>
      <c r="H181" s="42"/>
      <c r="I181" s="42"/>
      <c r="J181" s="42"/>
      <c r="K181" s="42"/>
      <c r="L181" s="42"/>
    </row>
    <row r="182" spans="1:12" x14ac:dyDescent="0.15">
      <c r="A182" s="42"/>
      <c r="B182" s="42"/>
      <c r="C182" s="42"/>
      <c r="D182" s="42"/>
      <c r="E182" s="42"/>
      <c r="F182" s="42"/>
      <c r="G182" s="42"/>
      <c r="H182" s="42"/>
      <c r="I182" s="42"/>
      <c r="J182" s="42"/>
      <c r="K182" s="42"/>
      <c r="L182" s="42"/>
    </row>
    <row r="183" spans="1:12" x14ac:dyDescent="0.15">
      <c r="A183" s="42"/>
      <c r="B183" s="42"/>
      <c r="C183" s="42"/>
      <c r="D183" s="42"/>
      <c r="E183" s="42"/>
      <c r="F183" s="42"/>
      <c r="G183" s="42"/>
      <c r="H183" s="42"/>
      <c r="I183" s="42"/>
      <c r="J183" s="42"/>
      <c r="K183" s="42"/>
      <c r="L183" s="42"/>
    </row>
    <row r="184" spans="1:12" x14ac:dyDescent="0.15">
      <c r="A184" s="42"/>
      <c r="B184" s="42"/>
      <c r="C184" s="42"/>
      <c r="D184" s="42"/>
      <c r="E184" s="42"/>
      <c r="F184" s="42"/>
      <c r="G184" s="42"/>
      <c r="H184" s="42"/>
      <c r="I184" s="42"/>
      <c r="J184" s="42"/>
      <c r="K184" s="42"/>
      <c r="L184" s="42"/>
    </row>
    <row r="185" spans="1:12" x14ac:dyDescent="0.15">
      <c r="A185" s="42"/>
      <c r="B185" s="42"/>
      <c r="C185" s="42"/>
      <c r="D185" s="42"/>
      <c r="E185" s="42"/>
      <c r="F185" s="42"/>
      <c r="G185" s="42"/>
      <c r="H185" s="42"/>
      <c r="I185" s="42"/>
      <c r="J185" s="42"/>
      <c r="K185" s="42"/>
      <c r="L185" s="42"/>
    </row>
    <row r="186" spans="1:12" x14ac:dyDescent="0.15">
      <c r="A186" s="42"/>
      <c r="B186" s="42"/>
      <c r="C186" s="42"/>
      <c r="D186" s="42"/>
      <c r="E186" s="42"/>
      <c r="F186" s="42"/>
      <c r="G186" s="42"/>
      <c r="H186" s="42"/>
      <c r="I186" s="42"/>
      <c r="J186" s="42"/>
      <c r="K186" s="42"/>
      <c r="L186" s="42"/>
    </row>
    <row r="187" spans="1:12" x14ac:dyDescent="0.15">
      <c r="A187" s="42"/>
      <c r="B187" s="42"/>
      <c r="C187" s="42"/>
      <c r="D187" s="42"/>
      <c r="E187" s="42"/>
      <c r="F187" s="42"/>
      <c r="G187" s="42"/>
      <c r="H187" s="42"/>
      <c r="I187" s="42"/>
      <c r="J187" s="42"/>
      <c r="K187" s="42"/>
      <c r="L187" s="42"/>
    </row>
    <row r="188" spans="1:12" x14ac:dyDescent="0.15">
      <c r="A188" s="42"/>
      <c r="B188" s="42"/>
      <c r="C188" s="42"/>
      <c r="D188" s="42"/>
      <c r="E188" s="42"/>
      <c r="F188" s="42"/>
      <c r="G188" s="42"/>
      <c r="H188" s="42"/>
      <c r="I188" s="42"/>
      <c r="J188" s="42"/>
      <c r="K188" s="42"/>
      <c r="L188" s="42"/>
    </row>
    <row r="189" spans="1:12" x14ac:dyDescent="0.15">
      <c r="A189" s="42"/>
      <c r="B189" s="42"/>
      <c r="C189" s="42"/>
      <c r="D189" s="42"/>
      <c r="E189" s="42"/>
      <c r="F189" s="42"/>
      <c r="G189" s="42"/>
      <c r="H189" s="42"/>
      <c r="I189" s="42"/>
      <c r="J189" s="42"/>
      <c r="K189" s="42"/>
      <c r="L189" s="42"/>
    </row>
    <row r="190" spans="1:12" x14ac:dyDescent="0.15">
      <c r="A190" s="42"/>
      <c r="B190" s="42"/>
      <c r="C190" s="42"/>
      <c r="D190" s="42"/>
      <c r="E190" s="42"/>
      <c r="F190" s="42"/>
      <c r="G190" s="42"/>
      <c r="H190" s="42"/>
      <c r="I190" s="42"/>
      <c r="J190" s="42"/>
      <c r="K190" s="42"/>
      <c r="L190" s="42"/>
    </row>
    <row r="191" spans="1:12" x14ac:dyDescent="0.15">
      <c r="A191" s="42"/>
      <c r="B191" s="42"/>
      <c r="C191" s="42"/>
      <c r="D191" s="42"/>
      <c r="E191" s="42"/>
      <c r="F191" s="42"/>
      <c r="G191" s="42"/>
      <c r="H191" s="42"/>
      <c r="I191" s="42"/>
      <c r="J191" s="42"/>
      <c r="K191" s="42"/>
      <c r="L191" s="42"/>
    </row>
    <row r="192" spans="1:12" x14ac:dyDescent="0.15">
      <c r="A192" s="42"/>
      <c r="B192" s="42"/>
      <c r="C192" s="42"/>
      <c r="D192" s="42"/>
      <c r="E192" s="42"/>
      <c r="F192" s="42"/>
      <c r="G192" s="42"/>
      <c r="H192" s="42"/>
      <c r="I192" s="42"/>
      <c r="J192" s="42"/>
      <c r="K192" s="42"/>
      <c r="L192" s="42"/>
    </row>
    <row r="193" spans="1:12" x14ac:dyDescent="0.15">
      <c r="A193" s="42"/>
      <c r="B193" s="42"/>
      <c r="C193" s="42"/>
      <c r="D193" s="42"/>
      <c r="E193" s="42"/>
      <c r="F193" s="42"/>
      <c r="G193" s="42"/>
      <c r="H193" s="42"/>
      <c r="I193" s="42"/>
      <c r="J193" s="42"/>
      <c r="K193" s="42"/>
      <c r="L193" s="42"/>
    </row>
    <row r="194" spans="1:12" x14ac:dyDescent="0.15">
      <c r="A194" s="42"/>
      <c r="B194" s="42"/>
      <c r="C194" s="42"/>
      <c r="D194" s="42"/>
      <c r="E194" s="42"/>
      <c r="F194" s="42"/>
      <c r="G194" s="42"/>
      <c r="H194" s="42"/>
      <c r="I194" s="42"/>
      <c r="J194" s="42"/>
      <c r="K194" s="42"/>
      <c r="L194" s="42"/>
    </row>
    <row r="195" spans="1:12" x14ac:dyDescent="0.15">
      <c r="A195" s="42"/>
      <c r="B195" s="42"/>
      <c r="C195" s="42"/>
      <c r="D195" s="42"/>
      <c r="E195" s="42"/>
      <c r="F195" s="42"/>
      <c r="G195" s="42"/>
      <c r="H195" s="42"/>
      <c r="I195" s="42"/>
      <c r="J195" s="42"/>
      <c r="K195" s="42"/>
      <c r="L195" s="42"/>
    </row>
    <row r="196" spans="1:12" x14ac:dyDescent="0.15">
      <c r="A196" s="42"/>
      <c r="B196" s="42"/>
      <c r="C196" s="42"/>
      <c r="D196" s="42"/>
      <c r="E196" s="42"/>
      <c r="F196" s="42"/>
      <c r="G196" s="42"/>
      <c r="H196" s="42"/>
      <c r="I196" s="42"/>
      <c r="J196" s="42"/>
      <c r="K196" s="42"/>
      <c r="L196" s="42"/>
    </row>
    <row r="197" spans="1:12" x14ac:dyDescent="0.15">
      <c r="A197" s="42"/>
      <c r="B197" s="42"/>
      <c r="C197" s="42"/>
      <c r="D197" s="42"/>
      <c r="E197" s="42"/>
      <c r="F197" s="42"/>
      <c r="G197" s="42"/>
      <c r="H197" s="42"/>
      <c r="I197" s="42"/>
      <c r="J197" s="42"/>
      <c r="K197" s="42"/>
      <c r="L197" s="42"/>
    </row>
    <row r="198" spans="1:12" x14ac:dyDescent="0.15">
      <c r="A198" s="42"/>
      <c r="B198" s="42"/>
      <c r="C198" s="42"/>
      <c r="D198" s="42"/>
      <c r="E198" s="42"/>
      <c r="F198" s="42"/>
      <c r="G198" s="42"/>
      <c r="H198" s="42"/>
      <c r="I198" s="42"/>
      <c r="J198" s="42"/>
      <c r="K198" s="42"/>
      <c r="L198" s="42"/>
    </row>
    <row r="199" spans="1:12" x14ac:dyDescent="0.15">
      <c r="A199" s="42"/>
      <c r="B199" s="42"/>
      <c r="C199" s="42"/>
      <c r="D199" s="42"/>
      <c r="E199" s="42"/>
      <c r="F199" s="42"/>
      <c r="G199" s="42"/>
      <c r="H199" s="42"/>
      <c r="I199" s="42"/>
      <c r="J199" s="42"/>
      <c r="K199" s="42"/>
      <c r="L199" s="42"/>
    </row>
    <row r="200" spans="1:12" x14ac:dyDescent="0.15">
      <c r="A200" s="42"/>
      <c r="B200" s="42"/>
      <c r="C200" s="42"/>
      <c r="D200" s="42"/>
      <c r="E200" s="42"/>
      <c r="F200" s="42"/>
      <c r="G200" s="42"/>
      <c r="H200" s="42"/>
      <c r="I200" s="42"/>
      <c r="J200" s="42"/>
      <c r="K200" s="42"/>
      <c r="L200" s="42"/>
    </row>
    <row r="201" spans="1:12" x14ac:dyDescent="0.15">
      <c r="A201" s="42"/>
      <c r="B201" s="42"/>
      <c r="C201" s="42"/>
      <c r="D201" s="42"/>
      <c r="E201" s="42"/>
      <c r="F201" s="42"/>
      <c r="G201" s="42"/>
      <c r="H201" s="42"/>
      <c r="I201" s="42"/>
      <c r="J201" s="42"/>
      <c r="K201" s="42"/>
      <c r="L201" s="42"/>
    </row>
    <row r="202" spans="1:12" x14ac:dyDescent="0.15">
      <c r="A202" s="42"/>
      <c r="B202" s="42"/>
      <c r="C202" s="42"/>
      <c r="D202" s="42"/>
      <c r="E202" s="42"/>
      <c r="F202" s="42"/>
      <c r="G202" s="42"/>
      <c r="H202" s="42"/>
      <c r="I202" s="42"/>
      <c r="J202" s="42"/>
      <c r="K202" s="42"/>
      <c r="L202" s="42"/>
    </row>
    <row r="203" spans="1:12" x14ac:dyDescent="0.15">
      <c r="A203" s="42"/>
      <c r="B203" s="42"/>
      <c r="C203" s="42"/>
      <c r="D203" s="42"/>
      <c r="E203" s="42"/>
      <c r="F203" s="42"/>
      <c r="G203" s="42"/>
      <c r="H203" s="42"/>
      <c r="I203" s="42"/>
      <c r="J203" s="42"/>
      <c r="K203" s="42"/>
      <c r="L203" s="42"/>
    </row>
    <row r="204" spans="1:12" x14ac:dyDescent="0.15">
      <c r="A204" s="42"/>
      <c r="B204" s="42"/>
      <c r="C204" s="42"/>
      <c r="D204" s="42"/>
      <c r="E204" s="42"/>
      <c r="F204" s="42"/>
      <c r="G204" s="42"/>
      <c r="H204" s="42"/>
      <c r="I204" s="42"/>
      <c r="J204" s="42"/>
      <c r="K204" s="42"/>
      <c r="L204" s="42"/>
    </row>
    <row r="205" spans="1:12" x14ac:dyDescent="0.15">
      <c r="A205" s="42"/>
      <c r="B205" s="42"/>
      <c r="C205" s="42"/>
      <c r="D205" s="42"/>
      <c r="E205" s="42"/>
      <c r="F205" s="42"/>
      <c r="G205" s="42"/>
      <c r="H205" s="42"/>
      <c r="I205" s="42"/>
      <c r="J205" s="42"/>
      <c r="K205" s="42"/>
      <c r="L205" s="42"/>
    </row>
    <row r="206" spans="1:12" x14ac:dyDescent="0.15">
      <c r="A206" s="42"/>
      <c r="B206" s="42"/>
      <c r="C206" s="42"/>
      <c r="D206" s="42"/>
      <c r="E206" s="42"/>
      <c r="F206" s="42"/>
      <c r="G206" s="42"/>
      <c r="H206" s="42"/>
      <c r="I206" s="42"/>
      <c r="J206" s="42"/>
      <c r="K206" s="42"/>
      <c r="L206" s="42"/>
    </row>
    <row r="207" spans="1:12" x14ac:dyDescent="0.15">
      <c r="A207" s="42"/>
      <c r="B207" s="42"/>
      <c r="C207" s="42"/>
      <c r="D207" s="42"/>
      <c r="E207" s="42"/>
      <c r="F207" s="42"/>
      <c r="G207" s="42"/>
      <c r="H207" s="42"/>
      <c r="I207" s="42"/>
      <c r="J207" s="42"/>
      <c r="K207" s="42"/>
      <c r="L207" s="42"/>
    </row>
    <row r="208" spans="1:12" x14ac:dyDescent="0.15">
      <c r="A208" s="42"/>
      <c r="B208" s="42"/>
      <c r="C208" s="42"/>
      <c r="D208" s="42"/>
      <c r="E208" s="42"/>
      <c r="F208" s="42"/>
      <c r="G208" s="42"/>
      <c r="H208" s="42"/>
      <c r="I208" s="42"/>
      <c r="J208" s="42"/>
      <c r="K208" s="42"/>
      <c r="L208" s="42"/>
    </row>
    <row r="209" spans="1:12" x14ac:dyDescent="0.15">
      <c r="A209" s="42"/>
      <c r="B209" s="42"/>
      <c r="C209" s="42"/>
      <c r="D209" s="42"/>
      <c r="E209" s="42"/>
      <c r="F209" s="42"/>
      <c r="G209" s="42"/>
      <c r="H209" s="42"/>
      <c r="I209" s="42"/>
      <c r="J209" s="42"/>
      <c r="K209" s="42"/>
      <c r="L209" s="42"/>
    </row>
    <row r="210" spans="1:12" x14ac:dyDescent="0.15">
      <c r="A210" s="42"/>
      <c r="B210" s="42"/>
      <c r="C210" s="42"/>
      <c r="D210" s="42"/>
      <c r="E210" s="42"/>
      <c r="F210" s="42"/>
      <c r="G210" s="42"/>
      <c r="H210" s="42"/>
      <c r="I210" s="42"/>
      <c r="J210" s="42"/>
      <c r="K210" s="42"/>
      <c r="L210" s="42"/>
    </row>
    <row r="211" spans="1:12" x14ac:dyDescent="0.15">
      <c r="A211" s="42"/>
      <c r="B211" s="42"/>
      <c r="C211" s="42"/>
      <c r="D211" s="42"/>
      <c r="E211" s="42"/>
      <c r="F211" s="42"/>
      <c r="G211" s="42"/>
      <c r="H211" s="42"/>
      <c r="I211" s="42"/>
      <c r="J211" s="42"/>
      <c r="K211" s="42"/>
      <c r="L211" s="42"/>
    </row>
    <row r="212" spans="1:12" x14ac:dyDescent="0.15">
      <c r="A212" s="42"/>
      <c r="B212" s="42"/>
      <c r="C212" s="42"/>
      <c r="D212" s="42"/>
      <c r="E212" s="42"/>
      <c r="F212" s="42"/>
      <c r="G212" s="42"/>
      <c r="H212" s="42"/>
      <c r="I212" s="42"/>
      <c r="J212" s="42"/>
      <c r="K212" s="42"/>
      <c r="L212" s="42"/>
    </row>
    <row r="213" spans="1:12" x14ac:dyDescent="0.15">
      <c r="A213" s="42"/>
      <c r="B213" s="42"/>
      <c r="C213" s="42"/>
      <c r="D213" s="42"/>
      <c r="E213" s="42"/>
      <c r="F213" s="42"/>
      <c r="G213" s="42"/>
      <c r="H213" s="42"/>
      <c r="I213" s="42"/>
      <c r="J213" s="42"/>
      <c r="K213" s="42"/>
      <c r="L213" s="42"/>
    </row>
    <row r="214" spans="1:12" x14ac:dyDescent="0.15">
      <c r="A214" s="42"/>
      <c r="B214" s="42"/>
      <c r="C214" s="42"/>
      <c r="D214" s="42"/>
      <c r="E214" s="42"/>
      <c r="F214" s="42"/>
      <c r="G214" s="42"/>
      <c r="H214" s="42"/>
      <c r="I214" s="42"/>
      <c r="J214" s="42"/>
      <c r="K214" s="42"/>
      <c r="L214" s="42"/>
    </row>
    <row r="215" spans="1:12" x14ac:dyDescent="0.15">
      <c r="A215" s="42"/>
      <c r="B215" s="42"/>
      <c r="C215" s="42"/>
      <c r="D215" s="42"/>
      <c r="E215" s="42"/>
      <c r="F215" s="42"/>
      <c r="G215" s="42"/>
      <c r="H215" s="42"/>
      <c r="I215" s="42"/>
      <c r="J215" s="42"/>
      <c r="K215" s="42"/>
      <c r="L215" s="42"/>
    </row>
    <row r="216" spans="1:12" x14ac:dyDescent="0.15">
      <c r="A216" s="42"/>
      <c r="B216" s="42"/>
      <c r="C216" s="42"/>
      <c r="D216" s="42"/>
      <c r="E216" s="42"/>
      <c r="F216" s="42"/>
      <c r="G216" s="42"/>
      <c r="H216" s="42"/>
      <c r="I216" s="42"/>
      <c r="J216" s="42"/>
      <c r="K216" s="42"/>
      <c r="L216" s="42"/>
    </row>
    <row r="217" spans="1:12" x14ac:dyDescent="0.15">
      <c r="A217" s="42"/>
      <c r="B217" s="42"/>
      <c r="C217" s="42"/>
      <c r="D217" s="42"/>
      <c r="E217" s="42"/>
      <c r="F217" s="42"/>
      <c r="G217" s="42"/>
      <c r="H217" s="42"/>
      <c r="I217" s="42"/>
      <c r="J217" s="42"/>
      <c r="K217" s="42"/>
      <c r="L217" s="42"/>
    </row>
    <row r="218" spans="1:12" x14ac:dyDescent="0.15">
      <c r="A218" s="42"/>
      <c r="B218" s="42"/>
      <c r="C218" s="42"/>
      <c r="D218" s="42"/>
      <c r="E218" s="42"/>
      <c r="F218" s="42"/>
      <c r="G218" s="42"/>
      <c r="H218" s="42"/>
      <c r="I218" s="42"/>
      <c r="J218" s="42"/>
      <c r="K218" s="42"/>
      <c r="L218" s="42"/>
    </row>
    <row r="219" spans="1:12" x14ac:dyDescent="0.15">
      <c r="A219" s="42"/>
      <c r="B219" s="42"/>
      <c r="C219" s="42"/>
      <c r="D219" s="42"/>
      <c r="E219" s="42"/>
      <c r="F219" s="42"/>
      <c r="G219" s="42"/>
      <c r="H219" s="42"/>
      <c r="I219" s="42"/>
      <c r="J219" s="42"/>
      <c r="K219" s="42"/>
      <c r="L219" s="42"/>
    </row>
    <row r="220" spans="1:12" x14ac:dyDescent="0.15">
      <c r="A220" s="42"/>
      <c r="B220" s="42"/>
      <c r="C220" s="42"/>
      <c r="D220" s="42"/>
      <c r="E220" s="42"/>
      <c r="F220" s="42"/>
      <c r="G220" s="42"/>
      <c r="H220" s="42"/>
      <c r="I220" s="42"/>
      <c r="J220" s="42"/>
      <c r="K220" s="42"/>
      <c r="L220" s="42"/>
    </row>
    <row r="221" spans="1:12" x14ac:dyDescent="0.15">
      <c r="A221" s="42"/>
      <c r="B221" s="42"/>
      <c r="C221" s="42"/>
      <c r="D221" s="42"/>
      <c r="E221" s="42"/>
      <c r="F221" s="42"/>
      <c r="G221" s="42"/>
      <c r="H221" s="42"/>
      <c r="I221" s="42"/>
      <c r="J221" s="42"/>
      <c r="K221" s="42"/>
      <c r="L221" s="42"/>
    </row>
    <row r="222" spans="1:12" x14ac:dyDescent="0.15">
      <c r="A222" s="42"/>
      <c r="B222" s="42"/>
      <c r="C222" s="42"/>
      <c r="D222" s="42"/>
      <c r="E222" s="42"/>
      <c r="F222" s="42"/>
      <c r="G222" s="42"/>
      <c r="H222" s="42"/>
      <c r="I222" s="42"/>
      <c r="J222" s="42"/>
      <c r="K222" s="42"/>
      <c r="L222" s="42"/>
    </row>
    <row r="223" spans="1:12" x14ac:dyDescent="0.15">
      <c r="A223" s="42"/>
      <c r="B223" s="42"/>
      <c r="C223" s="42"/>
      <c r="D223" s="42"/>
      <c r="E223" s="42"/>
      <c r="F223" s="42"/>
      <c r="G223" s="42"/>
      <c r="H223" s="42"/>
      <c r="I223" s="42"/>
      <c r="J223" s="42"/>
      <c r="K223" s="42"/>
      <c r="L223" s="42"/>
    </row>
    <row r="224" spans="1:12" x14ac:dyDescent="0.15">
      <c r="A224" s="42"/>
      <c r="B224" s="42"/>
      <c r="C224" s="42"/>
      <c r="D224" s="42"/>
      <c r="E224" s="42"/>
      <c r="F224" s="42"/>
      <c r="G224" s="42"/>
      <c r="H224" s="42"/>
      <c r="I224" s="42"/>
      <c r="J224" s="42"/>
      <c r="K224" s="42"/>
      <c r="L224" s="42"/>
    </row>
    <row r="225" spans="1:12" x14ac:dyDescent="0.15">
      <c r="A225" s="42"/>
      <c r="B225" s="42"/>
      <c r="C225" s="42"/>
      <c r="D225" s="42"/>
      <c r="E225" s="42"/>
      <c r="F225" s="42"/>
      <c r="G225" s="42"/>
      <c r="H225" s="42"/>
      <c r="I225" s="42"/>
      <c r="J225" s="42"/>
      <c r="K225" s="42"/>
      <c r="L225" s="42"/>
    </row>
    <row r="226" spans="1:12" x14ac:dyDescent="0.15">
      <c r="A226" s="42"/>
      <c r="B226" s="42"/>
      <c r="C226" s="42"/>
      <c r="D226" s="42"/>
      <c r="E226" s="42"/>
      <c r="F226" s="42"/>
      <c r="G226" s="42"/>
      <c r="H226" s="42"/>
      <c r="I226" s="42"/>
      <c r="J226" s="42"/>
      <c r="K226" s="42"/>
      <c r="L226" s="42"/>
    </row>
    <row r="227" spans="1:12" x14ac:dyDescent="0.15">
      <c r="A227" s="42"/>
      <c r="B227" s="42"/>
      <c r="C227" s="42"/>
      <c r="D227" s="42"/>
      <c r="E227" s="42"/>
      <c r="F227" s="42"/>
      <c r="G227" s="42"/>
      <c r="H227" s="42"/>
      <c r="I227" s="42"/>
      <c r="J227" s="42"/>
      <c r="K227" s="42"/>
      <c r="L227" s="42"/>
    </row>
    <row r="228" spans="1:12" x14ac:dyDescent="0.15">
      <c r="A228" s="42"/>
      <c r="B228" s="42"/>
      <c r="C228" s="42"/>
      <c r="D228" s="42"/>
      <c r="E228" s="42"/>
      <c r="F228" s="42"/>
      <c r="G228" s="42"/>
      <c r="H228" s="42"/>
      <c r="I228" s="42"/>
      <c r="J228" s="42"/>
      <c r="K228" s="42"/>
      <c r="L228" s="42"/>
    </row>
    <row r="229" spans="1:12" x14ac:dyDescent="0.15">
      <c r="A229" s="42"/>
      <c r="B229" s="42"/>
      <c r="C229" s="42"/>
      <c r="D229" s="42"/>
      <c r="E229" s="42"/>
      <c r="F229" s="42"/>
      <c r="G229" s="42"/>
      <c r="H229" s="42"/>
      <c r="I229" s="42"/>
      <c r="J229" s="42"/>
      <c r="K229" s="42"/>
      <c r="L229" s="42"/>
    </row>
    <row r="230" spans="1:12" x14ac:dyDescent="0.15">
      <c r="A230" s="42"/>
      <c r="B230" s="42"/>
      <c r="C230" s="42"/>
      <c r="D230" s="42"/>
      <c r="E230" s="42"/>
      <c r="F230" s="42"/>
      <c r="G230" s="42"/>
      <c r="H230" s="42"/>
      <c r="I230" s="42"/>
      <c r="J230" s="42"/>
      <c r="K230" s="42"/>
      <c r="L230" s="42"/>
    </row>
    <row r="231" spans="1:12" x14ac:dyDescent="0.15">
      <c r="A231" s="42"/>
      <c r="B231" s="42"/>
      <c r="C231" s="42"/>
      <c r="D231" s="42"/>
      <c r="E231" s="42"/>
      <c r="F231" s="42"/>
      <c r="G231" s="42"/>
      <c r="H231" s="42"/>
      <c r="I231" s="42"/>
      <c r="J231" s="42"/>
      <c r="K231" s="42"/>
      <c r="L231" s="42"/>
    </row>
    <row r="232" spans="1:12" x14ac:dyDescent="0.15">
      <c r="A232" s="42"/>
      <c r="B232" s="42"/>
      <c r="C232" s="42"/>
      <c r="D232" s="42"/>
      <c r="E232" s="42"/>
      <c r="F232" s="42"/>
      <c r="G232" s="42"/>
      <c r="H232" s="42"/>
      <c r="I232" s="42"/>
      <c r="J232" s="42"/>
      <c r="K232" s="42"/>
      <c r="L232" s="42"/>
    </row>
    <row r="233" spans="1:12" x14ac:dyDescent="0.15">
      <c r="A233" s="42"/>
      <c r="B233" s="42"/>
      <c r="C233" s="42"/>
      <c r="D233" s="42"/>
      <c r="E233" s="42"/>
      <c r="F233" s="42"/>
      <c r="G233" s="42"/>
      <c r="H233" s="42"/>
      <c r="I233" s="42"/>
      <c r="J233" s="42"/>
      <c r="K233" s="42"/>
      <c r="L233" s="42"/>
    </row>
    <row r="234" spans="1:12" x14ac:dyDescent="0.15">
      <c r="A234" s="42"/>
      <c r="B234" s="42"/>
      <c r="C234" s="42"/>
      <c r="D234" s="42"/>
      <c r="E234" s="42"/>
      <c r="F234" s="42"/>
      <c r="G234" s="42"/>
      <c r="H234" s="42"/>
      <c r="I234" s="42"/>
      <c r="J234" s="42"/>
      <c r="K234" s="42"/>
      <c r="L234" s="42"/>
    </row>
    <row r="235" spans="1:12" x14ac:dyDescent="0.15">
      <c r="A235" s="42"/>
      <c r="B235" s="42"/>
      <c r="C235" s="42"/>
      <c r="D235" s="42"/>
      <c r="E235" s="42"/>
      <c r="F235" s="42"/>
      <c r="G235" s="42"/>
      <c r="H235" s="42"/>
      <c r="I235" s="42"/>
      <c r="J235" s="42"/>
      <c r="K235" s="42"/>
      <c r="L235" s="42"/>
    </row>
    <row r="236" spans="1:12" x14ac:dyDescent="0.15">
      <c r="A236" s="42"/>
      <c r="B236" s="42"/>
      <c r="C236" s="42"/>
      <c r="D236" s="42"/>
      <c r="E236" s="42"/>
      <c r="F236" s="42"/>
      <c r="G236" s="42"/>
      <c r="H236" s="42"/>
      <c r="I236" s="42"/>
      <c r="J236" s="42"/>
      <c r="K236" s="42"/>
      <c r="L236" s="42"/>
    </row>
    <row r="237" spans="1:12" x14ac:dyDescent="0.15">
      <c r="A237" s="42"/>
      <c r="B237" s="42"/>
      <c r="C237" s="42"/>
      <c r="D237" s="42"/>
      <c r="E237" s="42"/>
      <c r="F237" s="42"/>
      <c r="G237" s="42"/>
      <c r="H237" s="42"/>
      <c r="I237" s="42"/>
      <c r="J237" s="42"/>
      <c r="K237" s="42"/>
      <c r="L237" s="42"/>
    </row>
    <row r="238" spans="1:12" x14ac:dyDescent="0.15">
      <c r="A238" s="42"/>
      <c r="B238" s="42"/>
      <c r="C238" s="42"/>
      <c r="D238" s="42"/>
      <c r="E238" s="42"/>
      <c r="F238" s="42"/>
      <c r="G238" s="42"/>
      <c r="H238" s="42"/>
      <c r="I238" s="42"/>
      <c r="J238" s="42"/>
      <c r="K238" s="42"/>
      <c r="L238" s="42"/>
    </row>
    <row r="239" spans="1:12" x14ac:dyDescent="0.15">
      <c r="A239" s="42"/>
      <c r="B239" s="42"/>
      <c r="C239" s="42"/>
      <c r="D239" s="42"/>
      <c r="E239" s="42"/>
      <c r="F239" s="42"/>
      <c r="G239" s="42"/>
      <c r="H239" s="42"/>
      <c r="I239" s="42"/>
      <c r="J239" s="42"/>
      <c r="K239" s="42"/>
      <c r="L239" s="42"/>
    </row>
    <row r="240" spans="1:12" x14ac:dyDescent="0.15">
      <c r="A240" s="42"/>
      <c r="B240" s="42"/>
      <c r="C240" s="42"/>
      <c r="D240" s="42"/>
      <c r="E240" s="42"/>
      <c r="F240" s="42"/>
      <c r="G240" s="42"/>
      <c r="H240" s="42"/>
      <c r="I240" s="42"/>
      <c r="J240" s="42"/>
      <c r="K240" s="42"/>
      <c r="L240" s="42"/>
    </row>
    <row r="241" spans="1:12" x14ac:dyDescent="0.15">
      <c r="A241" s="42"/>
      <c r="B241" s="42"/>
      <c r="C241" s="42"/>
      <c r="D241" s="42"/>
      <c r="E241" s="42"/>
      <c r="F241" s="42"/>
      <c r="G241" s="42"/>
      <c r="H241" s="42"/>
      <c r="I241" s="42"/>
      <c r="J241" s="42"/>
      <c r="K241" s="42"/>
      <c r="L241" s="42"/>
    </row>
    <row r="242" spans="1:12" x14ac:dyDescent="0.15">
      <c r="A242" s="42"/>
      <c r="B242" s="42"/>
      <c r="C242" s="42"/>
      <c r="D242" s="42"/>
      <c r="E242" s="42"/>
      <c r="F242" s="42"/>
      <c r="G242" s="42"/>
      <c r="H242" s="42"/>
      <c r="I242" s="42"/>
      <c r="J242" s="42"/>
      <c r="K242" s="42"/>
      <c r="L242" s="42"/>
    </row>
    <row r="243" spans="1:12" x14ac:dyDescent="0.15">
      <c r="A243" s="42"/>
      <c r="B243" s="42"/>
      <c r="C243" s="42"/>
      <c r="D243" s="42"/>
      <c r="E243" s="42"/>
      <c r="F243" s="42"/>
      <c r="G243" s="42"/>
      <c r="H243" s="42"/>
      <c r="I243" s="42"/>
      <c r="J243" s="42"/>
      <c r="K243" s="42"/>
      <c r="L243" s="42"/>
    </row>
    <row r="244" spans="1:12" x14ac:dyDescent="0.15">
      <c r="A244" s="42"/>
      <c r="B244" s="42"/>
      <c r="C244" s="42"/>
      <c r="D244" s="42"/>
      <c r="E244" s="42"/>
      <c r="F244" s="42"/>
      <c r="G244" s="42"/>
      <c r="H244" s="42"/>
      <c r="I244" s="42"/>
      <c r="J244" s="42"/>
      <c r="K244" s="42"/>
      <c r="L244" s="42"/>
    </row>
    <row r="245" spans="1:12" x14ac:dyDescent="0.15">
      <c r="A245" s="42"/>
      <c r="B245" s="42"/>
      <c r="C245" s="42"/>
      <c r="D245" s="42"/>
      <c r="E245" s="42"/>
      <c r="F245" s="42"/>
      <c r="G245" s="42"/>
      <c r="H245" s="42"/>
      <c r="I245" s="42"/>
      <c r="J245" s="42"/>
      <c r="K245" s="42"/>
      <c r="L245" s="42"/>
    </row>
    <row r="246" spans="1:12" x14ac:dyDescent="0.15">
      <c r="A246" s="42"/>
      <c r="B246" s="42"/>
      <c r="C246" s="42"/>
      <c r="D246" s="42"/>
      <c r="E246" s="42"/>
      <c r="F246" s="42"/>
      <c r="G246" s="42"/>
      <c r="H246" s="42"/>
      <c r="I246" s="42"/>
      <c r="J246" s="42"/>
      <c r="K246" s="42"/>
      <c r="L246" s="42"/>
    </row>
    <row r="247" spans="1:12" x14ac:dyDescent="0.15">
      <c r="A247" s="42"/>
      <c r="B247" s="42"/>
      <c r="C247" s="42"/>
      <c r="D247" s="42"/>
      <c r="E247" s="42"/>
      <c r="F247" s="42"/>
      <c r="G247" s="42"/>
      <c r="H247" s="42"/>
      <c r="I247" s="42"/>
      <c r="J247" s="42"/>
      <c r="K247" s="42"/>
      <c r="L247" s="42"/>
    </row>
    <row r="248" spans="1:12" x14ac:dyDescent="0.15">
      <c r="A248" s="42"/>
      <c r="B248" s="42"/>
      <c r="C248" s="42"/>
      <c r="D248" s="42"/>
      <c r="E248" s="42"/>
      <c r="F248" s="42"/>
      <c r="G248" s="42"/>
      <c r="H248" s="42"/>
      <c r="I248" s="42"/>
      <c r="J248" s="42"/>
      <c r="K248" s="42"/>
      <c r="L248" s="42"/>
    </row>
    <row r="249" spans="1:12" x14ac:dyDescent="0.15">
      <c r="A249" s="42"/>
      <c r="B249" s="42"/>
      <c r="C249" s="42"/>
      <c r="D249" s="42"/>
      <c r="E249" s="42"/>
      <c r="F249" s="42"/>
      <c r="G249" s="42"/>
      <c r="H249" s="42"/>
      <c r="I249" s="42"/>
      <c r="J249" s="42"/>
      <c r="K249" s="42"/>
      <c r="L249" s="42"/>
    </row>
    <row r="250" spans="1:12" x14ac:dyDescent="0.15">
      <c r="A250" s="42"/>
      <c r="B250" s="42"/>
      <c r="C250" s="42"/>
      <c r="D250" s="42"/>
      <c r="E250" s="42"/>
      <c r="F250" s="42"/>
      <c r="G250" s="42"/>
      <c r="H250" s="42"/>
      <c r="I250" s="42"/>
      <c r="J250" s="42"/>
      <c r="K250" s="42"/>
      <c r="L250" s="42"/>
    </row>
    <row r="251" spans="1:12" x14ac:dyDescent="0.15">
      <c r="A251" s="42"/>
      <c r="B251" s="42"/>
      <c r="C251" s="42"/>
      <c r="D251" s="42"/>
      <c r="E251" s="42"/>
      <c r="F251" s="42"/>
      <c r="G251" s="42"/>
      <c r="H251" s="42"/>
      <c r="I251" s="42"/>
      <c r="J251" s="42"/>
      <c r="K251" s="42"/>
      <c r="L251" s="42"/>
    </row>
    <row r="252" spans="1:12" x14ac:dyDescent="0.15">
      <c r="A252" s="42"/>
      <c r="B252" s="42"/>
      <c r="C252" s="42"/>
      <c r="D252" s="42"/>
      <c r="E252" s="42"/>
      <c r="F252" s="42"/>
      <c r="G252" s="42"/>
      <c r="H252" s="42"/>
      <c r="I252" s="42"/>
      <c r="J252" s="42"/>
      <c r="K252" s="42"/>
      <c r="L252" s="42"/>
    </row>
    <row r="253" spans="1:12" x14ac:dyDescent="0.15">
      <c r="A253" s="42"/>
      <c r="B253" s="42"/>
      <c r="C253" s="42"/>
      <c r="D253" s="42"/>
      <c r="E253" s="42"/>
      <c r="F253" s="42"/>
      <c r="G253" s="42"/>
      <c r="H253" s="42"/>
      <c r="I253" s="42"/>
      <c r="J253" s="42"/>
      <c r="K253" s="42"/>
      <c r="L253" s="42"/>
    </row>
    <row r="254" spans="1:12" x14ac:dyDescent="0.15">
      <c r="A254" s="42"/>
      <c r="B254" s="42"/>
      <c r="C254" s="42"/>
      <c r="D254" s="42"/>
      <c r="E254" s="42"/>
      <c r="F254" s="42"/>
      <c r="G254" s="42"/>
      <c r="H254" s="42"/>
      <c r="I254" s="42"/>
      <c r="J254" s="42"/>
      <c r="K254" s="42"/>
      <c r="L254" s="42"/>
    </row>
    <row r="255" spans="1:12" x14ac:dyDescent="0.15">
      <c r="A255" s="42"/>
      <c r="B255" s="42"/>
      <c r="C255" s="42"/>
      <c r="D255" s="42"/>
      <c r="E255" s="42"/>
      <c r="F255" s="42"/>
      <c r="G255" s="42"/>
      <c r="H255" s="42"/>
      <c r="I255" s="42"/>
      <c r="J255" s="42"/>
      <c r="K255" s="42"/>
      <c r="L255" s="42"/>
    </row>
    <row r="256" spans="1:12" x14ac:dyDescent="0.15">
      <c r="A256" s="42"/>
      <c r="B256" s="42"/>
      <c r="C256" s="42"/>
      <c r="D256" s="42"/>
      <c r="E256" s="42"/>
      <c r="F256" s="42"/>
      <c r="G256" s="42"/>
      <c r="H256" s="42"/>
      <c r="I256" s="42"/>
      <c r="J256" s="42"/>
      <c r="K256" s="42"/>
      <c r="L256" s="42"/>
    </row>
    <row r="257" spans="1:12" x14ac:dyDescent="0.15">
      <c r="A257" s="42"/>
      <c r="B257" s="42"/>
      <c r="C257" s="42"/>
      <c r="D257" s="42"/>
      <c r="E257" s="42"/>
      <c r="F257" s="42"/>
      <c r="G257" s="42"/>
      <c r="H257" s="42"/>
      <c r="I257" s="42"/>
      <c r="J257" s="42"/>
      <c r="K257" s="42"/>
      <c r="L257" s="42"/>
    </row>
    <row r="258" spans="1:12" x14ac:dyDescent="0.15">
      <c r="A258" s="42"/>
      <c r="B258" s="42"/>
      <c r="C258" s="42"/>
      <c r="D258" s="42"/>
      <c r="E258" s="42"/>
      <c r="F258" s="42"/>
      <c r="G258" s="42"/>
      <c r="H258" s="42"/>
      <c r="I258" s="42"/>
      <c r="J258" s="42"/>
      <c r="K258" s="42"/>
      <c r="L258" s="42"/>
    </row>
    <row r="259" spans="1:12" x14ac:dyDescent="0.15">
      <c r="A259" s="42"/>
      <c r="B259" s="42"/>
      <c r="C259" s="42"/>
      <c r="D259" s="42"/>
      <c r="E259" s="42"/>
      <c r="F259" s="42"/>
      <c r="G259" s="42"/>
      <c r="H259" s="42"/>
      <c r="I259" s="42"/>
      <c r="J259" s="42"/>
      <c r="K259" s="42"/>
      <c r="L259" s="42"/>
    </row>
    <row r="260" spans="1:12" x14ac:dyDescent="0.15">
      <c r="A260" s="42"/>
      <c r="B260" s="42"/>
      <c r="C260" s="42"/>
      <c r="D260" s="42"/>
      <c r="E260" s="42"/>
      <c r="F260" s="42"/>
      <c r="G260" s="42"/>
      <c r="H260" s="42"/>
      <c r="I260" s="42"/>
      <c r="J260" s="42"/>
      <c r="K260" s="42"/>
      <c r="L260" s="42"/>
    </row>
    <row r="261" spans="1:12" x14ac:dyDescent="0.15">
      <c r="A261" s="42"/>
      <c r="B261" s="42"/>
      <c r="C261" s="42"/>
      <c r="D261" s="42"/>
      <c r="E261" s="42"/>
      <c r="F261" s="42"/>
      <c r="G261" s="42"/>
      <c r="H261" s="42"/>
      <c r="I261" s="42"/>
      <c r="J261" s="42"/>
      <c r="K261" s="42"/>
      <c r="L261" s="42"/>
    </row>
    <row r="262" spans="1:12" x14ac:dyDescent="0.15">
      <c r="A262" s="42"/>
      <c r="B262" s="42"/>
      <c r="C262" s="42"/>
      <c r="D262" s="42"/>
      <c r="E262" s="42"/>
      <c r="F262" s="42"/>
      <c r="G262" s="42"/>
      <c r="H262" s="42"/>
      <c r="I262" s="42"/>
      <c r="J262" s="42"/>
      <c r="K262" s="42"/>
      <c r="L262" s="42"/>
    </row>
    <row r="263" spans="1:12" x14ac:dyDescent="0.15">
      <c r="A263" s="42"/>
      <c r="B263" s="42"/>
      <c r="C263" s="42"/>
      <c r="D263" s="42"/>
      <c r="E263" s="42"/>
      <c r="F263" s="42"/>
      <c r="G263" s="42"/>
      <c r="H263" s="42"/>
      <c r="I263" s="42"/>
      <c r="J263" s="42"/>
      <c r="K263" s="42"/>
      <c r="L263" s="42"/>
    </row>
    <row r="264" spans="1:12" x14ac:dyDescent="0.15">
      <c r="A264" s="42"/>
      <c r="B264" s="42"/>
      <c r="C264" s="42"/>
      <c r="D264" s="42"/>
      <c r="E264" s="42"/>
      <c r="F264" s="42"/>
      <c r="G264" s="42"/>
      <c r="H264" s="42"/>
      <c r="I264" s="42"/>
      <c r="J264" s="42"/>
      <c r="K264" s="42"/>
      <c r="L264" s="42"/>
    </row>
    <row r="265" spans="1:12" x14ac:dyDescent="0.15">
      <c r="A265" s="42"/>
      <c r="B265" s="42"/>
      <c r="C265" s="42"/>
      <c r="D265" s="42"/>
      <c r="E265" s="42"/>
      <c r="F265" s="42"/>
      <c r="G265" s="42"/>
      <c r="H265" s="42"/>
      <c r="I265" s="42"/>
      <c r="J265" s="42"/>
      <c r="K265" s="42"/>
      <c r="L265" s="42"/>
    </row>
    <row r="266" spans="1:12" x14ac:dyDescent="0.15">
      <c r="A266" s="42"/>
      <c r="B266" s="42"/>
      <c r="C266" s="42"/>
      <c r="D266" s="42"/>
      <c r="E266" s="42"/>
      <c r="F266" s="42"/>
      <c r="G266" s="42"/>
      <c r="H266" s="42"/>
      <c r="I266" s="42"/>
      <c r="J266" s="42"/>
      <c r="K266" s="42"/>
      <c r="L266" s="42"/>
    </row>
    <row r="267" spans="1:12" x14ac:dyDescent="0.15">
      <c r="A267" s="42"/>
      <c r="B267" s="42"/>
      <c r="C267" s="42"/>
      <c r="D267" s="42"/>
      <c r="E267" s="42"/>
      <c r="F267" s="42"/>
      <c r="G267" s="42"/>
      <c r="H267" s="42"/>
      <c r="I267" s="42"/>
      <c r="J267" s="42"/>
      <c r="K267" s="42"/>
      <c r="L267" s="42"/>
    </row>
    <row r="268" spans="1:12" x14ac:dyDescent="0.15">
      <c r="A268" s="42"/>
      <c r="B268" s="42"/>
      <c r="C268" s="42"/>
      <c r="D268" s="42"/>
      <c r="E268" s="42"/>
      <c r="F268" s="42"/>
      <c r="G268" s="42"/>
      <c r="H268" s="42"/>
      <c r="I268" s="42"/>
      <c r="J268" s="42"/>
      <c r="K268" s="42"/>
      <c r="L268" s="42"/>
    </row>
    <row r="269" spans="1:12" x14ac:dyDescent="0.15">
      <c r="A269" s="42"/>
      <c r="B269" s="42"/>
      <c r="C269" s="42"/>
      <c r="D269" s="42"/>
      <c r="E269" s="42"/>
      <c r="F269" s="42"/>
      <c r="G269" s="42"/>
      <c r="H269" s="42"/>
      <c r="I269" s="42"/>
      <c r="J269" s="42"/>
      <c r="K269" s="42"/>
      <c r="L269" s="42"/>
    </row>
    <row r="270" spans="1:12" x14ac:dyDescent="0.15">
      <c r="A270" s="42"/>
      <c r="B270" s="42"/>
      <c r="C270" s="42"/>
      <c r="D270" s="42"/>
      <c r="E270" s="42"/>
      <c r="F270" s="42"/>
      <c r="G270" s="42"/>
      <c r="H270" s="42"/>
      <c r="I270" s="42"/>
      <c r="J270" s="42"/>
      <c r="K270" s="42"/>
      <c r="L270" s="42"/>
    </row>
    <row r="271" spans="1:12" x14ac:dyDescent="0.15">
      <c r="A271" s="42"/>
      <c r="B271" s="42"/>
      <c r="C271" s="42"/>
      <c r="D271" s="42"/>
      <c r="E271" s="42"/>
      <c r="F271" s="42"/>
      <c r="G271" s="42"/>
      <c r="H271" s="42"/>
      <c r="I271" s="42"/>
      <c r="J271" s="42"/>
      <c r="K271" s="42"/>
      <c r="L271" s="42"/>
    </row>
    <row r="272" spans="1:12" x14ac:dyDescent="0.15">
      <c r="A272" s="42"/>
      <c r="B272" s="42"/>
      <c r="C272" s="42"/>
      <c r="D272" s="42"/>
      <c r="E272" s="42"/>
      <c r="F272" s="42"/>
      <c r="G272" s="42"/>
      <c r="H272" s="42"/>
      <c r="I272" s="42"/>
      <c r="J272" s="42"/>
      <c r="K272" s="42"/>
      <c r="L272" s="42"/>
    </row>
    <row r="273" spans="1:12" x14ac:dyDescent="0.15">
      <c r="A273" s="42"/>
      <c r="B273" s="42"/>
      <c r="C273" s="42"/>
      <c r="D273" s="42"/>
      <c r="E273" s="42"/>
      <c r="F273" s="42"/>
      <c r="G273" s="42"/>
      <c r="H273" s="42"/>
      <c r="I273" s="42"/>
      <c r="J273" s="42"/>
      <c r="K273" s="42"/>
      <c r="L273" s="42"/>
    </row>
    <row r="274" spans="1:12" x14ac:dyDescent="0.15">
      <c r="A274" s="42"/>
      <c r="B274" s="42"/>
      <c r="C274" s="42"/>
      <c r="D274" s="42"/>
      <c r="E274" s="42"/>
      <c r="F274" s="42"/>
      <c r="G274" s="42"/>
      <c r="H274" s="42"/>
      <c r="I274" s="42"/>
      <c r="J274" s="42"/>
      <c r="K274" s="42"/>
      <c r="L274" s="42"/>
    </row>
    <row r="275" spans="1:12" x14ac:dyDescent="0.15">
      <c r="A275" s="42"/>
      <c r="B275" s="42"/>
      <c r="C275" s="42"/>
      <c r="D275" s="42"/>
      <c r="E275" s="42"/>
      <c r="F275" s="42"/>
      <c r="G275" s="42"/>
      <c r="H275" s="42"/>
      <c r="I275" s="42"/>
      <c r="J275" s="42"/>
      <c r="K275" s="42"/>
      <c r="L275" s="42"/>
    </row>
    <row r="276" spans="1:12" x14ac:dyDescent="0.15">
      <c r="A276" s="42"/>
      <c r="B276" s="42"/>
      <c r="C276" s="42"/>
      <c r="D276" s="42"/>
      <c r="E276" s="42"/>
      <c r="F276" s="42"/>
      <c r="G276" s="42"/>
      <c r="H276" s="42"/>
      <c r="I276" s="42"/>
      <c r="J276" s="42"/>
      <c r="K276" s="42"/>
      <c r="L276" s="42"/>
    </row>
    <row r="277" spans="1:12" x14ac:dyDescent="0.15">
      <c r="A277" s="42"/>
      <c r="B277" s="42"/>
      <c r="C277" s="42"/>
      <c r="D277" s="42"/>
      <c r="E277" s="42"/>
      <c r="F277" s="42"/>
      <c r="G277" s="42"/>
      <c r="H277" s="42"/>
      <c r="I277" s="42"/>
      <c r="J277" s="42"/>
      <c r="K277" s="42"/>
      <c r="L277" s="42"/>
    </row>
    <row r="278" spans="1:12" x14ac:dyDescent="0.15">
      <c r="A278" s="42"/>
      <c r="B278" s="42"/>
      <c r="C278" s="42"/>
      <c r="D278" s="42"/>
      <c r="E278" s="42"/>
      <c r="F278" s="42"/>
      <c r="G278" s="42"/>
      <c r="H278" s="42"/>
      <c r="I278" s="42"/>
      <c r="J278" s="42"/>
      <c r="K278" s="42"/>
      <c r="L278" s="42"/>
    </row>
    <row r="279" spans="1:12" x14ac:dyDescent="0.15">
      <c r="A279" s="42"/>
      <c r="B279" s="42"/>
      <c r="C279" s="42"/>
      <c r="D279" s="42"/>
      <c r="E279" s="42"/>
      <c r="F279" s="42"/>
      <c r="G279" s="42"/>
      <c r="H279" s="42"/>
      <c r="I279" s="42"/>
      <c r="J279" s="42"/>
      <c r="K279" s="42"/>
      <c r="L279" s="42"/>
    </row>
    <row r="280" spans="1:12" x14ac:dyDescent="0.15">
      <c r="A280" s="42"/>
      <c r="B280" s="42"/>
      <c r="C280" s="42"/>
      <c r="D280" s="42"/>
      <c r="E280" s="42"/>
      <c r="F280" s="42"/>
      <c r="G280" s="42"/>
      <c r="H280" s="42"/>
      <c r="I280" s="42"/>
      <c r="J280" s="42"/>
      <c r="K280" s="42"/>
      <c r="L280" s="42"/>
    </row>
    <row r="281" spans="1:12" x14ac:dyDescent="0.15">
      <c r="A281" s="42"/>
      <c r="B281" s="42"/>
      <c r="C281" s="42"/>
      <c r="D281" s="42"/>
      <c r="E281" s="42"/>
      <c r="F281" s="42"/>
      <c r="G281" s="42"/>
      <c r="H281" s="42"/>
      <c r="I281" s="42"/>
      <c r="J281" s="42"/>
      <c r="K281" s="42"/>
      <c r="L281" s="42"/>
    </row>
    <row r="282" spans="1:12" x14ac:dyDescent="0.15">
      <c r="A282" s="42"/>
      <c r="B282" s="42"/>
      <c r="C282" s="42"/>
      <c r="D282" s="42"/>
      <c r="E282" s="42"/>
      <c r="F282" s="42"/>
      <c r="G282" s="42"/>
      <c r="H282" s="42"/>
      <c r="I282" s="42"/>
      <c r="J282" s="42"/>
      <c r="K282" s="42"/>
      <c r="L282" s="42"/>
    </row>
    <row r="283" spans="1:12" x14ac:dyDescent="0.15">
      <c r="A283" s="42"/>
      <c r="B283" s="42"/>
      <c r="C283" s="42"/>
      <c r="D283" s="42"/>
      <c r="E283" s="42"/>
      <c r="F283" s="42"/>
      <c r="G283" s="42"/>
      <c r="H283" s="42"/>
      <c r="I283" s="42"/>
      <c r="J283" s="42"/>
      <c r="K283" s="42"/>
      <c r="L283" s="42"/>
    </row>
    <row r="284" spans="1:12" x14ac:dyDescent="0.15">
      <c r="A284" s="42"/>
      <c r="B284" s="42"/>
      <c r="C284" s="42"/>
      <c r="D284" s="42"/>
      <c r="E284" s="42"/>
      <c r="F284" s="42"/>
      <c r="G284" s="42"/>
      <c r="H284" s="42"/>
      <c r="I284" s="42"/>
      <c r="J284" s="42"/>
      <c r="K284" s="42"/>
      <c r="L284" s="42"/>
    </row>
    <row r="285" spans="1:12" x14ac:dyDescent="0.15">
      <c r="A285" s="42"/>
      <c r="B285" s="42"/>
      <c r="C285" s="42"/>
      <c r="D285" s="42"/>
      <c r="E285" s="42"/>
      <c r="F285" s="42"/>
      <c r="G285" s="42"/>
      <c r="H285" s="42"/>
      <c r="I285" s="42"/>
      <c r="J285" s="42"/>
      <c r="K285" s="42"/>
      <c r="L285" s="42"/>
    </row>
    <row r="286" spans="1:12" x14ac:dyDescent="0.15">
      <c r="A286" s="42"/>
      <c r="B286" s="42"/>
      <c r="C286" s="42"/>
      <c r="D286" s="42"/>
      <c r="E286" s="42"/>
      <c r="F286" s="42"/>
      <c r="G286" s="42"/>
      <c r="H286" s="42"/>
      <c r="I286" s="42"/>
      <c r="J286" s="42"/>
      <c r="K286" s="42"/>
      <c r="L286" s="42"/>
    </row>
    <row r="287" spans="1:12" x14ac:dyDescent="0.15">
      <c r="A287" s="42"/>
      <c r="B287" s="42"/>
      <c r="C287" s="42"/>
      <c r="D287" s="42"/>
      <c r="E287" s="42"/>
      <c r="F287" s="42"/>
      <c r="G287" s="42"/>
      <c r="H287" s="42"/>
      <c r="I287" s="42"/>
      <c r="J287" s="42"/>
      <c r="K287" s="42"/>
      <c r="L287" s="42"/>
    </row>
    <row r="288" spans="1:12" x14ac:dyDescent="0.15">
      <c r="A288" s="42"/>
      <c r="B288" s="42"/>
      <c r="C288" s="42"/>
      <c r="D288" s="42"/>
      <c r="E288" s="42"/>
      <c r="F288" s="42"/>
      <c r="G288" s="42"/>
      <c r="H288" s="42"/>
      <c r="I288" s="42"/>
      <c r="J288" s="42"/>
      <c r="K288" s="42"/>
      <c r="L288" s="42"/>
    </row>
    <row r="289" spans="1:12" x14ac:dyDescent="0.15">
      <c r="A289" s="42"/>
      <c r="B289" s="42"/>
      <c r="C289" s="42"/>
      <c r="D289" s="42"/>
      <c r="E289" s="42"/>
      <c r="F289" s="42"/>
      <c r="G289" s="42"/>
      <c r="H289" s="42"/>
      <c r="I289" s="42"/>
      <c r="J289" s="42"/>
      <c r="K289" s="42"/>
      <c r="L289" s="42"/>
    </row>
    <row r="290" spans="1:12" x14ac:dyDescent="0.15">
      <c r="A290" s="42"/>
      <c r="B290" s="42"/>
      <c r="C290" s="42"/>
      <c r="D290" s="42"/>
      <c r="E290" s="42"/>
      <c r="F290" s="42"/>
      <c r="G290" s="42"/>
      <c r="H290" s="42"/>
      <c r="I290" s="42"/>
      <c r="J290" s="42"/>
      <c r="K290" s="42"/>
      <c r="L290" s="42"/>
    </row>
    <row r="291" spans="1:12" x14ac:dyDescent="0.15">
      <c r="A291" s="42"/>
      <c r="B291" s="42"/>
      <c r="C291" s="42"/>
      <c r="D291" s="42"/>
      <c r="E291" s="42"/>
      <c r="F291" s="42"/>
      <c r="G291" s="42"/>
      <c r="H291" s="42"/>
      <c r="I291" s="42"/>
      <c r="J291" s="42"/>
      <c r="K291" s="42"/>
      <c r="L291" s="42"/>
    </row>
    <row r="292" spans="1:12" x14ac:dyDescent="0.15">
      <c r="A292" s="42"/>
      <c r="B292" s="42"/>
      <c r="C292" s="42"/>
      <c r="D292" s="42"/>
      <c r="E292" s="42"/>
      <c r="F292" s="42"/>
      <c r="G292" s="42"/>
      <c r="H292" s="42"/>
      <c r="I292" s="42"/>
      <c r="J292" s="42"/>
      <c r="K292" s="42"/>
      <c r="L292" s="42"/>
    </row>
    <row r="293" spans="1:12" x14ac:dyDescent="0.15">
      <c r="A293" s="42"/>
      <c r="B293" s="42"/>
      <c r="C293" s="42"/>
      <c r="D293" s="42"/>
      <c r="E293" s="42"/>
      <c r="F293" s="42"/>
      <c r="G293" s="42"/>
      <c r="H293" s="42"/>
      <c r="I293" s="42"/>
      <c r="J293" s="42"/>
      <c r="K293" s="42"/>
      <c r="L293" s="42"/>
    </row>
    <row r="294" spans="1:12" x14ac:dyDescent="0.15">
      <c r="A294" s="42"/>
      <c r="B294" s="42"/>
      <c r="C294" s="42"/>
      <c r="D294" s="42"/>
      <c r="E294" s="42"/>
      <c r="F294" s="42"/>
      <c r="G294" s="42"/>
      <c r="H294" s="42"/>
      <c r="I294" s="42"/>
      <c r="J294" s="42"/>
      <c r="K294" s="42"/>
      <c r="L294" s="42"/>
    </row>
    <row r="295" spans="1:12" x14ac:dyDescent="0.15">
      <c r="A295" s="42"/>
      <c r="B295" s="42"/>
      <c r="C295" s="42"/>
      <c r="D295" s="42"/>
      <c r="E295" s="42"/>
      <c r="F295" s="42"/>
      <c r="G295" s="42"/>
      <c r="H295" s="42"/>
      <c r="I295" s="42"/>
      <c r="J295" s="42"/>
      <c r="K295" s="42"/>
      <c r="L295" s="42"/>
    </row>
    <row r="296" spans="1:12" x14ac:dyDescent="0.15">
      <c r="A296" s="42"/>
      <c r="B296" s="42"/>
      <c r="C296" s="42"/>
      <c r="D296" s="42"/>
      <c r="E296" s="42"/>
      <c r="F296" s="42"/>
      <c r="G296" s="42"/>
      <c r="H296" s="42"/>
      <c r="I296" s="42"/>
      <c r="J296" s="42"/>
      <c r="K296" s="42"/>
      <c r="L296" s="42"/>
    </row>
    <row r="297" spans="1:12" x14ac:dyDescent="0.15">
      <c r="A297" s="42"/>
      <c r="B297" s="42"/>
      <c r="C297" s="42"/>
      <c r="D297" s="42"/>
      <c r="E297" s="42"/>
      <c r="F297" s="42"/>
      <c r="G297" s="42"/>
      <c r="H297" s="42"/>
      <c r="I297" s="42"/>
      <c r="J297" s="42"/>
      <c r="K297" s="42"/>
      <c r="L297" s="42"/>
    </row>
    <row r="298" spans="1:12" x14ac:dyDescent="0.15">
      <c r="A298" s="42"/>
      <c r="B298" s="42"/>
      <c r="C298" s="42"/>
      <c r="D298" s="42"/>
      <c r="E298" s="42"/>
      <c r="F298" s="42"/>
      <c r="G298" s="42"/>
      <c r="H298" s="42"/>
      <c r="I298" s="42"/>
      <c r="J298" s="42"/>
      <c r="K298" s="42"/>
      <c r="L298" s="42"/>
    </row>
    <row r="299" spans="1:12" x14ac:dyDescent="0.15">
      <c r="A299" s="42"/>
      <c r="B299" s="42"/>
      <c r="C299" s="42"/>
      <c r="D299" s="42"/>
      <c r="E299" s="42"/>
      <c r="F299" s="42"/>
      <c r="G299" s="42"/>
      <c r="H299" s="42"/>
      <c r="I299" s="42"/>
      <c r="J299" s="42"/>
      <c r="K299" s="42"/>
      <c r="L299" s="42"/>
    </row>
    <row r="300" spans="1:12" x14ac:dyDescent="0.15">
      <c r="A300" s="42"/>
      <c r="B300" s="42"/>
      <c r="C300" s="42"/>
      <c r="D300" s="42"/>
      <c r="E300" s="42"/>
      <c r="F300" s="42"/>
      <c r="G300" s="42"/>
      <c r="H300" s="42"/>
      <c r="I300" s="42"/>
      <c r="J300" s="42"/>
      <c r="K300" s="42"/>
      <c r="L300" s="42"/>
    </row>
    <row r="301" spans="1:12" x14ac:dyDescent="0.15">
      <c r="A301" s="42"/>
      <c r="B301" s="42"/>
      <c r="C301" s="42"/>
      <c r="D301" s="42"/>
      <c r="E301" s="42"/>
      <c r="F301" s="42"/>
      <c r="G301" s="42"/>
      <c r="H301" s="42"/>
      <c r="I301" s="42"/>
      <c r="J301" s="42"/>
      <c r="K301" s="42"/>
      <c r="L301" s="42"/>
    </row>
    <row r="302" spans="1:12" x14ac:dyDescent="0.15">
      <c r="A302" s="42"/>
      <c r="B302" s="42"/>
      <c r="C302" s="42"/>
      <c r="D302" s="42"/>
      <c r="E302" s="42"/>
      <c r="F302" s="42"/>
      <c r="G302" s="42"/>
      <c r="H302" s="42"/>
      <c r="I302" s="42"/>
      <c r="J302" s="42"/>
      <c r="K302" s="42"/>
      <c r="L302" s="42"/>
    </row>
    <row r="303" spans="1:12" x14ac:dyDescent="0.15">
      <c r="A303" s="42"/>
      <c r="B303" s="42"/>
      <c r="C303" s="42"/>
      <c r="D303" s="42"/>
      <c r="E303" s="42"/>
      <c r="F303" s="42"/>
      <c r="G303" s="42"/>
      <c r="H303" s="42"/>
      <c r="I303" s="42"/>
      <c r="J303" s="42"/>
      <c r="K303" s="42"/>
      <c r="L303" s="42"/>
    </row>
    <row r="304" spans="1:12" x14ac:dyDescent="0.15">
      <c r="A304" s="42"/>
      <c r="B304" s="42"/>
      <c r="C304" s="42"/>
      <c r="D304" s="42"/>
      <c r="E304" s="42"/>
      <c r="F304" s="42"/>
      <c r="G304" s="42"/>
      <c r="H304" s="42"/>
      <c r="I304" s="42"/>
      <c r="J304" s="42"/>
      <c r="K304" s="42"/>
      <c r="L304" s="42"/>
    </row>
    <row r="305" spans="1:12" x14ac:dyDescent="0.15">
      <c r="A305" s="42"/>
      <c r="B305" s="42"/>
      <c r="C305" s="42"/>
      <c r="D305" s="42"/>
      <c r="E305" s="42"/>
      <c r="F305" s="42"/>
      <c r="G305" s="42"/>
      <c r="H305" s="42"/>
      <c r="I305" s="42"/>
      <c r="J305" s="42"/>
      <c r="K305" s="42"/>
      <c r="L305" s="42"/>
    </row>
    <row r="306" spans="1:12" x14ac:dyDescent="0.15">
      <c r="A306" s="42"/>
      <c r="B306" s="42"/>
      <c r="C306" s="42"/>
      <c r="D306" s="42"/>
      <c r="E306" s="42"/>
      <c r="F306" s="42"/>
      <c r="G306" s="42"/>
      <c r="H306" s="42"/>
      <c r="I306" s="42"/>
      <c r="J306" s="42"/>
      <c r="K306" s="42"/>
      <c r="L306" s="42"/>
    </row>
    <row r="307" spans="1:12" x14ac:dyDescent="0.15">
      <c r="A307" s="42"/>
      <c r="B307" s="42"/>
      <c r="C307" s="42"/>
      <c r="D307" s="42"/>
      <c r="E307" s="42"/>
      <c r="F307" s="42"/>
      <c r="G307" s="42"/>
      <c r="H307" s="42"/>
      <c r="I307" s="42"/>
      <c r="J307" s="42"/>
      <c r="K307" s="42"/>
      <c r="L307" s="42"/>
    </row>
    <row r="308" spans="1:12" x14ac:dyDescent="0.15">
      <c r="A308" s="42"/>
      <c r="B308" s="42"/>
      <c r="C308" s="42"/>
      <c r="D308" s="42"/>
      <c r="E308" s="42"/>
      <c r="F308" s="42"/>
      <c r="G308" s="42"/>
      <c r="H308" s="42"/>
      <c r="I308" s="42"/>
      <c r="J308" s="42"/>
      <c r="K308" s="42"/>
      <c r="L308" s="42"/>
    </row>
    <row r="309" spans="1:12" x14ac:dyDescent="0.15">
      <c r="A309" s="42"/>
      <c r="B309" s="42"/>
      <c r="C309" s="42"/>
      <c r="D309" s="42"/>
      <c r="E309" s="42"/>
      <c r="F309" s="42"/>
      <c r="G309" s="42"/>
      <c r="H309" s="42"/>
      <c r="I309" s="42"/>
      <c r="J309" s="42"/>
      <c r="K309" s="42"/>
      <c r="L309" s="42"/>
    </row>
    <row r="310" spans="1:12" x14ac:dyDescent="0.15">
      <c r="A310" s="42"/>
      <c r="B310" s="42"/>
      <c r="C310" s="42"/>
      <c r="D310" s="42"/>
      <c r="E310" s="42"/>
      <c r="F310" s="42"/>
      <c r="G310" s="42"/>
      <c r="H310" s="42"/>
      <c r="I310" s="42"/>
      <c r="J310" s="42"/>
      <c r="K310" s="42"/>
      <c r="L310" s="42"/>
    </row>
    <row r="311" spans="1:12" x14ac:dyDescent="0.15">
      <c r="A311" s="42"/>
      <c r="B311" s="42"/>
      <c r="C311" s="42"/>
      <c r="D311" s="42"/>
      <c r="E311" s="42"/>
      <c r="F311" s="42"/>
      <c r="G311" s="42"/>
      <c r="H311" s="42"/>
      <c r="I311" s="42"/>
      <c r="J311" s="42"/>
      <c r="K311" s="42"/>
      <c r="L311" s="42"/>
    </row>
    <row r="312" spans="1:12" x14ac:dyDescent="0.15">
      <c r="A312" s="42"/>
      <c r="B312" s="42"/>
      <c r="C312" s="42"/>
      <c r="D312" s="42"/>
      <c r="E312" s="42"/>
      <c r="F312" s="42"/>
      <c r="G312" s="42"/>
      <c r="H312" s="42"/>
      <c r="I312" s="42"/>
      <c r="J312" s="42"/>
      <c r="K312" s="42"/>
      <c r="L312" s="42"/>
    </row>
    <row r="313" spans="1:12" x14ac:dyDescent="0.15">
      <c r="A313" s="42"/>
      <c r="B313" s="42"/>
      <c r="C313" s="42"/>
      <c r="D313" s="42"/>
      <c r="E313" s="42"/>
      <c r="F313" s="42"/>
      <c r="G313" s="42"/>
      <c r="H313" s="42"/>
      <c r="I313" s="42"/>
      <c r="J313" s="42"/>
      <c r="K313" s="42"/>
      <c r="L313" s="42"/>
    </row>
    <row r="314" spans="1:12" x14ac:dyDescent="0.15">
      <c r="A314" s="42"/>
      <c r="B314" s="42"/>
      <c r="C314" s="42"/>
      <c r="D314" s="42"/>
      <c r="E314" s="42"/>
      <c r="F314" s="42"/>
      <c r="G314" s="42"/>
      <c r="H314" s="42"/>
      <c r="I314" s="42"/>
      <c r="J314" s="42"/>
      <c r="K314" s="42"/>
      <c r="L314" s="42"/>
    </row>
    <row r="315" spans="1:12" x14ac:dyDescent="0.15">
      <c r="A315" s="42"/>
      <c r="B315" s="42"/>
      <c r="C315" s="42"/>
      <c r="D315" s="42"/>
      <c r="E315" s="42"/>
      <c r="F315" s="42"/>
      <c r="G315" s="42"/>
      <c r="H315" s="42"/>
      <c r="I315" s="42"/>
      <c r="J315" s="42"/>
      <c r="K315" s="42"/>
      <c r="L315" s="42"/>
    </row>
    <row r="316" spans="1:12" x14ac:dyDescent="0.15">
      <c r="A316" s="42"/>
      <c r="B316" s="42"/>
      <c r="C316" s="42"/>
      <c r="D316" s="42"/>
      <c r="E316" s="42"/>
      <c r="F316" s="42"/>
      <c r="G316" s="42"/>
      <c r="H316" s="42"/>
      <c r="I316" s="42"/>
      <c r="J316" s="42"/>
      <c r="K316" s="42"/>
      <c r="L316" s="42"/>
    </row>
    <row r="317" spans="1:12" x14ac:dyDescent="0.15">
      <c r="A317" s="42"/>
      <c r="B317" s="42"/>
      <c r="C317" s="42"/>
      <c r="D317" s="42"/>
      <c r="E317" s="42"/>
      <c r="F317" s="42"/>
      <c r="G317" s="42"/>
      <c r="H317" s="42"/>
      <c r="I317" s="42"/>
      <c r="J317" s="42"/>
      <c r="K317" s="42"/>
      <c r="L317" s="42"/>
    </row>
    <row r="318" spans="1:12" x14ac:dyDescent="0.15">
      <c r="A318" s="42"/>
      <c r="B318" s="42"/>
      <c r="C318" s="42"/>
      <c r="D318" s="42"/>
      <c r="E318" s="42"/>
      <c r="F318" s="42"/>
      <c r="G318" s="42"/>
      <c r="H318" s="42"/>
      <c r="I318" s="42"/>
      <c r="J318" s="42"/>
      <c r="K318" s="42"/>
      <c r="L318" s="42"/>
    </row>
    <row r="319" spans="1:12" x14ac:dyDescent="0.15">
      <c r="A319" s="42"/>
      <c r="B319" s="42"/>
      <c r="C319" s="42"/>
      <c r="D319" s="42"/>
      <c r="E319" s="42"/>
      <c r="F319" s="42"/>
      <c r="G319" s="42"/>
      <c r="H319" s="42"/>
      <c r="I319" s="42"/>
      <c r="J319" s="42"/>
      <c r="K319" s="42"/>
      <c r="L319" s="42"/>
    </row>
    <row r="320" spans="1:12" x14ac:dyDescent="0.15">
      <c r="A320" s="42"/>
      <c r="B320" s="42"/>
      <c r="C320" s="42"/>
      <c r="D320" s="42"/>
      <c r="E320" s="42"/>
      <c r="F320" s="42"/>
      <c r="G320" s="42"/>
      <c r="H320" s="42"/>
      <c r="I320" s="42"/>
      <c r="J320" s="42"/>
      <c r="K320" s="42"/>
      <c r="L320" s="42"/>
    </row>
    <row r="321" spans="1:12" x14ac:dyDescent="0.15">
      <c r="A321" s="42"/>
      <c r="B321" s="42"/>
      <c r="C321" s="42"/>
      <c r="D321" s="42"/>
      <c r="E321" s="42"/>
      <c r="F321" s="42"/>
      <c r="G321" s="42"/>
      <c r="H321" s="42"/>
      <c r="I321" s="42"/>
      <c r="J321" s="42"/>
      <c r="K321" s="42"/>
      <c r="L321" s="42"/>
    </row>
    <row r="322" spans="1:12" x14ac:dyDescent="0.15">
      <c r="A322" s="42"/>
      <c r="B322" s="42"/>
      <c r="C322" s="42"/>
      <c r="D322" s="42"/>
      <c r="E322" s="42"/>
      <c r="F322" s="42"/>
      <c r="G322" s="42"/>
      <c r="H322" s="42"/>
      <c r="I322" s="42"/>
      <c r="J322" s="42"/>
      <c r="K322" s="42"/>
      <c r="L322" s="42"/>
    </row>
    <row r="323" spans="1:12" x14ac:dyDescent="0.15">
      <c r="A323" s="42"/>
      <c r="B323" s="42"/>
      <c r="C323" s="42"/>
      <c r="D323" s="42"/>
      <c r="E323" s="42"/>
      <c r="F323" s="42"/>
      <c r="G323" s="42"/>
      <c r="H323" s="42"/>
      <c r="I323" s="42"/>
      <c r="J323" s="42"/>
      <c r="K323" s="42"/>
      <c r="L323" s="42"/>
    </row>
    <row r="324" spans="1:12" x14ac:dyDescent="0.15">
      <c r="A324" s="42"/>
      <c r="B324" s="42"/>
      <c r="C324" s="42"/>
      <c r="D324" s="42"/>
      <c r="E324" s="42"/>
      <c r="F324" s="42"/>
      <c r="G324" s="42"/>
      <c r="H324" s="42"/>
      <c r="I324" s="42"/>
      <c r="J324" s="42"/>
      <c r="K324" s="42"/>
      <c r="L324" s="42"/>
    </row>
    <row r="325" spans="1:12" x14ac:dyDescent="0.15">
      <c r="A325" s="42"/>
      <c r="B325" s="42"/>
      <c r="C325" s="42"/>
      <c r="D325" s="42"/>
      <c r="E325" s="42"/>
      <c r="F325" s="42"/>
      <c r="G325" s="42"/>
      <c r="H325" s="42"/>
      <c r="I325" s="42"/>
      <c r="J325" s="42"/>
      <c r="K325" s="42"/>
      <c r="L325" s="42"/>
    </row>
    <row r="326" spans="1:12" x14ac:dyDescent="0.15">
      <c r="A326" s="42"/>
      <c r="B326" s="42"/>
      <c r="C326" s="42"/>
      <c r="D326" s="42"/>
      <c r="E326" s="42"/>
      <c r="F326" s="42"/>
      <c r="G326" s="42"/>
      <c r="H326" s="42"/>
      <c r="I326" s="42"/>
      <c r="J326" s="42"/>
      <c r="K326" s="42"/>
      <c r="L326" s="42"/>
    </row>
    <row r="327" spans="1:12" x14ac:dyDescent="0.15">
      <c r="A327" s="42"/>
      <c r="B327" s="42"/>
      <c r="C327" s="42"/>
      <c r="D327" s="42"/>
      <c r="E327" s="42"/>
      <c r="F327" s="42"/>
      <c r="G327" s="42"/>
      <c r="H327" s="42"/>
      <c r="I327" s="42"/>
      <c r="J327" s="42"/>
      <c r="K327" s="42"/>
      <c r="L327" s="42"/>
    </row>
    <row r="328" spans="1:12" x14ac:dyDescent="0.15">
      <c r="A328" s="42"/>
      <c r="B328" s="42"/>
      <c r="C328" s="42"/>
      <c r="D328" s="42"/>
      <c r="E328" s="42"/>
      <c r="F328" s="42"/>
      <c r="G328" s="42"/>
      <c r="H328" s="42"/>
      <c r="I328" s="42"/>
      <c r="J328" s="42"/>
      <c r="K328" s="42"/>
      <c r="L328" s="42"/>
    </row>
    <row r="329" spans="1:12" x14ac:dyDescent="0.15">
      <c r="A329" s="42"/>
      <c r="B329" s="42"/>
      <c r="C329" s="42"/>
      <c r="D329" s="42"/>
      <c r="E329" s="42"/>
      <c r="F329" s="42"/>
      <c r="G329" s="42"/>
      <c r="H329" s="42"/>
      <c r="I329" s="42"/>
      <c r="J329" s="42"/>
      <c r="K329" s="42"/>
      <c r="L329" s="42"/>
    </row>
    <row r="330" spans="1:12" x14ac:dyDescent="0.15">
      <c r="A330" s="42"/>
      <c r="B330" s="42"/>
      <c r="C330" s="42"/>
      <c r="D330" s="42"/>
      <c r="E330" s="42"/>
      <c r="F330" s="42"/>
      <c r="G330" s="42"/>
      <c r="H330" s="42"/>
      <c r="I330" s="42"/>
      <c r="J330" s="42"/>
      <c r="K330" s="42"/>
      <c r="L330" s="42"/>
    </row>
    <row r="331" spans="1:12" x14ac:dyDescent="0.15">
      <c r="A331" s="42"/>
      <c r="B331" s="42"/>
      <c r="C331" s="42"/>
      <c r="D331" s="42"/>
      <c r="E331" s="42"/>
      <c r="F331" s="42"/>
      <c r="G331" s="42"/>
      <c r="H331" s="42"/>
      <c r="I331" s="42"/>
      <c r="J331" s="42"/>
      <c r="K331" s="42"/>
      <c r="L331" s="42"/>
    </row>
    <row r="332" spans="1:12" x14ac:dyDescent="0.15">
      <c r="A332" s="42"/>
      <c r="B332" s="42"/>
      <c r="C332" s="42"/>
      <c r="D332" s="42"/>
      <c r="E332" s="42"/>
      <c r="F332" s="42"/>
      <c r="G332" s="42"/>
      <c r="H332" s="42"/>
      <c r="I332" s="42"/>
      <c r="J332" s="42"/>
      <c r="K332" s="42"/>
      <c r="L332" s="42"/>
    </row>
    <row r="333" spans="1:12" x14ac:dyDescent="0.15">
      <c r="A333" s="42"/>
      <c r="B333" s="42"/>
      <c r="C333" s="42"/>
      <c r="D333" s="42"/>
      <c r="E333" s="42"/>
      <c r="F333" s="42"/>
      <c r="G333" s="42"/>
      <c r="H333" s="42"/>
      <c r="I333" s="42"/>
      <c r="J333" s="42"/>
      <c r="K333" s="42"/>
      <c r="L333" s="42"/>
    </row>
  </sheetData>
  <mergeCells count="38">
    <mergeCell ref="A17:D17"/>
    <mergeCell ref="E17:L17"/>
    <mergeCell ref="E24:I24"/>
    <mergeCell ref="E25:I25"/>
    <mergeCell ref="J24:L24"/>
    <mergeCell ref="J25:L25"/>
    <mergeCell ref="A18:L18"/>
    <mergeCell ref="A19:L19"/>
    <mergeCell ref="A21:L21"/>
    <mergeCell ref="A29:D29"/>
    <mergeCell ref="E29:L29"/>
    <mergeCell ref="E23:I23"/>
    <mergeCell ref="E22:I22"/>
    <mergeCell ref="J23:L23"/>
    <mergeCell ref="J22:L22"/>
    <mergeCell ref="A23:D23"/>
    <mergeCell ref="A22:D22"/>
    <mergeCell ref="A24:D24"/>
    <mergeCell ref="A25:D25"/>
    <mergeCell ref="A26:L26"/>
    <mergeCell ref="A28:L28"/>
    <mergeCell ref="F12:L12"/>
    <mergeCell ref="A13:D13"/>
    <mergeCell ref="A14:D14"/>
    <mergeCell ref="A16:D16"/>
    <mergeCell ref="A15:D15"/>
    <mergeCell ref="A2:L4"/>
    <mergeCell ref="H6:L6"/>
    <mergeCell ref="I8:L8"/>
    <mergeCell ref="I9:L9"/>
    <mergeCell ref="I10:L10"/>
    <mergeCell ref="A41:L41"/>
    <mergeCell ref="A30:D30"/>
    <mergeCell ref="A31:D31"/>
    <mergeCell ref="A32:D32"/>
    <mergeCell ref="E30:L30"/>
    <mergeCell ref="E31:L31"/>
    <mergeCell ref="E32:L32"/>
  </mergeCells>
  <phoneticPr fontId="1" alignment="distributed"/>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9"/>
  <sheetViews>
    <sheetView zoomScale="70" zoomScaleNormal="70" zoomScaleSheetLayoutView="55" workbookViewId="0">
      <selection activeCell="AF59" sqref="AF59"/>
    </sheetView>
  </sheetViews>
  <sheetFormatPr defaultRowHeight="15.75" x14ac:dyDescent="0.15"/>
  <cols>
    <col min="1" max="1" width="11.375" style="1" bestFit="1" customWidth="1"/>
    <col min="2" max="3" width="7.5" style="1" customWidth="1"/>
    <col min="4" max="4" width="10.625" style="1" customWidth="1"/>
    <col min="5" max="29" width="4.375" style="1" customWidth="1"/>
    <col min="30" max="33" width="9" style="1"/>
    <col min="34" max="34" width="10.375" style="1" bestFit="1" customWidth="1"/>
    <col min="35" max="16384" width="9" style="1"/>
  </cols>
  <sheetData>
    <row r="1" spans="1:34" ht="35.25" customHeight="1" x14ac:dyDescent="0.15"/>
    <row r="2" spans="1:34" ht="11.25" customHeight="1" x14ac:dyDescent="0.15">
      <c r="A2" s="2055" t="s">
        <v>820</v>
      </c>
      <c r="B2" s="2055"/>
      <c r="C2" s="2055"/>
      <c r="D2" s="2055"/>
      <c r="E2" s="2055"/>
      <c r="F2" s="2055"/>
      <c r="G2" s="2055"/>
      <c r="H2" s="2055"/>
      <c r="I2" s="2055"/>
      <c r="J2" s="2055"/>
      <c r="K2" s="2055"/>
      <c r="L2" s="2055"/>
      <c r="M2" s="2055"/>
      <c r="N2" s="2055"/>
      <c r="O2" s="2055"/>
      <c r="P2" s="2055"/>
      <c r="Q2" s="2055"/>
      <c r="R2" s="2055"/>
      <c r="S2" s="2055"/>
      <c r="T2" s="2055"/>
      <c r="U2" s="2055"/>
      <c r="V2" s="2055"/>
      <c r="W2" s="2055"/>
      <c r="X2" s="2055"/>
      <c r="Y2" s="2055"/>
      <c r="Z2" s="2055"/>
      <c r="AA2" s="2055"/>
      <c r="AB2" s="2055"/>
      <c r="AC2" s="2055"/>
    </row>
    <row r="3" spans="1:34" ht="11.25" customHeight="1" x14ac:dyDescent="0.15">
      <c r="A3" s="2055"/>
      <c r="B3" s="2055"/>
      <c r="C3" s="2055"/>
      <c r="D3" s="2055"/>
      <c r="E3" s="2055"/>
      <c r="F3" s="2055"/>
      <c r="G3" s="2055"/>
      <c r="H3" s="2055"/>
      <c r="I3" s="2055"/>
      <c r="J3" s="2055"/>
      <c r="K3" s="2055"/>
      <c r="L3" s="2055"/>
      <c r="M3" s="2055"/>
      <c r="N3" s="2055"/>
      <c r="O3" s="2055"/>
      <c r="P3" s="2055"/>
      <c r="Q3" s="2055"/>
      <c r="R3" s="2055"/>
      <c r="S3" s="2055"/>
      <c r="T3" s="2055"/>
      <c r="U3" s="2055"/>
      <c r="V3" s="2055"/>
      <c r="W3" s="2055"/>
      <c r="X3" s="2055"/>
      <c r="Y3" s="2055"/>
      <c r="Z3" s="2055"/>
      <c r="AA3" s="2055"/>
      <c r="AB3" s="2055"/>
      <c r="AC3" s="2055"/>
    </row>
    <row r="4" spans="1:34" ht="7.5" customHeight="1" thickBot="1" x14ac:dyDescent="0.2">
      <c r="A4" s="71"/>
      <c r="B4" s="71"/>
      <c r="C4" s="71"/>
      <c r="D4" s="71"/>
      <c r="E4" s="71"/>
      <c r="F4" s="71"/>
      <c r="G4" s="71"/>
      <c r="H4" s="71"/>
      <c r="I4" s="71"/>
      <c r="J4" s="71"/>
      <c r="K4" s="71"/>
      <c r="L4" s="71"/>
      <c r="M4" s="71"/>
      <c r="N4" s="71"/>
      <c r="O4" s="71"/>
      <c r="P4" s="71"/>
    </row>
    <row r="5" spans="1:34" ht="20.100000000000001" customHeight="1" x14ac:dyDescent="0.15">
      <c r="A5" s="2056" t="s">
        <v>554</v>
      </c>
      <c r="B5" s="72"/>
      <c r="C5" s="72"/>
      <c r="D5" s="72"/>
      <c r="E5" s="2058" t="s">
        <v>535</v>
      </c>
      <c r="F5" s="2058"/>
      <c r="G5" s="2058"/>
      <c r="H5" s="2058"/>
      <c r="I5" s="2058"/>
      <c r="J5" s="2058"/>
      <c r="K5" s="2058"/>
      <c r="L5" s="2058"/>
      <c r="M5" s="2058"/>
      <c r="N5" s="2058"/>
      <c r="O5" s="2058"/>
      <c r="P5" s="2058"/>
      <c r="Q5" s="2058"/>
      <c r="R5" s="2058"/>
      <c r="S5" s="2058"/>
      <c r="T5" s="2058"/>
      <c r="U5" s="2058"/>
      <c r="V5" s="2058"/>
      <c r="W5" s="2058"/>
      <c r="X5" s="2058"/>
      <c r="Y5" s="2058"/>
      <c r="Z5" s="2058"/>
      <c r="AA5" s="2058"/>
      <c r="AB5" s="2058"/>
      <c r="AC5" s="2059"/>
    </row>
    <row r="6" spans="1:34" ht="20.100000000000001" customHeight="1" thickBot="1" x14ac:dyDescent="0.2">
      <c r="A6" s="2057"/>
      <c r="B6" s="73" t="s">
        <v>536</v>
      </c>
      <c r="C6" s="74" t="s">
        <v>537</v>
      </c>
      <c r="D6" s="74" t="s">
        <v>1236</v>
      </c>
      <c r="E6" s="75">
        <v>0.29166666666666669</v>
      </c>
      <c r="F6" s="75">
        <v>0.3125</v>
      </c>
      <c r="G6" s="76">
        <v>0.33333333333333331</v>
      </c>
      <c r="H6" s="76">
        <v>0.35416666666666669</v>
      </c>
      <c r="I6" s="76">
        <v>0.375</v>
      </c>
      <c r="J6" s="76">
        <v>0.39583333333333331</v>
      </c>
      <c r="K6" s="76">
        <v>0.41666666666666669</v>
      </c>
      <c r="L6" s="76">
        <v>0.4375</v>
      </c>
      <c r="M6" s="76">
        <v>0.45833333333333331</v>
      </c>
      <c r="N6" s="76">
        <v>0.47916666666666669</v>
      </c>
      <c r="O6" s="76">
        <v>0.5</v>
      </c>
      <c r="P6" s="76">
        <v>0.52083333333333337</v>
      </c>
      <c r="Q6" s="76">
        <v>0.54166666666666663</v>
      </c>
      <c r="R6" s="76">
        <v>0.5625</v>
      </c>
      <c r="S6" s="76">
        <v>0.58333333333333337</v>
      </c>
      <c r="T6" s="76">
        <v>0.60416666666666663</v>
      </c>
      <c r="U6" s="76">
        <v>0.625</v>
      </c>
      <c r="V6" s="76">
        <v>0.64583333333333337</v>
      </c>
      <c r="W6" s="76">
        <v>0.66666666666666663</v>
      </c>
      <c r="X6" s="76">
        <v>0.6875</v>
      </c>
      <c r="Y6" s="76">
        <v>0.70833333333333337</v>
      </c>
      <c r="Z6" s="76">
        <v>0.72916666666666663</v>
      </c>
      <c r="AA6" s="76">
        <v>0.75</v>
      </c>
      <c r="AB6" s="76">
        <v>0.77083333333333337</v>
      </c>
      <c r="AC6" s="83">
        <v>0.79166666666666663</v>
      </c>
    </row>
    <row r="7" spans="1:34" ht="20.100000000000001" customHeight="1" thickBot="1" x14ac:dyDescent="0.2">
      <c r="A7" s="2060" t="s">
        <v>1224</v>
      </c>
      <c r="B7" s="2061"/>
      <c r="C7" s="77" t="s">
        <v>606</v>
      </c>
      <c r="D7" s="362"/>
      <c r="E7" s="527"/>
      <c r="F7" s="528"/>
      <c r="G7" s="528"/>
      <c r="H7" s="528"/>
      <c r="I7" s="528"/>
      <c r="J7" s="528"/>
      <c r="K7" s="528"/>
      <c r="L7" s="528"/>
      <c r="M7" s="528"/>
      <c r="N7" s="528"/>
      <c r="O7" s="528"/>
      <c r="P7" s="528"/>
      <c r="Q7" s="528"/>
      <c r="R7" s="528"/>
      <c r="S7" s="528"/>
      <c r="T7" s="528"/>
      <c r="U7" s="528"/>
      <c r="V7" s="528"/>
      <c r="W7" s="528"/>
      <c r="X7" s="528"/>
      <c r="Y7" s="528"/>
      <c r="Z7" s="528"/>
      <c r="AA7" s="528"/>
      <c r="AB7" s="528"/>
      <c r="AC7" s="529"/>
      <c r="AE7" s="116"/>
    </row>
    <row r="8" spans="1:34" ht="20.100000000000001" customHeight="1" thickBot="1" x14ac:dyDescent="0.2">
      <c r="A8" s="2060" t="s">
        <v>1225</v>
      </c>
      <c r="B8" s="2061"/>
      <c r="C8" s="77" t="s">
        <v>606</v>
      </c>
      <c r="D8" s="362"/>
      <c r="E8" s="527"/>
      <c r="F8" s="528"/>
      <c r="G8" s="528"/>
      <c r="H8" s="528"/>
      <c r="I8" s="528"/>
      <c r="J8" s="528"/>
      <c r="K8" s="528"/>
      <c r="L8" s="528"/>
      <c r="M8" s="528"/>
      <c r="N8" s="528"/>
      <c r="O8" s="528"/>
      <c r="P8" s="528"/>
      <c r="Q8" s="528"/>
      <c r="R8" s="528"/>
      <c r="S8" s="528"/>
      <c r="T8" s="528"/>
      <c r="U8" s="528"/>
      <c r="V8" s="528"/>
      <c r="W8" s="528"/>
      <c r="X8" s="528"/>
      <c r="Y8" s="528"/>
      <c r="Z8" s="528"/>
      <c r="AA8" s="528"/>
      <c r="AB8" s="528"/>
      <c r="AC8" s="529"/>
      <c r="AE8" s="324"/>
      <c r="AF8" s="116"/>
      <c r="AG8" s="116"/>
      <c r="AH8" s="116"/>
    </row>
    <row r="9" spans="1:34" ht="20.100000000000001" customHeight="1" thickBot="1" x14ac:dyDescent="0.2">
      <c r="A9" s="2060" t="s">
        <v>1232</v>
      </c>
      <c r="B9" s="2061"/>
      <c r="C9" s="77" t="s">
        <v>606</v>
      </c>
      <c r="D9" s="362"/>
      <c r="E9" s="527"/>
      <c r="F9" s="528"/>
      <c r="G9" s="528"/>
      <c r="H9" s="528"/>
      <c r="I9" s="528"/>
      <c r="J9" s="528"/>
      <c r="K9" s="528"/>
      <c r="L9" s="528"/>
      <c r="M9" s="528"/>
      <c r="N9" s="528"/>
      <c r="O9" s="528"/>
      <c r="P9" s="528"/>
      <c r="Q9" s="528"/>
      <c r="R9" s="528"/>
      <c r="S9" s="528"/>
      <c r="T9" s="528"/>
      <c r="U9" s="528"/>
      <c r="V9" s="528"/>
      <c r="W9" s="528"/>
      <c r="X9" s="528"/>
      <c r="Y9" s="528"/>
      <c r="Z9" s="528"/>
      <c r="AA9" s="528"/>
      <c r="AB9" s="528"/>
      <c r="AC9" s="529"/>
      <c r="AE9" s="324" t="s">
        <v>1236</v>
      </c>
      <c r="AF9" s="116"/>
      <c r="AG9" s="116"/>
      <c r="AH9" s="116"/>
    </row>
    <row r="10" spans="1:34" ht="20.100000000000001" customHeight="1" x14ac:dyDescent="0.15">
      <c r="A10" s="370" t="str">
        <f>IF(様式06‐2_職員配置!$J$41&gt;0,"保育士A","")</f>
        <v/>
      </c>
      <c r="B10" s="542" t="s">
        <v>538</v>
      </c>
      <c r="C10" s="373" t="str">
        <f>IF(A10="","",IF(SUM(様式06‐2_職員配置!$J$34:$K$40)&gt;0,"常勤","非常勤"))</f>
        <v/>
      </c>
      <c r="D10" s="539"/>
      <c r="E10" s="530"/>
      <c r="F10" s="530"/>
      <c r="G10" s="530"/>
      <c r="H10" s="530"/>
      <c r="I10" s="530"/>
      <c r="J10" s="530"/>
      <c r="K10" s="530"/>
      <c r="L10" s="530"/>
      <c r="M10" s="530"/>
      <c r="N10" s="530"/>
      <c r="O10" s="530"/>
      <c r="P10" s="531"/>
      <c r="Q10" s="531"/>
      <c r="R10" s="531"/>
      <c r="S10" s="531"/>
      <c r="T10" s="531"/>
      <c r="U10" s="531"/>
      <c r="V10" s="531"/>
      <c r="W10" s="531"/>
      <c r="X10" s="531"/>
      <c r="Y10" s="531"/>
      <c r="Z10" s="531"/>
      <c r="AA10" s="531"/>
      <c r="AB10" s="531"/>
      <c r="AC10" s="532"/>
      <c r="AE10" s="114">
        <v>3</v>
      </c>
      <c r="AF10" s="116"/>
      <c r="AG10" s="116"/>
      <c r="AH10" s="116"/>
    </row>
    <row r="11" spans="1:34" ht="20.100000000000001" customHeight="1" x14ac:dyDescent="0.15">
      <c r="A11" s="370" t="str">
        <f>IF(様式06‐2_職員配置!$J$41&gt;1,"保育士B","")</f>
        <v/>
      </c>
      <c r="B11" s="542" t="s">
        <v>538</v>
      </c>
      <c r="C11" s="373" t="str">
        <f>IF(A11="","",IF(SUM(様式06‐2_職員配置!$J$34:$K$40)&gt;1,"常勤","非常勤"))</f>
        <v/>
      </c>
      <c r="D11" s="540"/>
      <c r="E11" s="533"/>
      <c r="F11" s="533"/>
      <c r="G11" s="534"/>
      <c r="H11" s="534"/>
      <c r="I11" s="534"/>
      <c r="J11" s="534"/>
      <c r="K11" s="534"/>
      <c r="L11" s="534"/>
      <c r="M11" s="534"/>
      <c r="N11" s="534"/>
      <c r="O11" s="534"/>
      <c r="P11" s="534"/>
      <c r="Q11" s="534"/>
      <c r="R11" s="534"/>
      <c r="S11" s="534"/>
      <c r="T11" s="534"/>
      <c r="U11" s="534"/>
      <c r="V11" s="534"/>
      <c r="W11" s="534"/>
      <c r="X11" s="534"/>
      <c r="Y11" s="534"/>
      <c r="Z11" s="534"/>
      <c r="AA11" s="534"/>
      <c r="AB11" s="534"/>
      <c r="AC11" s="535"/>
      <c r="AE11" s="114">
        <v>4</v>
      </c>
      <c r="AF11" s="116"/>
      <c r="AG11" s="116"/>
      <c r="AH11" s="116"/>
    </row>
    <row r="12" spans="1:34" ht="20.100000000000001" customHeight="1" x14ac:dyDescent="0.15">
      <c r="A12" s="370" t="str">
        <f>IF(様式06‐2_職員配置!$J$41&gt;2,"保育士C","")</f>
        <v/>
      </c>
      <c r="B12" s="542" t="s">
        <v>538</v>
      </c>
      <c r="C12" s="373" t="str">
        <f>IF(A12="","",IF(SUM(様式06‐2_職員配置!$J$34:$K$40)&gt;2,"常勤","非常勤"))</f>
        <v/>
      </c>
      <c r="D12" s="540"/>
      <c r="E12" s="533"/>
      <c r="F12" s="533"/>
      <c r="G12" s="534"/>
      <c r="H12" s="534"/>
      <c r="I12" s="534"/>
      <c r="J12" s="534"/>
      <c r="K12" s="534"/>
      <c r="L12" s="534"/>
      <c r="M12" s="534"/>
      <c r="N12" s="534"/>
      <c r="O12" s="534"/>
      <c r="P12" s="534"/>
      <c r="Q12" s="534"/>
      <c r="R12" s="534"/>
      <c r="S12" s="534"/>
      <c r="T12" s="534"/>
      <c r="U12" s="534"/>
      <c r="V12" s="534"/>
      <c r="W12" s="534"/>
      <c r="X12" s="534"/>
      <c r="Y12" s="534"/>
      <c r="Z12" s="534"/>
      <c r="AA12" s="534"/>
      <c r="AB12" s="534"/>
      <c r="AC12" s="535"/>
      <c r="AE12" s="115">
        <v>5</v>
      </c>
      <c r="AF12" s="116"/>
      <c r="AG12" s="116"/>
      <c r="AH12" s="116"/>
    </row>
    <row r="13" spans="1:34" ht="20.100000000000001" customHeight="1" x14ac:dyDescent="0.15">
      <c r="A13" s="370" t="str">
        <f>IF(様式06‐2_職員配置!$J$41&gt;3,"保育士D","")</f>
        <v/>
      </c>
      <c r="B13" s="542" t="s">
        <v>538</v>
      </c>
      <c r="C13" s="373" t="str">
        <f>IF(A13="","",IF(SUM(様式06‐2_職員配置!$J$34:$K$40)&gt;3,"常勤","非常勤"))</f>
        <v/>
      </c>
      <c r="D13" s="540"/>
      <c r="E13" s="533"/>
      <c r="F13" s="533"/>
      <c r="G13" s="534"/>
      <c r="H13" s="534"/>
      <c r="I13" s="534"/>
      <c r="J13" s="534"/>
      <c r="K13" s="534"/>
      <c r="L13" s="534"/>
      <c r="M13" s="534"/>
      <c r="N13" s="534"/>
      <c r="O13" s="534"/>
      <c r="P13" s="534"/>
      <c r="Q13" s="534"/>
      <c r="R13" s="534"/>
      <c r="S13" s="534"/>
      <c r="T13" s="534"/>
      <c r="U13" s="534"/>
      <c r="V13" s="534"/>
      <c r="W13" s="534"/>
      <c r="X13" s="534"/>
      <c r="Y13" s="534"/>
      <c r="Z13" s="534"/>
      <c r="AA13" s="534"/>
      <c r="AB13" s="534"/>
      <c r="AC13" s="535"/>
      <c r="AE13" s="116"/>
      <c r="AF13" s="116"/>
      <c r="AG13" s="116"/>
      <c r="AH13" s="116"/>
    </row>
    <row r="14" spans="1:34" ht="20.100000000000001" customHeight="1" x14ac:dyDescent="0.15">
      <c r="A14" s="370" t="str">
        <f>IF(様式06‐2_職員配置!$J$41&gt;4,"保育士E","")</f>
        <v/>
      </c>
      <c r="B14" s="542"/>
      <c r="C14" s="373" t="str">
        <f>IF(A14="","",IF(SUM(様式06‐2_職員配置!$J$34:$K$40)&gt;4,"常勤","非常勤"))</f>
        <v/>
      </c>
      <c r="D14" s="540"/>
      <c r="E14" s="533"/>
      <c r="F14" s="533"/>
      <c r="G14" s="534"/>
      <c r="H14" s="534"/>
      <c r="I14" s="534"/>
      <c r="J14" s="534"/>
      <c r="K14" s="534"/>
      <c r="L14" s="534"/>
      <c r="M14" s="534"/>
      <c r="N14" s="534"/>
      <c r="O14" s="534"/>
      <c r="P14" s="534"/>
      <c r="Q14" s="534"/>
      <c r="R14" s="534"/>
      <c r="S14" s="534"/>
      <c r="T14" s="534"/>
      <c r="U14" s="534"/>
      <c r="V14" s="534"/>
      <c r="W14" s="534"/>
      <c r="X14" s="534"/>
      <c r="Y14" s="534"/>
      <c r="Z14" s="534"/>
      <c r="AA14" s="534"/>
      <c r="AB14" s="534"/>
      <c r="AC14" s="535"/>
      <c r="AE14" s="116"/>
      <c r="AF14" s="116"/>
      <c r="AG14" s="116"/>
      <c r="AH14" s="116"/>
    </row>
    <row r="15" spans="1:34" ht="20.100000000000001" customHeight="1" x14ac:dyDescent="0.15">
      <c r="A15" s="370" t="str">
        <f>IF(様式06‐2_職員配置!$J$41&gt;5,"保育士F","")</f>
        <v/>
      </c>
      <c r="B15" s="542"/>
      <c r="C15" s="373" t="str">
        <f>IF(A15="","",IF(SUM(様式06‐2_職員配置!$J$34:$K$40)&gt;5,"常勤","非常勤"))</f>
        <v/>
      </c>
      <c r="D15" s="540"/>
      <c r="E15" s="533"/>
      <c r="F15" s="533"/>
      <c r="G15" s="534"/>
      <c r="H15" s="534"/>
      <c r="I15" s="534"/>
      <c r="J15" s="534"/>
      <c r="K15" s="534"/>
      <c r="L15" s="534"/>
      <c r="M15" s="534"/>
      <c r="N15" s="534"/>
      <c r="O15" s="534"/>
      <c r="P15" s="534"/>
      <c r="Q15" s="534"/>
      <c r="R15" s="534"/>
      <c r="S15" s="534"/>
      <c r="T15" s="534"/>
      <c r="U15" s="534"/>
      <c r="V15" s="534"/>
      <c r="W15" s="534"/>
      <c r="X15" s="534"/>
      <c r="Y15" s="534"/>
      <c r="Z15" s="534"/>
      <c r="AA15" s="534"/>
      <c r="AB15" s="534"/>
      <c r="AC15" s="535"/>
      <c r="AE15" s="116"/>
      <c r="AF15" s="116"/>
      <c r="AG15" s="116"/>
      <c r="AH15" s="116"/>
    </row>
    <row r="16" spans="1:34" ht="20.100000000000001" customHeight="1" x14ac:dyDescent="0.15">
      <c r="A16" s="370" t="str">
        <f>IF(様式06‐2_職員配置!$J$41&gt;6,"保育士G","")</f>
        <v/>
      </c>
      <c r="B16" s="542"/>
      <c r="C16" s="373" t="str">
        <f>IF(A16="","",IF(SUM(様式06‐2_職員配置!$J$34:$K$40)&gt;6,"常勤","非常勤"))</f>
        <v/>
      </c>
      <c r="D16" s="540"/>
      <c r="E16" s="533"/>
      <c r="F16" s="533"/>
      <c r="G16" s="534"/>
      <c r="H16" s="534"/>
      <c r="I16" s="534"/>
      <c r="J16" s="534"/>
      <c r="K16" s="534"/>
      <c r="L16" s="534"/>
      <c r="M16" s="534"/>
      <c r="N16" s="534"/>
      <c r="O16" s="534"/>
      <c r="P16" s="534"/>
      <c r="Q16" s="534"/>
      <c r="R16" s="534"/>
      <c r="S16" s="534"/>
      <c r="T16" s="534"/>
      <c r="U16" s="534"/>
      <c r="V16" s="534"/>
      <c r="W16" s="534"/>
      <c r="X16" s="534"/>
      <c r="Y16" s="534"/>
      <c r="Z16" s="534"/>
      <c r="AA16" s="534"/>
      <c r="AB16" s="534"/>
      <c r="AC16" s="535"/>
      <c r="AE16" s="116"/>
      <c r="AF16" s="116"/>
      <c r="AG16" s="116"/>
      <c r="AH16" s="116"/>
    </row>
    <row r="17" spans="1:34" ht="20.100000000000001" customHeight="1" x14ac:dyDescent="0.15">
      <c r="A17" s="370" t="str">
        <f>IF(様式06‐2_職員配置!$J$41&gt;7,"保育士H","")</f>
        <v/>
      </c>
      <c r="B17" s="542"/>
      <c r="C17" s="373" t="str">
        <f>IF(A17="","",IF(SUM(様式06‐2_職員配置!$J$34:$K$40)&gt;7,"常勤","非常勤"))</f>
        <v/>
      </c>
      <c r="D17" s="540"/>
      <c r="E17" s="533"/>
      <c r="F17" s="533"/>
      <c r="G17" s="534"/>
      <c r="H17" s="534"/>
      <c r="I17" s="534"/>
      <c r="J17" s="534"/>
      <c r="K17" s="534"/>
      <c r="L17" s="534"/>
      <c r="M17" s="534"/>
      <c r="N17" s="534"/>
      <c r="O17" s="534"/>
      <c r="P17" s="534"/>
      <c r="Q17" s="534"/>
      <c r="R17" s="534"/>
      <c r="S17" s="534"/>
      <c r="T17" s="534"/>
      <c r="U17" s="534"/>
      <c r="V17" s="534"/>
      <c r="W17" s="534"/>
      <c r="X17" s="534"/>
      <c r="Y17" s="534"/>
      <c r="Z17" s="534"/>
      <c r="AA17" s="534"/>
      <c r="AB17" s="534"/>
      <c r="AC17" s="535"/>
      <c r="AE17" s="116"/>
      <c r="AF17" s="116"/>
      <c r="AG17" s="116"/>
      <c r="AH17" s="116"/>
    </row>
    <row r="18" spans="1:34" ht="20.100000000000001" customHeight="1" x14ac:dyDescent="0.15">
      <c r="A18" s="370" t="str">
        <f>IF(様式06‐2_職員配置!$J$41&gt;8,"保育士I","")</f>
        <v/>
      </c>
      <c r="B18" s="542"/>
      <c r="C18" s="373" t="str">
        <f>IF(A18="","",IF(SUM(様式06‐2_職員配置!$J$34:$K$40)&gt;8,"常勤","非常勤"))</f>
        <v/>
      </c>
      <c r="D18" s="540"/>
      <c r="E18" s="533"/>
      <c r="F18" s="533"/>
      <c r="G18" s="534"/>
      <c r="H18" s="534"/>
      <c r="I18" s="534"/>
      <c r="J18" s="534"/>
      <c r="K18" s="534"/>
      <c r="L18" s="534"/>
      <c r="M18" s="534"/>
      <c r="N18" s="534"/>
      <c r="O18" s="534"/>
      <c r="P18" s="534"/>
      <c r="Q18" s="534"/>
      <c r="R18" s="534"/>
      <c r="S18" s="534"/>
      <c r="T18" s="534"/>
      <c r="U18" s="534"/>
      <c r="V18" s="534"/>
      <c r="W18" s="534"/>
      <c r="X18" s="534"/>
      <c r="Y18" s="534"/>
      <c r="Z18" s="534"/>
      <c r="AA18" s="534"/>
      <c r="AB18" s="534"/>
      <c r="AC18" s="535"/>
      <c r="AE18" s="116"/>
      <c r="AF18" s="116"/>
      <c r="AG18" s="116"/>
      <c r="AH18" s="116"/>
    </row>
    <row r="19" spans="1:34" ht="20.100000000000001" customHeight="1" x14ac:dyDescent="0.15">
      <c r="A19" s="370" t="str">
        <f>IF(様式06‐2_職員配置!$J$41&gt;9,"保育士J","")</f>
        <v/>
      </c>
      <c r="B19" s="542"/>
      <c r="C19" s="373" t="str">
        <f>IF(A19="","",IF(SUM(様式06‐2_職員配置!$J$34:$K$40)&gt;9,"常勤","非常勤"))</f>
        <v/>
      </c>
      <c r="D19" s="540"/>
      <c r="E19" s="533"/>
      <c r="F19" s="533"/>
      <c r="G19" s="534"/>
      <c r="H19" s="534"/>
      <c r="I19" s="534"/>
      <c r="J19" s="534"/>
      <c r="K19" s="534"/>
      <c r="L19" s="534"/>
      <c r="M19" s="534"/>
      <c r="N19" s="534"/>
      <c r="O19" s="534"/>
      <c r="P19" s="534"/>
      <c r="Q19" s="534"/>
      <c r="R19" s="534"/>
      <c r="S19" s="534"/>
      <c r="T19" s="534"/>
      <c r="U19" s="534"/>
      <c r="V19" s="534"/>
      <c r="W19" s="534"/>
      <c r="X19" s="534"/>
      <c r="Y19" s="534"/>
      <c r="Z19" s="534"/>
      <c r="AA19" s="534"/>
      <c r="AB19" s="534"/>
      <c r="AC19" s="535"/>
      <c r="AE19" s="116"/>
      <c r="AF19" s="116"/>
      <c r="AG19" s="116"/>
      <c r="AH19" s="116"/>
    </row>
    <row r="20" spans="1:34" ht="20.100000000000001" customHeight="1" x14ac:dyDescent="0.15">
      <c r="A20" s="370" t="str">
        <f>IF(様式06‐2_職員配置!$J$41&gt;10,"保育士K","")</f>
        <v/>
      </c>
      <c r="B20" s="542"/>
      <c r="C20" s="373" t="str">
        <f>IF(A20="","",IF(SUM(様式06‐2_職員配置!$J$34:$K$40)&gt;10,"常勤","非常勤"))</f>
        <v/>
      </c>
      <c r="D20" s="540"/>
      <c r="E20" s="533"/>
      <c r="F20" s="533"/>
      <c r="G20" s="534"/>
      <c r="H20" s="534"/>
      <c r="I20" s="534"/>
      <c r="J20" s="534"/>
      <c r="K20" s="534"/>
      <c r="L20" s="534"/>
      <c r="M20" s="534"/>
      <c r="N20" s="534"/>
      <c r="O20" s="534"/>
      <c r="P20" s="534"/>
      <c r="Q20" s="534"/>
      <c r="R20" s="534"/>
      <c r="S20" s="534"/>
      <c r="T20" s="534"/>
      <c r="U20" s="534"/>
      <c r="V20" s="534"/>
      <c r="W20" s="534"/>
      <c r="X20" s="534"/>
      <c r="Y20" s="534"/>
      <c r="Z20" s="534"/>
      <c r="AA20" s="534"/>
      <c r="AB20" s="534"/>
      <c r="AC20" s="535"/>
      <c r="AE20" s="116"/>
      <c r="AF20" s="116"/>
      <c r="AG20" s="116"/>
      <c r="AH20" s="116"/>
    </row>
    <row r="21" spans="1:34" ht="20.100000000000001" customHeight="1" x14ac:dyDescent="0.15">
      <c r="A21" s="370" t="str">
        <f>IF(様式06‐2_職員配置!$J$41&gt;11,"保育士L","")</f>
        <v/>
      </c>
      <c r="B21" s="542"/>
      <c r="C21" s="373" t="str">
        <f>IF(A21="","",IF(SUM(様式06‐2_職員配置!$J$34:$K$40)&gt;11,"常勤","非常勤"))</f>
        <v/>
      </c>
      <c r="D21" s="540"/>
      <c r="E21" s="533"/>
      <c r="F21" s="533"/>
      <c r="G21" s="534"/>
      <c r="H21" s="534"/>
      <c r="I21" s="534"/>
      <c r="J21" s="534"/>
      <c r="K21" s="534"/>
      <c r="L21" s="534"/>
      <c r="M21" s="534"/>
      <c r="N21" s="534"/>
      <c r="O21" s="534"/>
      <c r="P21" s="534"/>
      <c r="Q21" s="534"/>
      <c r="R21" s="534"/>
      <c r="S21" s="534"/>
      <c r="T21" s="534"/>
      <c r="U21" s="534"/>
      <c r="V21" s="534"/>
      <c r="W21" s="534"/>
      <c r="X21" s="534"/>
      <c r="Y21" s="534"/>
      <c r="Z21" s="534"/>
      <c r="AA21" s="534"/>
      <c r="AB21" s="534"/>
      <c r="AC21" s="535"/>
      <c r="AE21" s="116"/>
      <c r="AF21" s="116"/>
      <c r="AG21" s="116"/>
      <c r="AH21" s="116"/>
    </row>
    <row r="22" spans="1:34" ht="20.100000000000001" customHeight="1" x14ac:dyDescent="0.15">
      <c r="A22" s="370" t="str">
        <f>IF(様式06‐2_職員配置!$J$41&gt;12,"保育士M","")</f>
        <v/>
      </c>
      <c r="B22" s="542"/>
      <c r="C22" s="373" t="str">
        <f>IF(A22="","",IF(SUM(様式06‐2_職員配置!$J$34:$K$40)&gt;12,"常勤","非常勤"))</f>
        <v/>
      </c>
      <c r="D22" s="540"/>
      <c r="E22" s="533"/>
      <c r="F22" s="533"/>
      <c r="G22" s="534"/>
      <c r="H22" s="534"/>
      <c r="I22" s="534"/>
      <c r="J22" s="534"/>
      <c r="K22" s="534"/>
      <c r="L22" s="534"/>
      <c r="M22" s="534"/>
      <c r="N22" s="534"/>
      <c r="O22" s="534"/>
      <c r="P22" s="534"/>
      <c r="Q22" s="534"/>
      <c r="R22" s="534"/>
      <c r="S22" s="534"/>
      <c r="T22" s="534"/>
      <c r="U22" s="534"/>
      <c r="V22" s="534"/>
      <c r="W22" s="534"/>
      <c r="X22" s="534"/>
      <c r="Y22" s="534"/>
      <c r="Z22" s="534"/>
      <c r="AA22" s="534"/>
      <c r="AB22" s="534"/>
      <c r="AC22" s="535"/>
      <c r="AE22" s="116"/>
      <c r="AF22" s="116"/>
      <c r="AG22" s="116"/>
      <c r="AH22" s="116"/>
    </row>
    <row r="23" spans="1:34" ht="20.100000000000001" customHeight="1" x14ac:dyDescent="0.15">
      <c r="A23" s="370" t="str">
        <f>IF(様式06‐2_職員配置!$J$41&gt;13,"保育士N","")</f>
        <v/>
      </c>
      <c r="B23" s="542"/>
      <c r="C23" s="373" t="str">
        <f>IF(A23="","",IF(SUM(様式06‐2_職員配置!$J$34:$K$40)&gt;13,"常勤","非常勤"))</f>
        <v/>
      </c>
      <c r="D23" s="540"/>
      <c r="E23" s="533"/>
      <c r="F23" s="533"/>
      <c r="G23" s="534"/>
      <c r="H23" s="534"/>
      <c r="I23" s="534"/>
      <c r="J23" s="534"/>
      <c r="K23" s="534"/>
      <c r="L23" s="534"/>
      <c r="M23" s="534"/>
      <c r="N23" s="534"/>
      <c r="O23" s="534"/>
      <c r="P23" s="534"/>
      <c r="Q23" s="534"/>
      <c r="R23" s="534"/>
      <c r="S23" s="534"/>
      <c r="T23" s="534"/>
      <c r="U23" s="534"/>
      <c r="V23" s="534"/>
      <c r="W23" s="534"/>
      <c r="X23" s="534"/>
      <c r="Y23" s="534"/>
      <c r="Z23" s="534"/>
      <c r="AA23" s="534"/>
      <c r="AB23" s="534"/>
      <c r="AC23" s="535"/>
      <c r="AE23" s="116"/>
      <c r="AF23" s="116"/>
      <c r="AG23" s="116"/>
      <c r="AH23" s="116"/>
    </row>
    <row r="24" spans="1:34" ht="20.100000000000001" customHeight="1" x14ac:dyDescent="0.15">
      <c r="A24" s="370" t="str">
        <f>IF(様式06‐2_職員配置!$J$41&gt;14,"保育士O","")</f>
        <v/>
      </c>
      <c r="B24" s="542"/>
      <c r="C24" s="373" t="str">
        <f>IF(A24="","",IF(SUM(様式06‐2_職員配置!$J$34:$K$40)&gt;14,"常勤","非常勤"))</f>
        <v/>
      </c>
      <c r="D24" s="540"/>
      <c r="E24" s="533"/>
      <c r="F24" s="533"/>
      <c r="G24" s="534"/>
      <c r="H24" s="534"/>
      <c r="I24" s="534"/>
      <c r="J24" s="534"/>
      <c r="K24" s="534"/>
      <c r="L24" s="534"/>
      <c r="M24" s="534"/>
      <c r="N24" s="534"/>
      <c r="O24" s="534"/>
      <c r="P24" s="534"/>
      <c r="Q24" s="534"/>
      <c r="R24" s="534"/>
      <c r="S24" s="534"/>
      <c r="T24" s="534"/>
      <c r="U24" s="534"/>
      <c r="V24" s="534"/>
      <c r="W24" s="534"/>
      <c r="X24" s="534"/>
      <c r="Y24" s="534"/>
      <c r="Z24" s="534"/>
      <c r="AA24" s="534"/>
      <c r="AB24" s="534"/>
      <c r="AC24" s="535"/>
      <c r="AE24" s="116"/>
      <c r="AF24" s="116"/>
      <c r="AG24" s="116"/>
      <c r="AH24" s="116"/>
    </row>
    <row r="25" spans="1:34" ht="20.100000000000001" customHeight="1" x14ac:dyDescent="0.15">
      <c r="A25" s="370" t="str">
        <f>IF(様式06‐2_職員配置!$J$41&gt;15,"保育士P","")</f>
        <v/>
      </c>
      <c r="B25" s="542"/>
      <c r="C25" s="373" t="str">
        <f>IF(A25="","",IF(SUM(様式06‐2_職員配置!$J$34:$K$40)&gt;15,"常勤","非常勤"))</f>
        <v/>
      </c>
      <c r="D25" s="540"/>
      <c r="E25" s="533"/>
      <c r="F25" s="533"/>
      <c r="G25" s="534"/>
      <c r="H25" s="534"/>
      <c r="I25" s="534"/>
      <c r="J25" s="534"/>
      <c r="K25" s="534"/>
      <c r="L25" s="534"/>
      <c r="M25" s="534"/>
      <c r="N25" s="534"/>
      <c r="O25" s="534"/>
      <c r="P25" s="534"/>
      <c r="Q25" s="534"/>
      <c r="R25" s="534"/>
      <c r="S25" s="534"/>
      <c r="T25" s="534"/>
      <c r="U25" s="534"/>
      <c r="V25" s="534"/>
      <c r="W25" s="534"/>
      <c r="X25" s="534"/>
      <c r="Y25" s="534"/>
      <c r="Z25" s="534"/>
      <c r="AA25" s="534"/>
      <c r="AB25" s="534"/>
      <c r="AC25" s="535"/>
    </row>
    <row r="26" spans="1:34" ht="20.100000000000001" customHeight="1" x14ac:dyDescent="0.15">
      <c r="A26" s="370" t="str">
        <f>IF(様式06‐2_職員配置!$J$41&gt;16,"保育士Q","")</f>
        <v/>
      </c>
      <c r="B26" s="542"/>
      <c r="C26" s="373" t="str">
        <f>IF(A26="","",IF(SUM(様式06‐2_職員配置!$J$34:$K$40)&gt;16,"常勤","非常勤"))</f>
        <v/>
      </c>
      <c r="D26" s="540"/>
      <c r="E26" s="533"/>
      <c r="F26" s="533"/>
      <c r="G26" s="534"/>
      <c r="H26" s="534"/>
      <c r="I26" s="534"/>
      <c r="J26" s="534"/>
      <c r="K26" s="534"/>
      <c r="L26" s="534"/>
      <c r="M26" s="534"/>
      <c r="N26" s="534"/>
      <c r="O26" s="534"/>
      <c r="P26" s="534"/>
      <c r="Q26" s="534"/>
      <c r="R26" s="534"/>
      <c r="S26" s="534"/>
      <c r="T26" s="534"/>
      <c r="U26" s="534"/>
      <c r="V26" s="534"/>
      <c r="W26" s="534"/>
      <c r="X26" s="534"/>
      <c r="Y26" s="534"/>
      <c r="Z26" s="534"/>
      <c r="AA26" s="534"/>
      <c r="AB26" s="534"/>
      <c r="AC26" s="535"/>
    </row>
    <row r="27" spans="1:34" ht="20.100000000000001" customHeight="1" x14ac:dyDescent="0.15">
      <c r="A27" s="370" t="str">
        <f>IF(様式06‐2_職員配置!$J$41&gt;17,"保育士R","")</f>
        <v/>
      </c>
      <c r="B27" s="542"/>
      <c r="C27" s="373" t="str">
        <f>IF(A27="","",IF(SUM(様式06‐2_職員配置!$J$34:$K$40)&gt;17,"常勤","非常勤"))</f>
        <v/>
      </c>
      <c r="D27" s="540"/>
      <c r="E27" s="533"/>
      <c r="F27" s="533"/>
      <c r="G27" s="534"/>
      <c r="H27" s="534"/>
      <c r="I27" s="534"/>
      <c r="J27" s="534"/>
      <c r="K27" s="534"/>
      <c r="L27" s="534"/>
      <c r="M27" s="534"/>
      <c r="N27" s="534"/>
      <c r="O27" s="534"/>
      <c r="P27" s="534"/>
      <c r="Q27" s="534"/>
      <c r="R27" s="534"/>
      <c r="S27" s="534"/>
      <c r="T27" s="534"/>
      <c r="U27" s="534"/>
      <c r="V27" s="534"/>
      <c r="W27" s="534"/>
      <c r="X27" s="534"/>
      <c r="Y27" s="534"/>
      <c r="Z27" s="534"/>
      <c r="AA27" s="534"/>
      <c r="AB27" s="534"/>
      <c r="AC27" s="535"/>
    </row>
    <row r="28" spans="1:34" ht="20.100000000000001" customHeight="1" x14ac:dyDescent="0.15">
      <c r="A28" s="370" t="str">
        <f>IF(様式06‐2_職員配置!$J$41&gt;18,"保育士S","")</f>
        <v/>
      </c>
      <c r="B28" s="542"/>
      <c r="C28" s="373" t="str">
        <f>IF(A28="","",IF(SUM(様式06‐2_職員配置!$J$34:$K$40)&gt;18,"常勤","非常勤"))</f>
        <v/>
      </c>
      <c r="D28" s="540"/>
      <c r="E28" s="533"/>
      <c r="F28" s="533"/>
      <c r="G28" s="534"/>
      <c r="H28" s="534"/>
      <c r="I28" s="534"/>
      <c r="J28" s="534"/>
      <c r="K28" s="534"/>
      <c r="L28" s="534"/>
      <c r="M28" s="534"/>
      <c r="N28" s="534"/>
      <c r="O28" s="534"/>
      <c r="P28" s="534"/>
      <c r="Q28" s="534"/>
      <c r="R28" s="534"/>
      <c r="S28" s="534"/>
      <c r="T28" s="534"/>
      <c r="U28" s="534"/>
      <c r="V28" s="534"/>
      <c r="W28" s="534"/>
      <c r="X28" s="534"/>
      <c r="Y28" s="534"/>
      <c r="Z28" s="534"/>
      <c r="AA28" s="534"/>
      <c r="AB28" s="534"/>
      <c r="AC28" s="535"/>
    </row>
    <row r="29" spans="1:34" ht="20.100000000000001" customHeight="1" x14ac:dyDescent="0.15">
      <c r="A29" s="370" t="str">
        <f>IF(様式06‐2_職員配置!$J$41&gt;19,"保育士T","")</f>
        <v/>
      </c>
      <c r="B29" s="542"/>
      <c r="C29" s="373" t="str">
        <f>IF(A29="","",IF(SUM(様式06‐2_職員配置!$J$34:$K$40)&gt;19,"常勤","非常勤"))</f>
        <v/>
      </c>
      <c r="D29" s="540"/>
      <c r="E29" s="533"/>
      <c r="F29" s="533"/>
      <c r="G29" s="534"/>
      <c r="H29" s="534"/>
      <c r="I29" s="534"/>
      <c r="J29" s="534"/>
      <c r="K29" s="534"/>
      <c r="L29" s="534"/>
      <c r="M29" s="534"/>
      <c r="N29" s="534"/>
      <c r="O29" s="534"/>
      <c r="P29" s="534"/>
      <c r="Q29" s="534"/>
      <c r="R29" s="534"/>
      <c r="S29" s="534"/>
      <c r="T29" s="534"/>
      <c r="U29" s="534"/>
      <c r="V29" s="534"/>
      <c r="W29" s="534"/>
      <c r="X29" s="534"/>
      <c r="Y29" s="534"/>
      <c r="Z29" s="534"/>
      <c r="AA29" s="534"/>
      <c r="AB29" s="534"/>
      <c r="AC29" s="535"/>
    </row>
    <row r="30" spans="1:34" ht="20.100000000000001" customHeight="1" x14ac:dyDescent="0.15">
      <c r="A30" s="370" t="str">
        <f>IF(様式06‐2_職員配置!$J$41&gt;20,"保育士U","")</f>
        <v/>
      </c>
      <c r="B30" s="542"/>
      <c r="C30" s="373" t="str">
        <f>IF(A30="","",IF(SUM(様式06‐2_職員配置!$J$34:$K$40)&gt;20,"常勤","非常勤"))</f>
        <v/>
      </c>
      <c r="D30" s="540"/>
      <c r="E30" s="533"/>
      <c r="F30" s="533"/>
      <c r="G30" s="534"/>
      <c r="H30" s="534"/>
      <c r="I30" s="534"/>
      <c r="J30" s="534"/>
      <c r="K30" s="534"/>
      <c r="L30" s="534"/>
      <c r="M30" s="534"/>
      <c r="N30" s="534"/>
      <c r="O30" s="534"/>
      <c r="P30" s="534"/>
      <c r="Q30" s="534"/>
      <c r="R30" s="534"/>
      <c r="S30" s="534"/>
      <c r="T30" s="534"/>
      <c r="U30" s="534"/>
      <c r="V30" s="534"/>
      <c r="W30" s="534"/>
      <c r="X30" s="534"/>
      <c r="Y30" s="534"/>
      <c r="Z30" s="534"/>
      <c r="AA30" s="534"/>
      <c r="AB30" s="534"/>
      <c r="AC30" s="535"/>
    </row>
    <row r="31" spans="1:34" ht="20.100000000000001" customHeight="1" x14ac:dyDescent="0.15">
      <c r="A31" s="371" t="str">
        <f>IF(様式06‐2_職員配置!$J$41&gt;21,"保育士V","")</f>
        <v/>
      </c>
      <c r="B31" s="543"/>
      <c r="C31" s="373" t="str">
        <f>IF(A31="","",IF(SUM(様式06‐2_職員配置!$J$34:$K$40)&gt;21,"常勤","非常勤"))</f>
        <v/>
      </c>
      <c r="D31" s="540"/>
      <c r="E31" s="533"/>
      <c r="F31" s="533"/>
      <c r="G31" s="534"/>
      <c r="H31" s="534"/>
      <c r="I31" s="534"/>
      <c r="J31" s="534"/>
      <c r="K31" s="534"/>
      <c r="L31" s="534"/>
      <c r="M31" s="534"/>
      <c r="N31" s="534"/>
      <c r="O31" s="534"/>
      <c r="P31" s="534"/>
      <c r="Q31" s="534"/>
      <c r="R31" s="534"/>
      <c r="S31" s="534"/>
      <c r="T31" s="534"/>
      <c r="U31" s="534"/>
      <c r="V31" s="534"/>
      <c r="W31" s="534"/>
      <c r="X31" s="534"/>
      <c r="Y31" s="534"/>
      <c r="Z31" s="534"/>
      <c r="AA31" s="534"/>
      <c r="AB31" s="534"/>
      <c r="AC31" s="535"/>
    </row>
    <row r="32" spans="1:34" ht="20.100000000000001" customHeight="1" x14ac:dyDescent="0.15">
      <c r="A32" s="370" t="str">
        <f>IF(様式06‐2_職員配置!$J$41&gt;22,"保育士W","")</f>
        <v/>
      </c>
      <c r="B32" s="542"/>
      <c r="C32" s="373" t="str">
        <f>IF(A32="","",IF(SUM(様式06‐2_職員配置!$J$34:$K$40)&gt;22,"常勤","非常勤"))</f>
        <v/>
      </c>
      <c r="D32" s="540"/>
      <c r="E32" s="533"/>
      <c r="F32" s="533"/>
      <c r="G32" s="534"/>
      <c r="H32" s="534"/>
      <c r="I32" s="534"/>
      <c r="J32" s="534"/>
      <c r="K32" s="534"/>
      <c r="L32" s="534"/>
      <c r="M32" s="534"/>
      <c r="N32" s="534"/>
      <c r="O32" s="534"/>
      <c r="P32" s="534"/>
      <c r="Q32" s="534"/>
      <c r="R32" s="534"/>
      <c r="S32" s="534"/>
      <c r="T32" s="534"/>
      <c r="U32" s="534"/>
      <c r="V32" s="534"/>
      <c r="W32" s="534"/>
      <c r="X32" s="534"/>
      <c r="Y32" s="534"/>
      <c r="Z32" s="534"/>
      <c r="AA32" s="534"/>
      <c r="AB32" s="534"/>
      <c r="AC32" s="535"/>
    </row>
    <row r="33" spans="1:34" ht="20.100000000000001" customHeight="1" x14ac:dyDescent="0.15">
      <c r="A33" s="370" t="str">
        <f>IF(様式06‐2_職員配置!$J$41&gt;23,"保育士X","")</f>
        <v/>
      </c>
      <c r="B33" s="542"/>
      <c r="C33" s="373" t="str">
        <f>IF(A33="","",IF(SUM(様式06‐2_職員配置!$J$34:$K$40)&gt;23,"常勤","非常勤"))</f>
        <v/>
      </c>
      <c r="D33" s="540"/>
      <c r="E33" s="533"/>
      <c r="F33" s="533"/>
      <c r="G33" s="534"/>
      <c r="H33" s="534"/>
      <c r="I33" s="534"/>
      <c r="J33" s="534"/>
      <c r="K33" s="534"/>
      <c r="L33" s="534"/>
      <c r="M33" s="534"/>
      <c r="N33" s="534"/>
      <c r="O33" s="534"/>
      <c r="P33" s="534"/>
      <c r="Q33" s="534"/>
      <c r="R33" s="534"/>
      <c r="S33" s="534"/>
      <c r="T33" s="534"/>
      <c r="U33" s="534"/>
      <c r="V33" s="534"/>
      <c r="W33" s="534"/>
      <c r="X33" s="534"/>
      <c r="Y33" s="534"/>
      <c r="Z33" s="534"/>
      <c r="AA33" s="534"/>
      <c r="AB33" s="534"/>
      <c r="AC33" s="535"/>
    </row>
    <row r="34" spans="1:34" ht="20.100000000000001" customHeight="1" x14ac:dyDescent="0.15">
      <c r="A34" s="370" t="str">
        <f>IF(様式06‐2_職員配置!$J$41&gt;24,"保育士Y","")</f>
        <v/>
      </c>
      <c r="B34" s="542"/>
      <c r="C34" s="373" t="str">
        <f>IF(A34="","",IF(SUM(様式06‐2_職員配置!$J$34:$K$40)&gt;24,"常勤","非常勤"))</f>
        <v/>
      </c>
      <c r="D34" s="540"/>
      <c r="E34" s="533"/>
      <c r="F34" s="533"/>
      <c r="G34" s="534"/>
      <c r="H34" s="534"/>
      <c r="I34" s="534"/>
      <c r="J34" s="534"/>
      <c r="K34" s="534"/>
      <c r="L34" s="534"/>
      <c r="M34" s="534"/>
      <c r="N34" s="534"/>
      <c r="O34" s="534"/>
      <c r="P34" s="534"/>
      <c r="Q34" s="534"/>
      <c r="R34" s="534"/>
      <c r="S34" s="534"/>
      <c r="T34" s="534"/>
      <c r="U34" s="534"/>
      <c r="V34" s="534"/>
      <c r="W34" s="534"/>
      <c r="X34" s="534"/>
      <c r="Y34" s="534"/>
      <c r="Z34" s="534"/>
      <c r="AA34" s="534"/>
      <c r="AB34" s="534"/>
      <c r="AC34" s="535"/>
    </row>
    <row r="35" spans="1:34" ht="20.100000000000001" customHeight="1" x14ac:dyDescent="0.15">
      <c r="A35" s="371" t="str">
        <f>IF(様式06‐2_職員配置!$J$41&gt;25,"保育士Z","")</f>
        <v/>
      </c>
      <c r="B35" s="543"/>
      <c r="C35" s="374" t="str">
        <f>IF(A35="","",IF(SUM(様式06‐2_職員配置!$J$34:$K$40)&gt;25,"常勤","非常勤"))</f>
        <v/>
      </c>
      <c r="D35" s="540"/>
      <c r="E35" s="533"/>
      <c r="F35" s="533"/>
      <c r="G35" s="534"/>
      <c r="H35" s="534"/>
      <c r="I35" s="534"/>
      <c r="J35" s="534"/>
      <c r="K35" s="534"/>
      <c r="L35" s="534"/>
      <c r="M35" s="534"/>
      <c r="N35" s="534"/>
      <c r="O35" s="534"/>
      <c r="P35" s="534"/>
      <c r="Q35" s="534"/>
      <c r="R35" s="534"/>
      <c r="S35" s="534"/>
      <c r="T35" s="534"/>
      <c r="U35" s="534"/>
      <c r="V35" s="534"/>
      <c r="W35" s="534"/>
      <c r="X35" s="534"/>
      <c r="Y35" s="534"/>
      <c r="Z35" s="534"/>
      <c r="AA35" s="534"/>
      <c r="AB35" s="534"/>
      <c r="AC35" s="535"/>
    </row>
    <row r="36" spans="1:34" ht="20.100000000000001" customHeight="1" x14ac:dyDescent="0.15">
      <c r="A36" s="371" t="str">
        <f>IF(様式06‐2_職員配置!$J$41&gt;26,"保育士a","")</f>
        <v/>
      </c>
      <c r="B36" s="543"/>
      <c r="C36" s="374" t="str">
        <f>IF(A36="","",IF(SUM(様式06‐2_職員配置!$J$34:$K$40)&gt;26,"常勤","非常勤"))</f>
        <v/>
      </c>
      <c r="D36" s="540"/>
      <c r="E36" s="533"/>
      <c r="F36" s="533"/>
      <c r="G36" s="534"/>
      <c r="H36" s="534"/>
      <c r="I36" s="534"/>
      <c r="J36" s="534"/>
      <c r="K36" s="534"/>
      <c r="L36" s="534"/>
      <c r="M36" s="534"/>
      <c r="N36" s="534"/>
      <c r="O36" s="534"/>
      <c r="P36" s="534"/>
      <c r="Q36" s="534"/>
      <c r="R36" s="534"/>
      <c r="S36" s="534"/>
      <c r="T36" s="534"/>
      <c r="U36" s="534"/>
      <c r="V36" s="534"/>
      <c r="W36" s="534"/>
      <c r="X36" s="534"/>
      <c r="Y36" s="534"/>
      <c r="Z36" s="534"/>
      <c r="AA36" s="534"/>
      <c r="AB36" s="534"/>
      <c r="AC36" s="535"/>
    </row>
    <row r="37" spans="1:34" ht="20.100000000000001" customHeight="1" x14ac:dyDescent="0.15">
      <c r="A37" s="371" t="str">
        <f>IF(様式06‐2_職員配置!$J$41&gt;27,"保育士b","")</f>
        <v/>
      </c>
      <c r="B37" s="543"/>
      <c r="C37" s="374" t="str">
        <f>IF(A37="","",IF(SUM(様式06‐2_職員配置!$J$34:$K$40)&gt;27,"常勤","非常勤"))</f>
        <v/>
      </c>
      <c r="D37" s="540"/>
      <c r="E37" s="533"/>
      <c r="F37" s="533"/>
      <c r="G37" s="534"/>
      <c r="H37" s="534"/>
      <c r="I37" s="534"/>
      <c r="J37" s="534"/>
      <c r="K37" s="534"/>
      <c r="L37" s="534"/>
      <c r="M37" s="534"/>
      <c r="N37" s="534"/>
      <c r="O37" s="534"/>
      <c r="P37" s="534"/>
      <c r="Q37" s="534"/>
      <c r="R37" s="534"/>
      <c r="S37" s="534"/>
      <c r="T37" s="534"/>
      <c r="U37" s="534"/>
      <c r="V37" s="534"/>
      <c r="W37" s="534"/>
      <c r="X37" s="534"/>
      <c r="Y37" s="534"/>
      <c r="Z37" s="534"/>
      <c r="AA37" s="534"/>
      <c r="AB37" s="534"/>
      <c r="AC37" s="535"/>
    </row>
    <row r="38" spans="1:34" ht="20.100000000000001" customHeight="1" x14ac:dyDescent="0.15">
      <c r="A38" s="371" t="str">
        <f>IF(様式06‐2_職員配置!$J$41&gt;28,"保育士c","")</f>
        <v/>
      </c>
      <c r="B38" s="543"/>
      <c r="C38" s="374" t="str">
        <f>IF(A38="","",IF(SUM(様式06‐2_職員配置!$J$34:$K$40)&gt;28,"常勤","非常勤"))</f>
        <v/>
      </c>
      <c r="D38" s="540"/>
      <c r="E38" s="533"/>
      <c r="F38" s="533"/>
      <c r="G38" s="534"/>
      <c r="H38" s="534"/>
      <c r="I38" s="534"/>
      <c r="J38" s="534"/>
      <c r="K38" s="534"/>
      <c r="L38" s="534"/>
      <c r="M38" s="534"/>
      <c r="N38" s="534"/>
      <c r="O38" s="534"/>
      <c r="P38" s="534"/>
      <c r="Q38" s="534"/>
      <c r="R38" s="534"/>
      <c r="S38" s="534"/>
      <c r="T38" s="534"/>
      <c r="U38" s="534"/>
      <c r="V38" s="534"/>
      <c r="W38" s="534"/>
      <c r="X38" s="534"/>
      <c r="Y38" s="534"/>
      <c r="Z38" s="534"/>
      <c r="AA38" s="534"/>
      <c r="AB38" s="534"/>
      <c r="AC38" s="535"/>
    </row>
    <row r="39" spans="1:34" ht="20.100000000000001" customHeight="1" thickBot="1" x14ac:dyDescent="0.2">
      <c r="A39" s="372" t="str">
        <f>IF(様式06‐2_職員配置!$J$41&gt;29,"保育士d","")</f>
        <v/>
      </c>
      <c r="B39" s="544"/>
      <c r="C39" s="375" t="str">
        <f>IF(A39="","",IF(SUM(様式06‐2_職員配置!$J$34:$K$40)&gt;29,"常勤","非常勤"))</f>
        <v/>
      </c>
      <c r="D39" s="541"/>
      <c r="E39" s="536"/>
      <c r="F39" s="536"/>
      <c r="G39" s="537"/>
      <c r="H39" s="537"/>
      <c r="I39" s="537"/>
      <c r="J39" s="537"/>
      <c r="K39" s="537"/>
      <c r="L39" s="537"/>
      <c r="M39" s="537"/>
      <c r="N39" s="537"/>
      <c r="O39" s="537"/>
      <c r="P39" s="537"/>
      <c r="Q39" s="537"/>
      <c r="R39" s="537"/>
      <c r="S39" s="537"/>
      <c r="T39" s="537"/>
      <c r="U39" s="537"/>
      <c r="V39" s="537"/>
      <c r="W39" s="537"/>
      <c r="X39" s="537"/>
      <c r="Y39" s="537"/>
      <c r="Z39" s="537"/>
      <c r="AA39" s="537"/>
      <c r="AB39" s="537"/>
      <c r="AC39" s="538"/>
    </row>
    <row r="40" spans="1:34" s="81" customFormat="1" ht="20.100000000000001" customHeight="1" thickBot="1" x14ac:dyDescent="0.2">
      <c r="A40" s="78"/>
      <c r="B40" s="100" t="s">
        <v>35</v>
      </c>
      <c r="C40" s="82" t="s">
        <v>539</v>
      </c>
      <c r="D40" s="363"/>
      <c r="E40" s="364"/>
      <c r="F40" s="364"/>
      <c r="G40" s="365"/>
      <c r="H40" s="365"/>
      <c r="I40" s="365"/>
      <c r="J40" s="365"/>
      <c r="K40" s="365"/>
      <c r="L40" s="365"/>
      <c r="M40" s="365"/>
      <c r="N40" s="365"/>
      <c r="O40" s="365"/>
      <c r="P40" s="365"/>
      <c r="Q40" s="365"/>
      <c r="R40" s="365"/>
      <c r="S40" s="365"/>
      <c r="T40" s="365"/>
      <c r="U40" s="365"/>
      <c r="V40" s="365"/>
      <c r="W40" s="365"/>
      <c r="X40" s="365"/>
      <c r="Y40" s="365"/>
      <c r="Z40" s="365"/>
      <c r="AA40" s="365"/>
      <c r="AB40" s="365"/>
      <c r="AC40" s="366"/>
    </row>
    <row r="41" spans="1:34" ht="20.100000000000001" customHeight="1" x14ac:dyDescent="0.15">
      <c r="A41" s="112" t="s">
        <v>540</v>
      </c>
      <c r="B41" s="345">
        <f>+様式04‐2_開園日・開園時間・定員区分!$C$18</f>
        <v>0</v>
      </c>
      <c r="C41" s="346">
        <f>ROUNDUP(B41/3,0)</f>
        <v>0</v>
      </c>
      <c r="D41" s="367"/>
      <c r="E41" s="565"/>
      <c r="F41" s="565"/>
      <c r="G41" s="566"/>
      <c r="H41" s="566"/>
      <c r="I41" s="566"/>
      <c r="J41" s="566"/>
      <c r="K41" s="566"/>
      <c r="L41" s="566"/>
      <c r="M41" s="566"/>
      <c r="N41" s="566"/>
      <c r="O41" s="566"/>
      <c r="P41" s="566"/>
      <c r="Q41" s="566"/>
      <c r="R41" s="566"/>
      <c r="S41" s="566"/>
      <c r="T41" s="566"/>
      <c r="U41" s="566"/>
      <c r="V41" s="566"/>
      <c r="W41" s="566"/>
      <c r="X41" s="566"/>
      <c r="Y41" s="566"/>
      <c r="Z41" s="566"/>
      <c r="AA41" s="566"/>
      <c r="AB41" s="566"/>
      <c r="AC41" s="567"/>
    </row>
    <row r="42" spans="1:34" ht="20.100000000000001" customHeight="1" x14ac:dyDescent="0.15">
      <c r="A42" s="113" t="s">
        <v>541</v>
      </c>
      <c r="B42" s="347">
        <f>+様式04‐2_開園日・開園時間・定員区分!$D$18</f>
        <v>0</v>
      </c>
      <c r="C42" s="348">
        <f>ROUNDUP(B42/5,0)</f>
        <v>0</v>
      </c>
      <c r="D42" s="368"/>
      <c r="E42" s="568"/>
      <c r="F42" s="568"/>
      <c r="G42" s="569"/>
      <c r="H42" s="569"/>
      <c r="I42" s="569"/>
      <c r="J42" s="569"/>
      <c r="K42" s="569"/>
      <c r="L42" s="569"/>
      <c r="M42" s="569"/>
      <c r="N42" s="569"/>
      <c r="O42" s="569"/>
      <c r="P42" s="569"/>
      <c r="Q42" s="569"/>
      <c r="R42" s="569"/>
      <c r="S42" s="569"/>
      <c r="T42" s="569"/>
      <c r="U42" s="569"/>
      <c r="V42" s="569"/>
      <c r="W42" s="569"/>
      <c r="X42" s="569"/>
      <c r="Y42" s="569"/>
      <c r="Z42" s="569"/>
      <c r="AA42" s="569"/>
      <c r="AB42" s="569"/>
      <c r="AC42" s="570"/>
    </row>
    <row r="43" spans="1:34" ht="20.100000000000001" customHeight="1" x14ac:dyDescent="0.15">
      <c r="A43" s="113" t="s">
        <v>542</v>
      </c>
      <c r="B43" s="347">
        <f>+様式04‐2_開園日・開園時間・定員区分!$E$18</f>
        <v>0</v>
      </c>
      <c r="C43" s="348">
        <f>ROUNDUP(B43/5,0)</f>
        <v>0</v>
      </c>
      <c r="D43" s="368"/>
      <c r="E43" s="568"/>
      <c r="F43" s="568"/>
      <c r="G43" s="569"/>
      <c r="H43" s="569"/>
      <c r="I43" s="569"/>
      <c r="J43" s="569"/>
      <c r="K43" s="569"/>
      <c r="L43" s="569"/>
      <c r="M43" s="569"/>
      <c r="N43" s="569"/>
      <c r="O43" s="569"/>
      <c r="P43" s="569"/>
      <c r="Q43" s="569"/>
      <c r="R43" s="569"/>
      <c r="S43" s="569"/>
      <c r="T43" s="569"/>
      <c r="U43" s="569"/>
      <c r="V43" s="569"/>
      <c r="W43" s="569"/>
      <c r="X43" s="569"/>
      <c r="Y43" s="569"/>
      <c r="Z43" s="569"/>
      <c r="AA43" s="569"/>
      <c r="AB43" s="569"/>
      <c r="AC43" s="570"/>
    </row>
    <row r="44" spans="1:34" ht="20.100000000000001" customHeight="1" x14ac:dyDescent="0.15">
      <c r="A44" s="101" t="s">
        <v>543</v>
      </c>
      <c r="B44" s="347">
        <f>+様式04‐2_開園日・開園時間・定員区分!$F$18</f>
        <v>0</v>
      </c>
      <c r="C44" s="348">
        <f>ROUNDUP(B44/15,0)</f>
        <v>0</v>
      </c>
      <c r="D44" s="368"/>
      <c r="E44" s="568"/>
      <c r="F44" s="568"/>
      <c r="G44" s="569"/>
      <c r="H44" s="569"/>
      <c r="I44" s="569"/>
      <c r="J44" s="569"/>
      <c r="K44" s="569"/>
      <c r="L44" s="569"/>
      <c r="M44" s="569"/>
      <c r="N44" s="569"/>
      <c r="O44" s="569"/>
      <c r="P44" s="569"/>
      <c r="Q44" s="569"/>
      <c r="R44" s="569"/>
      <c r="S44" s="569"/>
      <c r="T44" s="569"/>
      <c r="U44" s="569"/>
      <c r="V44" s="569"/>
      <c r="W44" s="569"/>
      <c r="X44" s="569"/>
      <c r="Y44" s="569"/>
      <c r="Z44" s="569"/>
      <c r="AA44" s="569"/>
      <c r="AB44" s="569"/>
      <c r="AC44" s="570"/>
    </row>
    <row r="45" spans="1:34" ht="20.100000000000001" customHeight="1" x14ac:dyDescent="0.15">
      <c r="A45" s="78" t="s">
        <v>544</v>
      </c>
      <c r="B45" s="347">
        <f>+様式04‐2_開園日・開園時間・定員区分!$G$18</f>
        <v>0</v>
      </c>
      <c r="C45" s="348">
        <f>ROUNDUP(B45/20,0)</f>
        <v>0</v>
      </c>
      <c r="D45" s="368"/>
      <c r="E45" s="568"/>
      <c r="F45" s="568"/>
      <c r="G45" s="569"/>
      <c r="H45" s="569"/>
      <c r="I45" s="569"/>
      <c r="J45" s="569"/>
      <c r="K45" s="569"/>
      <c r="L45" s="569"/>
      <c r="M45" s="569"/>
      <c r="N45" s="569"/>
      <c r="O45" s="569"/>
      <c r="P45" s="569"/>
      <c r="Q45" s="569"/>
      <c r="R45" s="569"/>
      <c r="S45" s="569"/>
      <c r="T45" s="569"/>
      <c r="U45" s="569"/>
      <c r="V45" s="569"/>
      <c r="W45" s="569"/>
      <c r="X45" s="569"/>
      <c r="Y45" s="569"/>
      <c r="Z45" s="569"/>
      <c r="AA45" s="569"/>
      <c r="AB45" s="569"/>
      <c r="AC45" s="570"/>
    </row>
    <row r="46" spans="1:34" ht="20.100000000000001" customHeight="1" thickBot="1" x14ac:dyDescent="0.2">
      <c r="A46" s="109" t="s">
        <v>545</v>
      </c>
      <c r="B46" s="349">
        <f>+様式04‐2_開園日・開園時間・定員区分!$H$18</f>
        <v>0</v>
      </c>
      <c r="C46" s="348">
        <f>ROUNDUP(B46/20,0)</f>
        <v>0</v>
      </c>
      <c r="D46" s="369"/>
      <c r="E46" s="571"/>
      <c r="F46" s="571"/>
      <c r="G46" s="572"/>
      <c r="H46" s="572"/>
      <c r="I46" s="572"/>
      <c r="J46" s="572"/>
      <c r="K46" s="572"/>
      <c r="L46" s="572"/>
      <c r="M46" s="572"/>
      <c r="N46" s="572"/>
      <c r="O46" s="572"/>
      <c r="P46" s="572"/>
      <c r="Q46" s="572"/>
      <c r="R46" s="572"/>
      <c r="S46" s="572"/>
      <c r="T46" s="572"/>
      <c r="U46" s="572"/>
      <c r="V46" s="572"/>
      <c r="W46" s="572"/>
      <c r="X46" s="572"/>
      <c r="Y46" s="572"/>
      <c r="Z46" s="572"/>
      <c r="AA46" s="572"/>
      <c r="AB46" s="572"/>
      <c r="AC46" s="573"/>
      <c r="AE46" s="2035" t="s">
        <v>1237</v>
      </c>
      <c r="AF46" s="2036"/>
      <c r="AG46" s="2036"/>
      <c r="AH46" s="2037"/>
    </row>
    <row r="47" spans="1:34" ht="19.5" customHeight="1" x14ac:dyDescent="0.15">
      <c r="A47" s="2038" t="s">
        <v>539</v>
      </c>
      <c r="B47" s="2039"/>
      <c r="C47" s="2040"/>
      <c r="D47" s="107"/>
      <c r="E47" s="342">
        <f>ROUNDUP(E41/3,0)+ROUNDUP(E42/5,0)+ROUNDUP(E43/5,0)+ROUNDUP(E44/15,0)+ROUNDUP(E45/20,0)+ROUNDUP(E46/20,0)</f>
        <v>0</v>
      </c>
      <c r="F47" s="342">
        <f t="shared" ref="F47:AB47" si="0">ROUNDUP(F41/3,0)+ROUNDUP(F42/5,0)+ROUNDUP(F43/5,0)+ROUNDUP(F44/15,0)+ROUNDUP(F45/20,0)+ROUNDUP(F46/20,0)</f>
        <v>0</v>
      </c>
      <c r="G47" s="342">
        <f t="shared" si="0"/>
        <v>0</v>
      </c>
      <c r="H47" s="342">
        <f t="shared" si="0"/>
        <v>0</v>
      </c>
      <c r="I47" s="342">
        <f t="shared" si="0"/>
        <v>0</v>
      </c>
      <c r="J47" s="342">
        <f t="shared" si="0"/>
        <v>0</v>
      </c>
      <c r="K47" s="342">
        <f t="shared" si="0"/>
        <v>0</v>
      </c>
      <c r="L47" s="342">
        <f t="shared" si="0"/>
        <v>0</v>
      </c>
      <c r="M47" s="342">
        <f t="shared" si="0"/>
        <v>0</v>
      </c>
      <c r="N47" s="342">
        <f t="shared" si="0"/>
        <v>0</v>
      </c>
      <c r="O47" s="342">
        <f t="shared" si="0"/>
        <v>0</v>
      </c>
      <c r="P47" s="342">
        <f t="shared" si="0"/>
        <v>0</v>
      </c>
      <c r="Q47" s="342">
        <f t="shared" si="0"/>
        <v>0</v>
      </c>
      <c r="R47" s="342">
        <f t="shared" si="0"/>
        <v>0</v>
      </c>
      <c r="S47" s="342">
        <f t="shared" si="0"/>
        <v>0</v>
      </c>
      <c r="T47" s="342">
        <f t="shared" si="0"/>
        <v>0</v>
      </c>
      <c r="U47" s="342">
        <f t="shared" si="0"/>
        <v>0</v>
      </c>
      <c r="V47" s="342">
        <f t="shared" si="0"/>
        <v>0</v>
      </c>
      <c r="W47" s="342">
        <f t="shared" si="0"/>
        <v>0</v>
      </c>
      <c r="X47" s="342">
        <f t="shared" si="0"/>
        <v>0</v>
      </c>
      <c r="Y47" s="342">
        <f t="shared" si="0"/>
        <v>0</v>
      </c>
      <c r="Z47" s="342">
        <f t="shared" si="0"/>
        <v>0</v>
      </c>
      <c r="AA47" s="342">
        <f t="shared" si="0"/>
        <v>0</v>
      </c>
      <c r="AB47" s="342">
        <f t="shared" si="0"/>
        <v>0</v>
      </c>
      <c r="AC47" s="350"/>
      <c r="AE47" s="2041" t="s">
        <v>642</v>
      </c>
      <c r="AF47" s="2042"/>
      <c r="AG47" s="324" t="s">
        <v>643</v>
      </c>
      <c r="AH47" s="120" t="s">
        <v>547</v>
      </c>
    </row>
    <row r="48" spans="1:34" ht="20.100000000000001" customHeight="1" thickBot="1" x14ac:dyDescent="0.2">
      <c r="A48" s="2043" t="s">
        <v>546</v>
      </c>
      <c r="B48" s="2044"/>
      <c r="C48" s="2045"/>
      <c r="D48" s="108"/>
      <c r="E48" s="343">
        <f>COUNTA(E10:E39)</f>
        <v>0</v>
      </c>
      <c r="F48" s="343">
        <f>COUNTA(F10:F39)</f>
        <v>0</v>
      </c>
      <c r="G48" s="343">
        <f t="shared" ref="G48:AA48" si="1">COUNTA(G10:G39)</f>
        <v>0</v>
      </c>
      <c r="H48" s="343">
        <f t="shared" si="1"/>
        <v>0</v>
      </c>
      <c r="I48" s="343">
        <f t="shared" si="1"/>
        <v>0</v>
      </c>
      <c r="J48" s="343">
        <f t="shared" si="1"/>
        <v>0</v>
      </c>
      <c r="K48" s="343">
        <f t="shared" si="1"/>
        <v>0</v>
      </c>
      <c r="L48" s="343">
        <f t="shared" si="1"/>
        <v>0</v>
      </c>
      <c r="M48" s="343">
        <f t="shared" si="1"/>
        <v>0</v>
      </c>
      <c r="N48" s="343">
        <f t="shared" si="1"/>
        <v>0</v>
      </c>
      <c r="O48" s="343">
        <f t="shared" si="1"/>
        <v>0</v>
      </c>
      <c r="P48" s="343">
        <f t="shared" si="1"/>
        <v>0</v>
      </c>
      <c r="Q48" s="343">
        <f t="shared" si="1"/>
        <v>0</v>
      </c>
      <c r="R48" s="343">
        <f t="shared" si="1"/>
        <v>0</v>
      </c>
      <c r="S48" s="343">
        <f t="shared" si="1"/>
        <v>0</v>
      </c>
      <c r="T48" s="343">
        <f t="shared" si="1"/>
        <v>0</v>
      </c>
      <c r="U48" s="343">
        <f t="shared" si="1"/>
        <v>0</v>
      </c>
      <c r="V48" s="343">
        <f t="shared" si="1"/>
        <v>0</v>
      </c>
      <c r="W48" s="343">
        <f t="shared" si="1"/>
        <v>0</v>
      </c>
      <c r="X48" s="343">
        <f t="shared" si="1"/>
        <v>0</v>
      </c>
      <c r="Y48" s="343">
        <f t="shared" si="1"/>
        <v>0</v>
      </c>
      <c r="Z48" s="343">
        <f t="shared" si="1"/>
        <v>0</v>
      </c>
      <c r="AA48" s="343">
        <f t="shared" si="1"/>
        <v>0</v>
      </c>
      <c r="AB48" s="343">
        <f>COUNTA(AB10:AB39)</f>
        <v>0</v>
      </c>
      <c r="AC48" s="351"/>
      <c r="AE48" s="121">
        <v>3</v>
      </c>
      <c r="AF48" s="116">
        <f>COUNTIF(D10:D39,3)</f>
        <v>0</v>
      </c>
      <c r="AG48" s="116">
        <f>様式04‐2_開園日・開園時間・定員区分!$F$19</f>
        <v>0</v>
      </c>
      <c r="AH48" s="122">
        <f>IF(AF48&gt;=AG48,0,1)</f>
        <v>0</v>
      </c>
    </row>
    <row r="49" spans="1:34" ht="20.100000000000001" customHeight="1" thickBot="1" x14ac:dyDescent="0.2">
      <c r="A49" s="2046" t="s">
        <v>547</v>
      </c>
      <c r="B49" s="2047"/>
      <c r="C49" s="2048"/>
      <c r="D49" s="118"/>
      <c r="E49" s="344" t="str">
        <f t="shared" ref="E49:AB49" si="2">IF(E47&lt;=E48,"○","×")</f>
        <v>○</v>
      </c>
      <c r="F49" s="344" t="str">
        <f t="shared" si="2"/>
        <v>○</v>
      </c>
      <c r="G49" s="344" t="str">
        <f t="shared" si="2"/>
        <v>○</v>
      </c>
      <c r="H49" s="344" t="str">
        <f t="shared" si="2"/>
        <v>○</v>
      </c>
      <c r="I49" s="344" t="str">
        <f t="shared" si="2"/>
        <v>○</v>
      </c>
      <c r="J49" s="344" t="str">
        <f t="shared" si="2"/>
        <v>○</v>
      </c>
      <c r="K49" s="344" t="str">
        <f t="shared" si="2"/>
        <v>○</v>
      </c>
      <c r="L49" s="344" t="str">
        <f t="shared" si="2"/>
        <v>○</v>
      </c>
      <c r="M49" s="344" t="str">
        <f t="shared" si="2"/>
        <v>○</v>
      </c>
      <c r="N49" s="344" t="str">
        <f t="shared" si="2"/>
        <v>○</v>
      </c>
      <c r="O49" s="344" t="str">
        <f t="shared" si="2"/>
        <v>○</v>
      </c>
      <c r="P49" s="344" t="str">
        <f t="shared" si="2"/>
        <v>○</v>
      </c>
      <c r="Q49" s="344" t="str">
        <f t="shared" si="2"/>
        <v>○</v>
      </c>
      <c r="R49" s="344" t="str">
        <f t="shared" si="2"/>
        <v>○</v>
      </c>
      <c r="S49" s="344" t="str">
        <f t="shared" si="2"/>
        <v>○</v>
      </c>
      <c r="T49" s="344" t="str">
        <f t="shared" si="2"/>
        <v>○</v>
      </c>
      <c r="U49" s="344" t="str">
        <f t="shared" si="2"/>
        <v>○</v>
      </c>
      <c r="V49" s="344" t="str">
        <f t="shared" si="2"/>
        <v>○</v>
      </c>
      <c r="W49" s="344" t="str">
        <f t="shared" si="2"/>
        <v>○</v>
      </c>
      <c r="X49" s="344" t="str">
        <f t="shared" si="2"/>
        <v>○</v>
      </c>
      <c r="Y49" s="344" t="str">
        <f t="shared" si="2"/>
        <v>○</v>
      </c>
      <c r="Z49" s="344" t="str">
        <f t="shared" si="2"/>
        <v>○</v>
      </c>
      <c r="AA49" s="344" t="str">
        <f t="shared" si="2"/>
        <v>○</v>
      </c>
      <c r="AB49" s="344" t="str">
        <f t="shared" si="2"/>
        <v>○</v>
      </c>
      <c r="AC49" s="352"/>
      <c r="AE49" s="121">
        <v>4</v>
      </c>
      <c r="AF49" s="116">
        <f>COUNTIF(D10:D39,4)</f>
        <v>0</v>
      </c>
      <c r="AG49" s="116">
        <f>様式04‐2_開園日・開園時間・定員区分!$G$19</f>
        <v>0</v>
      </c>
      <c r="AH49" s="122">
        <f>IF(AF49&gt;=AG49,0,1)</f>
        <v>0</v>
      </c>
    </row>
    <row r="50" spans="1:34" ht="20.100000000000001" customHeight="1" thickBot="1" x14ac:dyDescent="0.2">
      <c r="A50" s="2049"/>
      <c r="B50" s="2050"/>
      <c r="C50" s="2051"/>
      <c r="D50" s="2052" t="str">
        <f>IF(SUM(AH48:AH50)&gt;0,"クラス担任の配置を確認してください","")</f>
        <v/>
      </c>
      <c r="E50" s="2053"/>
      <c r="F50" s="2053"/>
      <c r="G50" s="2053"/>
      <c r="H50" s="2053"/>
      <c r="I50" s="2053"/>
      <c r="J50" s="2053"/>
      <c r="K50" s="2053"/>
      <c r="L50" s="2053"/>
      <c r="M50" s="2053"/>
      <c r="N50" s="2053"/>
      <c r="O50" s="2053"/>
      <c r="P50" s="2053"/>
      <c r="Q50" s="2053"/>
      <c r="R50" s="2053"/>
      <c r="S50" s="2053"/>
      <c r="T50" s="2053"/>
      <c r="U50" s="2053"/>
      <c r="V50" s="2053"/>
      <c r="W50" s="2053"/>
      <c r="X50" s="2053"/>
      <c r="Y50" s="2053"/>
      <c r="Z50" s="2053"/>
      <c r="AA50" s="2053"/>
      <c r="AB50" s="2053"/>
      <c r="AC50" s="2054"/>
      <c r="AE50" s="123">
        <v>5</v>
      </c>
      <c r="AF50" s="124">
        <f>COUNTIF(D10:D39,5)</f>
        <v>0</v>
      </c>
      <c r="AG50" s="124">
        <f>様式04‐2_開園日・開園時間・定員区分!$H$19</f>
        <v>0</v>
      </c>
      <c r="AH50" s="125">
        <f>IF(AF50&gt;=AG50,0,1)</f>
        <v>0</v>
      </c>
    </row>
    <row r="51" spans="1:34" ht="14.25" customHeight="1" thickBot="1" x14ac:dyDescent="0.2"/>
    <row r="52" spans="1:34" ht="20.100000000000001" customHeight="1" thickBot="1" x14ac:dyDescent="0.2">
      <c r="A52" s="2062" t="s">
        <v>645</v>
      </c>
      <c r="B52" s="2063"/>
      <c r="C52" s="2063"/>
      <c r="D52" s="2063"/>
      <c r="E52" s="2063"/>
      <c r="F52" s="2063"/>
      <c r="G52" s="2063"/>
      <c r="H52" s="2063"/>
      <c r="I52" s="2063"/>
      <c r="J52" s="2063"/>
      <c r="K52" s="2063"/>
      <c r="L52" s="2063"/>
      <c r="M52" s="2063"/>
      <c r="N52" s="2063"/>
      <c r="O52" s="2063"/>
      <c r="P52" s="2063"/>
      <c r="Q52" s="2063"/>
      <c r="R52" s="2063"/>
      <c r="S52" s="2063"/>
      <c r="T52" s="2063"/>
      <c r="U52" s="2063"/>
      <c r="V52" s="2063"/>
      <c r="W52" s="2063"/>
      <c r="X52" s="2063"/>
      <c r="Y52" s="2063"/>
      <c r="Z52" s="2063"/>
      <c r="AA52" s="2063"/>
      <c r="AB52" s="2063"/>
      <c r="AC52" s="2064"/>
    </row>
    <row r="53" spans="1:34" ht="20.100000000000001" customHeight="1" x14ac:dyDescent="0.15">
      <c r="A53" s="2033"/>
      <c r="B53" s="2034"/>
      <c r="C53" s="545"/>
      <c r="D53" s="367"/>
      <c r="E53" s="548"/>
      <c r="F53" s="549"/>
      <c r="G53" s="549"/>
      <c r="H53" s="549"/>
      <c r="I53" s="549"/>
      <c r="J53" s="549"/>
      <c r="K53" s="549"/>
      <c r="L53" s="549"/>
      <c r="M53" s="549"/>
      <c r="N53" s="549"/>
      <c r="O53" s="549"/>
      <c r="P53" s="549"/>
      <c r="Q53" s="549"/>
      <c r="R53" s="549"/>
      <c r="S53" s="549"/>
      <c r="T53" s="549"/>
      <c r="U53" s="549"/>
      <c r="V53" s="549"/>
      <c r="W53" s="549"/>
      <c r="X53" s="549"/>
      <c r="Y53" s="549"/>
      <c r="Z53" s="549"/>
      <c r="AA53" s="549"/>
      <c r="AB53" s="549"/>
      <c r="AC53" s="550"/>
    </row>
    <row r="54" spans="1:34" ht="20.100000000000001" customHeight="1" x14ac:dyDescent="0.15">
      <c r="A54" s="2028"/>
      <c r="B54" s="2029"/>
      <c r="C54" s="546"/>
      <c r="D54" s="368"/>
      <c r="E54" s="551"/>
      <c r="F54" s="552"/>
      <c r="G54" s="552"/>
      <c r="H54" s="552"/>
      <c r="I54" s="552"/>
      <c r="J54" s="552"/>
      <c r="K54" s="552"/>
      <c r="L54" s="552"/>
      <c r="M54" s="552"/>
      <c r="N54" s="552"/>
      <c r="O54" s="552"/>
      <c r="P54" s="552"/>
      <c r="Q54" s="552"/>
      <c r="R54" s="552"/>
      <c r="S54" s="552"/>
      <c r="T54" s="552"/>
      <c r="U54" s="552"/>
      <c r="V54" s="552"/>
      <c r="W54" s="552"/>
      <c r="X54" s="552"/>
      <c r="Y54" s="552"/>
      <c r="Z54" s="552"/>
      <c r="AA54" s="552"/>
      <c r="AB54" s="552"/>
      <c r="AC54" s="553"/>
    </row>
    <row r="55" spans="1:34" ht="20.100000000000001" customHeight="1" x14ac:dyDescent="0.15">
      <c r="A55" s="2028"/>
      <c r="B55" s="2029"/>
      <c r="C55" s="546"/>
      <c r="D55" s="368"/>
      <c r="E55" s="551"/>
      <c r="F55" s="552"/>
      <c r="G55" s="552"/>
      <c r="H55" s="552"/>
      <c r="I55" s="552"/>
      <c r="J55" s="552"/>
      <c r="K55" s="552"/>
      <c r="L55" s="552"/>
      <c r="M55" s="552"/>
      <c r="N55" s="552"/>
      <c r="O55" s="552"/>
      <c r="P55" s="552"/>
      <c r="Q55" s="552"/>
      <c r="R55" s="552"/>
      <c r="S55" s="552"/>
      <c r="T55" s="552"/>
      <c r="U55" s="552"/>
      <c r="V55" s="552"/>
      <c r="W55" s="552"/>
      <c r="X55" s="552"/>
      <c r="Y55" s="552"/>
      <c r="Z55" s="552"/>
      <c r="AA55" s="552"/>
      <c r="AB55" s="552"/>
      <c r="AC55" s="553"/>
    </row>
    <row r="56" spans="1:34" ht="20.100000000000001" customHeight="1" x14ac:dyDescent="0.15">
      <c r="A56" s="2028"/>
      <c r="B56" s="2029"/>
      <c r="C56" s="546"/>
      <c r="D56" s="368"/>
      <c r="E56" s="551"/>
      <c r="F56" s="552"/>
      <c r="G56" s="552"/>
      <c r="H56" s="552"/>
      <c r="I56" s="552"/>
      <c r="J56" s="552"/>
      <c r="K56" s="552"/>
      <c r="L56" s="552"/>
      <c r="M56" s="552"/>
      <c r="N56" s="552"/>
      <c r="O56" s="552"/>
      <c r="P56" s="552"/>
      <c r="Q56" s="552"/>
      <c r="R56" s="552"/>
      <c r="S56" s="552"/>
      <c r="T56" s="552"/>
      <c r="U56" s="552"/>
      <c r="V56" s="552"/>
      <c r="W56" s="552"/>
      <c r="X56" s="552"/>
      <c r="Y56" s="552"/>
      <c r="Z56" s="552"/>
      <c r="AA56" s="552"/>
      <c r="AB56" s="552"/>
      <c r="AC56" s="553"/>
    </row>
    <row r="57" spans="1:34" ht="20.100000000000001" customHeight="1" x14ac:dyDescent="0.15">
      <c r="A57" s="2028"/>
      <c r="B57" s="2029"/>
      <c r="C57" s="546"/>
      <c r="D57" s="368"/>
      <c r="E57" s="551"/>
      <c r="F57" s="552"/>
      <c r="G57" s="552"/>
      <c r="H57" s="552"/>
      <c r="I57" s="552"/>
      <c r="J57" s="552"/>
      <c r="K57" s="552"/>
      <c r="L57" s="552"/>
      <c r="M57" s="552"/>
      <c r="N57" s="552"/>
      <c r="O57" s="552"/>
      <c r="P57" s="552"/>
      <c r="Q57" s="552"/>
      <c r="R57" s="552"/>
      <c r="S57" s="552"/>
      <c r="T57" s="552"/>
      <c r="U57" s="552"/>
      <c r="V57" s="552"/>
      <c r="W57" s="552"/>
      <c r="X57" s="552"/>
      <c r="Y57" s="552"/>
      <c r="Z57" s="552"/>
      <c r="AA57" s="552"/>
      <c r="AB57" s="552"/>
      <c r="AC57" s="553"/>
    </row>
    <row r="58" spans="1:34" ht="20.100000000000001" customHeight="1" x14ac:dyDescent="0.15">
      <c r="A58" s="2028"/>
      <c r="B58" s="2029"/>
      <c r="C58" s="546"/>
      <c r="D58" s="368"/>
      <c r="E58" s="551"/>
      <c r="F58" s="552"/>
      <c r="G58" s="552"/>
      <c r="H58" s="552"/>
      <c r="I58" s="552"/>
      <c r="J58" s="552"/>
      <c r="K58" s="552"/>
      <c r="L58" s="552"/>
      <c r="M58" s="552"/>
      <c r="N58" s="552"/>
      <c r="O58" s="552"/>
      <c r="P58" s="552"/>
      <c r="Q58" s="552"/>
      <c r="R58" s="552"/>
      <c r="S58" s="552"/>
      <c r="T58" s="552"/>
      <c r="U58" s="552"/>
      <c r="V58" s="552"/>
      <c r="W58" s="552"/>
      <c r="X58" s="552"/>
      <c r="Y58" s="552"/>
      <c r="Z58" s="552"/>
      <c r="AA58" s="552"/>
      <c r="AB58" s="552"/>
      <c r="AC58" s="553"/>
    </row>
    <row r="59" spans="1:34" ht="20.100000000000001" customHeight="1" x14ac:dyDescent="0.15">
      <c r="A59" s="2028"/>
      <c r="B59" s="2029"/>
      <c r="C59" s="546"/>
      <c r="D59" s="368"/>
      <c r="E59" s="551"/>
      <c r="F59" s="552"/>
      <c r="G59" s="552"/>
      <c r="H59" s="552"/>
      <c r="I59" s="552"/>
      <c r="J59" s="552"/>
      <c r="K59" s="552"/>
      <c r="L59" s="552"/>
      <c r="M59" s="552"/>
      <c r="N59" s="552"/>
      <c r="O59" s="552"/>
      <c r="P59" s="552"/>
      <c r="Q59" s="552"/>
      <c r="R59" s="552"/>
      <c r="S59" s="552"/>
      <c r="T59" s="552"/>
      <c r="U59" s="552"/>
      <c r="V59" s="552"/>
      <c r="W59" s="552"/>
      <c r="X59" s="552"/>
      <c r="Y59" s="552"/>
      <c r="Z59" s="552"/>
      <c r="AA59" s="552"/>
      <c r="AB59" s="552"/>
      <c r="AC59" s="553"/>
    </row>
    <row r="60" spans="1:34" ht="20.100000000000001" customHeight="1" x14ac:dyDescent="0.15">
      <c r="A60" s="2028"/>
      <c r="B60" s="2029"/>
      <c r="C60" s="546"/>
      <c r="D60" s="368"/>
      <c r="E60" s="551"/>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3"/>
    </row>
    <row r="61" spans="1:34" ht="20.100000000000001" customHeight="1" x14ac:dyDescent="0.15">
      <c r="A61" s="2028"/>
      <c r="B61" s="2029"/>
      <c r="C61" s="546"/>
      <c r="D61" s="368"/>
      <c r="E61" s="551"/>
      <c r="F61" s="552"/>
      <c r="G61" s="552"/>
      <c r="H61" s="552"/>
      <c r="I61" s="552"/>
      <c r="J61" s="552"/>
      <c r="K61" s="552"/>
      <c r="L61" s="552"/>
      <c r="M61" s="552"/>
      <c r="N61" s="552"/>
      <c r="O61" s="552"/>
      <c r="P61" s="552"/>
      <c r="Q61" s="552"/>
      <c r="R61" s="552"/>
      <c r="S61" s="552"/>
      <c r="T61" s="552"/>
      <c r="U61" s="552"/>
      <c r="V61" s="552"/>
      <c r="W61" s="552"/>
      <c r="X61" s="552"/>
      <c r="Y61" s="552"/>
      <c r="Z61" s="552"/>
      <c r="AA61" s="552"/>
      <c r="AB61" s="552"/>
      <c r="AC61" s="553"/>
    </row>
    <row r="62" spans="1:34" ht="20.100000000000001" customHeight="1" x14ac:dyDescent="0.15">
      <c r="A62" s="2028"/>
      <c r="B62" s="2029"/>
      <c r="C62" s="546"/>
      <c r="D62" s="368"/>
      <c r="E62" s="551"/>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3"/>
    </row>
    <row r="63" spans="1:34" ht="20.100000000000001" customHeight="1" x14ac:dyDescent="0.15">
      <c r="A63" s="2028"/>
      <c r="B63" s="2029"/>
      <c r="C63" s="546"/>
      <c r="D63" s="368"/>
      <c r="E63" s="551"/>
      <c r="F63" s="552"/>
      <c r="G63" s="552"/>
      <c r="H63" s="552"/>
      <c r="I63" s="552"/>
      <c r="J63" s="552"/>
      <c r="K63" s="552"/>
      <c r="L63" s="552"/>
      <c r="M63" s="552"/>
      <c r="N63" s="552"/>
      <c r="O63" s="552"/>
      <c r="P63" s="552"/>
      <c r="Q63" s="552"/>
      <c r="R63" s="552"/>
      <c r="S63" s="552"/>
      <c r="T63" s="552"/>
      <c r="U63" s="552"/>
      <c r="V63" s="552"/>
      <c r="W63" s="552"/>
      <c r="X63" s="552"/>
      <c r="Y63" s="552"/>
      <c r="Z63" s="552"/>
      <c r="AA63" s="552"/>
      <c r="AB63" s="552"/>
      <c r="AC63" s="553"/>
    </row>
    <row r="64" spans="1:34" ht="20.100000000000001" customHeight="1" thickBot="1" x14ac:dyDescent="0.2">
      <c r="A64" s="2026"/>
      <c r="B64" s="2027"/>
      <c r="C64" s="547"/>
      <c r="D64" s="369"/>
      <c r="E64" s="554"/>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6"/>
    </row>
    <row r="65" spans="1:34" ht="12" customHeight="1" x14ac:dyDescent="0.15"/>
    <row r="66" spans="1:34" ht="35.25" customHeight="1" x14ac:dyDescent="0.15"/>
    <row r="67" spans="1:34" ht="11.25" customHeight="1" x14ac:dyDescent="0.15">
      <c r="A67" s="2055" t="s">
        <v>820</v>
      </c>
      <c r="B67" s="2055"/>
      <c r="C67" s="2055"/>
      <c r="D67" s="2055"/>
      <c r="E67" s="2055"/>
      <c r="F67" s="2055"/>
      <c r="G67" s="2055"/>
      <c r="H67" s="2055"/>
      <c r="I67" s="2055"/>
      <c r="J67" s="2055"/>
      <c r="K67" s="2055"/>
      <c r="L67" s="2055"/>
      <c r="M67" s="2055"/>
      <c r="N67" s="2055"/>
      <c r="O67" s="2055"/>
      <c r="P67" s="2055"/>
      <c r="Q67" s="2055"/>
      <c r="R67" s="2055"/>
      <c r="S67" s="2055"/>
      <c r="T67" s="2055"/>
      <c r="U67" s="2055"/>
      <c r="V67" s="2055"/>
      <c r="W67" s="2055"/>
      <c r="X67" s="2055"/>
      <c r="Y67" s="2055"/>
      <c r="Z67" s="2055"/>
      <c r="AA67" s="2055"/>
      <c r="AB67" s="2055"/>
      <c r="AC67" s="2055"/>
    </row>
    <row r="68" spans="1:34" ht="11.25" customHeight="1" x14ac:dyDescent="0.15">
      <c r="A68" s="2055"/>
      <c r="B68" s="2055"/>
      <c r="C68" s="2055"/>
      <c r="D68" s="2055"/>
      <c r="E68" s="2055"/>
      <c r="F68" s="2055"/>
      <c r="G68" s="2055"/>
      <c r="H68" s="2055"/>
      <c r="I68" s="2055"/>
      <c r="J68" s="2055"/>
      <c r="K68" s="2055"/>
      <c r="L68" s="2055"/>
      <c r="M68" s="2055"/>
      <c r="N68" s="2055"/>
      <c r="O68" s="2055"/>
      <c r="P68" s="2055"/>
      <c r="Q68" s="2055"/>
      <c r="R68" s="2055"/>
      <c r="S68" s="2055"/>
      <c r="T68" s="2055"/>
      <c r="U68" s="2055"/>
      <c r="V68" s="2055"/>
      <c r="W68" s="2055"/>
      <c r="X68" s="2055"/>
      <c r="Y68" s="2055"/>
      <c r="Z68" s="2055"/>
      <c r="AA68" s="2055"/>
      <c r="AB68" s="2055"/>
      <c r="AC68" s="2055"/>
    </row>
    <row r="69" spans="1:34" ht="7.5" customHeight="1" thickBot="1" x14ac:dyDescent="0.2">
      <c r="A69" s="71"/>
      <c r="B69" s="71"/>
      <c r="C69" s="71"/>
      <c r="D69" s="71"/>
      <c r="E69" s="71"/>
      <c r="F69" s="71"/>
      <c r="G69" s="71"/>
      <c r="H69" s="71"/>
      <c r="I69" s="71"/>
      <c r="J69" s="71"/>
      <c r="K69" s="71"/>
      <c r="L69" s="71"/>
      <c r="M69" s="71"/>
      <c r="N69" s="71"/>
      <c r="O69" s="71"/>
      <c r="P69" s="71"/>
    </row>
    <row r="70" spans="1:34" ht="20.100000000000001" customHeight="1" x14ac:dyDescent="0.15">
      <c r="A70" s="2056" t="s">
        <v>555</v>
      </c>
      <c r="B70" s="72"/>
      <c r="C70" s="72"/>
      <c r="D70" s="72"/>
      <c r="E70" s="2058" t="s">
        <v>535</v>
      </c>
      <c r="F70" s="2058"/>
      <c r="G70" s="2058"/>
      <c r="H70" s="2058"/>
      <c r="I70" s="2058"/>
      <c r="J70" s="2058"/>
      <c r="K70" s="2058"/>
      <c r="L70" s="2058"/>
      <c r="M70" s="2058"/>
      <c r="N70" s="2058"/>
      <c r="O70" s="2058"/>
      <c r="P70" s="2058"/>
      <c r="Q70" s="2058"/>
      <c r="R70" s="2058"/>
      <c r="S70" s="2058"/>
      <c r="T70" s="2058"/>
      <c r="U70" s="2058"/>
      <c r="V70" s="2058"/>
      <c r="W70" s="2058"/>
      <c r="X70" s="2058"/>
      <c r="Y70" s="2058"/>
      <c r="Z70" s="2058"/>
      <c r="AA70" s="2058"/>
      <c r="AB70" s="2058"/>
      <c r="AC70" s="2059"/>
    </row>
    <row r="71" spans="1:34" ht="20.100000000000001" customHeight="1" thickBot="1" x14ac:dyDescent="0.2">
      <c r="A71" s="2057"/>
      <c r="B71" s="73" t="s">
        <v>536</v>
      </c>
      <c r="C71" s="74" t="s">
        <v>537</v>
      </c>
      <c r="D71" s="74" t="s">
        <v>1236</v>
      </c>
      <c r="E71" s="75">
        <v>0.29166666666666669</v>
      </c>
      <c r="F71" s="75">
        <v>0.3125</v>
      </c>
      <c r="G71" s="76">
        <v>0.33333333333333331</v>
      </c>
      <c r="H71" s="76">
        <v>0.35416666666666669</v>
      </c>
      <c r="I71" s="76">
        <v>0.375</v>
      </c>
      <c r="J71" s="76">
        <v>0.39583333333333331</v>
      </c>
      <c r="K71" s="76">
        <v>0.41666666666666669</v>
      </c>
      <c r="L71" s="76">
        <v>0.4375</v>
      </c>
      <c r="M71" s="76">
        <v>0.45833333333333331</v>
      </c>
      <c r="N71" s="76">
        <v>0.47916666666666669</v>
      </c>
      <c r="O71" s="76">
        <v>0.5</v>
      </c>
      <c r="P71" s="76">
        <v>0.52083333333333337</v>
      </c>
      <c r="Q71" s="76">
        <v>0.54166666666666663</v>
      </c>
      <c r="R71" s="76">
        <v>0.5625</v>
      </c>
      <c r="S71" s="76">
        <v>0.58333333333333337</v>
      </c>
      <c r="T71" s="76">
        <v>0.60416666666666663</v>
      </c>
      <c r="U71" s="76">
        <v>0.625</v>
      </c>
      <c r="V71" s="76">
        <v>0.64583333333333337</v>
      </c>
      <c r="W71" s="76">
        <v>0.66666666666666663</v>
      </c>
      <c r="X71" s="76">
        <v>0.6875</v>
      </c>
      <c r="Y71" s="76">
        <v>0.70833333333333337</v>
      </c>
      <c r="Z71" s="76">
        <v>0.72916666666666663</v>
      </c>
      <c r="AA71" s="76">
        <v>0.75</v>
      </c>
      <c r="AB71" s="76">
        <v>0.77083333333333337</v>
      </c>
      <c r="AC71" s="83">
        <v>0.79166666666666663</v>
      </c>
    </row>
    <row r="72" spans="1:34" ht="20.100000000000001" customHeight="1" thickBot="1" x14ac:dyDescent="0.2">
      <c r="A72" s="2060" t="s">
        <v>1224</v>
      </c>
      <c r="B72" s="2061"/>
      <c r="C72" s="77" t="s">
        <v>606</v>
      </c>
      <c r="D72" s="362"/>
      <c r="E72" s="527"/>
      <c r="F72" s="528"/>
      <c r="G72" s="528"/>
      <c r="H72" s="528"/>
      <c r="I72" s="528"/>
      <c r="J72" s="528"/>
      <c r="K72" s="528"/>
      <c r="L72" s="528"/>
      <c r="M72" s="528"/>
      <c r="N72" s="528"/>
      <c r="O72" s="528"/>
      <c r="P72" s="528"/>
      <c r="Q72" s="528"/>
      <c r="R72" s="528"/>
      <c r="S72" s="528"/>
      <c r="T72" s="528"/>
      <c r="U72" s="528"/>
      <c r="V72" s="528"/>
      <c r="W72" s="528"/>
      <c r="X72" s="528"/>
      <c r="Y72" s="528"/>
      <c r="Z72" s="528"/>
      <c r="AA72" s="528"/>
      <c r="AB72" s="528"/>
      <c r="AC72" s="529"/>
      <c r="AE72" s="116"/>
    </row>
    <row r="73" spans="1:34" ht="20.100000000000001" customHeight="1" thickBot="1" x14ac:dyDescent="0.2">
      <c r="A73" s="2060" t="s">
        <v>1225</v>
      </c>
      <c r="B73" s="2061"/>
      <c r="C73" s="77" t="s">
        <v>606</v>
      </c>
      <c r="D73" s="362"/>
      <c r="E73" s="527"/>
      <c r="F73" s="528"/>
      <c r="G73" s="528"/>
      <c r="H73" s="528"/>
      <c r="I73" s="528"/>
      <c r="J73" s="528"/>
      <c r="K73" s="528"/>
      <c r="L73" s="528"/>
      <c r="M73" s="528"/>
      <c r="N73" s="528"/>
      <c r="O73" s="528"/>
      <c r="P73" s="528"/>
      <c r="Q73" s="528"/>
      <c r="R73" s="528"/>
      <c r="S73" s="528"/>
      <c r="T73" s="528"/>
      <c r="U73" s="528"/>
      <c r="V73" s="528"/>
      <c r="W73" s="528"/>
      <c r="X73" s="528"/>
      <c r="Y73" s="528"/>
      <c r="Z73" s="528"/>
      <c r="AA73" s="528"/>
      <c r="AB73" s="528"/>
      <c r="AC73" s="529"/>
      <c r="AE73" s="324"/>
      <c r="AF73" s="116"/>
      <c r="AG73" s="116"/>
      <c r="AH73" s="116"/>
    </row>
    <row r="74" spans="1:34" ht="20.100000000000001" customHeight="1" thickBot="1" x14ac:dyDescent="0.2">
      <c r="A74" s="2060" t="s">
        <v>1232</v>
      </c>
      <c r="B74" s="2061"/>
      <c r="C74" s="77" t="s">
        <v>606</v>
      </c>
      <c r="D74" s="362"/>
      <c r="E74" s="527"/>
      <c r="F74" s="528"/>
      <c r="G74" s="528"/>
      <c r="H74" s="528"/>
      <c r="I74" s="528"/>
      <c r="J74" s="528"/>
      <c r="K74" s="528"/>
      <c r="L74" s="528"/>
      <c r="M74" s="528"/>
      <c r="N74" s="528"/>
      <c r="O74" s="528"/>
      <c r="P74" s="528"/>
      <c r="Q74" s="528"/>
      <c r="R74" s="528"/>
      <c r="S74" s="528"/>
      <c r="T74" s="528"/>
      <c r="U74" s="528"/>
      <c r="V74" s="528"/>
      <c r="W74" s="528"/>
      <c r="X74" s="528"/>
      <c r="Y74" s="528"/>
      <c r="Z74" s="528"/>
      <c r="AA74" s="528"/>
      <c r="AB74" s="528"/>
      <c r="AC74" s="529"/>
      <c r="AE74" s="324" t="s">
        <v>1236</v>
      </c>
      <c r="AF74" s="116"/>
      <c r="AG74" s="116"/>
      <c r="AH74" s="116"/>
    </row>
    <row r="75" spans="1:34" ht="20.100000000000001" customHeight="1" x14ac:dyDescent="0.15">
      <c r="A75" s="370" t="str">
        <f>IF(様式06‐2_職員配置!$J$41&gt;0,"保育士A","")</f>
        <v/>
      </c>
      <c r="B75" s="542" t="s">
        <v>538</v>
      </c>
      <c r="C75" s="373" t="str">
        <f>IF(A75="","",IF(SUM(様式06‐2_職員配置!$J$34:$K$40)&gt;0,"常勤","非常勤"))</f>
        <v/>
      </c>
      <c r="D75" s="539"/>
      <c r="E75" s="530"/>
      <c r="F75" s="530"/>
      <c r="G75" s="530"/>
      <c r="H75" s="530"/>
      <c r="I75" s="530"/>
      <c r="J75" s="530"/>
      <c r="K75" s="530"/>
      <c r="L75" s="530"/>
      <c r="M75" s="530"/>
      <c r="N75" s="530"/>
      <c r="O75" s="530"/>
      <c r="P75" s="531"/>
      <c r="Q75" s="531"/>
      <c r="R75" s="531"/>
      <c r="S75" s="531"/>
      <c r="T75" s="531"/>
      <c r="U75" s="531"/>
      <c r="V75" s="531"/>
      <c r="W75" s="531"/>
      <c r="X75" s="531"/>
      <c r="Y75" s="531"/>
      <c r="Z75" s="531"/>
      <c r="AA75" s="531"/>
      <c r="AB75" s="531"/>
      <c r="AC75" s="532"/>
      <c r="AE75" s="114">
        <v>3</v>
      </c>
      <c r="AF75" s="116"/>
      <c r="AG75" s="116"/>
      <c r="AH75" s="116"/>
    </row>
    <row r="76" spans="1:34" ht="20.100000000000001" customHeight="1" x14ac:dyDescent="0.15">
      <c r="A76" s="370" t="str">
        <f>IF(様式06‐2_職員配置!$J$41&gt;1,"保育士B","")</f>
        <v/>
      </c>
      <c r="B76" s="542" t="s">
        <v>538</v>
      </c>
      <c r="C76" s="373" t="str">
        <f>IF(A76="","",IF(SUM(様式06‐2_職員配置!$J$34:$K$40)&gt;1,"常勤","非常勤"))</f>
        <v/>
      </c>
      <c r="D76" s="540"/>
      <c r="E76" s="533"/>
      <c r="F76" s="533"/>
      <c r="G76" s="534"/>
      <c r="H76" s="534"/>
      <c r="I76" s="534"/>
      <c r="J76" s="534"/>
      <c r="K76" s="534"/>
      <c r="L76" s="534"/>
      <c r="M76" s="534"/>
      <c r="N76" s="534"/>
      <c r="O76" s="534"/>
      <c r="P76" s="534"/>
      <c r="Q76" s="534"/>
      <c r="R76" s="534"/>
      <c r="S76" s="534"/>
      <c r="T76" s="534"/>
      <c r="U76" s="534"/>
      <c r="V76" s="534"/>
      <c r="W76" s="534"/>
      <c r="X76" s="534"/>
      <c r="Y76" s="534"/>
      <c r="Z76" s="534"/>
      <c r="AA76" s="534"/>
      <c r="AB76" s="534"/>
      <c r="AC76" s="535"/>
      <c r="AE76" s="114">
        <v>4</v>
      </c>
      <c r="AF76" s="116"/>
      <c r="AG76" s="116"/>
      <c r="AH76" s="116"/>
    </row>
    <row r="77" spans="1:34" ht="20.100000000000001" customHeight="1" x14ac:dyDescent="0.15">
      <c r="A77" s="370" t="str">
        <f>IF(様式06‐2_職員配置!$J$41&gt;2,"保育士C","")</f>
        <v/>
      </c>
      <c r="B77" s="542" t="s">
        <v>538</v>
      </c>
      <c r="C77" s="373" t="str">
        <f>IF(A77="","",IF(SUM(様式06‐2_職員配置!$J$34:$K$40)&gt;2,"常勤","非常勤"))</f>
        <v/>
      </c>
      <c r="D77" s="540"/>
      <c r="E77" s="533"/>
      <c r="F77" s="533"/>
      <c r="G77" s="534"/>
      <c r="H77" s="534"/>
      <c r="I77" s="534"/>
      <c r="J77" s="534"/>
      <c r="K77" s="534"/>
      <c r="L77" s="534"/>
      <c r="M77" s="534"/>
      <c r="N77" s="534"/>
      <c r="O77" s="534"/>
      <c r="P77" s="534"/>
      <c r="Q77" s="534"/>
      <c r="R77" s="534"/>
      <c r="S77" s="534"/>
      <c r="T77" s="534"/>
      <c r="U77" s="534"/>
      <c r="V77" s="534"/>
      <c r="W77" s="534"/>
      <c r="X77" s="534"/>
      <c r="Y77" s="534"/>
      <c r="Z77" s="534"/>
      <c r="AA77" s="534"/>
      <c r="AB77" s="534"/>
      <c r="AC77" s="535"/>
      <c r="AE77" s="115">
        <v>5</v>
      </c>
      <c r="AF77" s="116"/>
      <c r="AG77" s="116"/>
      <c r="AH77" s="116"/>
    </row>
    <row r="78" spans="1:34" ht="20.100000000000001" customHeight="1" x14ac:dyDescent="0.15">
      <c r="A78" s="370" t="str">
        <f>IF(様式06‐2_職員配置!$J$41&gt;3,"保育士D","")</f>
        <v/>
      </c>
      <c r="B78" s="542" t="s">
        <v>538</v>
      </c>
      <c r="C78" s="373" t="str">
        <f>IF(A78="","",IF(SUM(様式06‐2_職員配置!$J$34:$K$40)&gt;3,"常勤","非常勤"))</f>
        <v/>
      </c>
      <c r="D78" s="540"/>
      <c r="E78" s="533"/>
      <c r="F78" s="533"/>
      <c r="G78" s="534"/>
      <c r="H78" s="534"/>
      <c r="I78" s="534"/>
      <c r="J78" s="534"/>
      <c r="K78" s="534"/>
      <c r="L78" s="534"/>
      <c r="M78" s="534"/>
      <c r="N78" s="534"/>
      <c r="O78" s="534"/>
      <c r="P78" s="534"/>
      <c r="Q78" s="534"/>
      <c r="R78" s="534"/>
      <c r="S78" s="534"/>
      <c r="T78" s="534"/>
      <c r="U78" s="534"/>
      <c r="V78" s="534"/>
      <c r="W78" s="534"/>
      <c r="X78" s="534"/>
      <c r="Y78" s="534"/>
      <c r="Z78" s="534"/>
      <c r="AA78" s="534"/>
      <c r="AB78" s="534"/>
      <c r="AC78" s="535"/>
      <c r="AE78" s="116"/>
      <c r="AF78" s="116"/>
      <c r="AG78" s="116"/>
      <c r="AH78" s="116"/>
    </row>
    <row r="79" spans="1:34" ht="20.100000000000001" customHeight="1" x14ac:dyDescent="0.15">
      <c r="A79" s="370" t="str">
        <f>IF(様式06‐2_職員配置!$J$41&gt;4,"保育士E","")</f>
        <v/>
      </c>
      <c r="B79" s="542"/>
      <c r="C79" s="373" t="str">
        <f>IF(A79="","",IF(SUM(様式06‐2_職員配置!$J$34:$K$40)&gt;4,"常勤","非常勤"))</f>
        <v/>
      </c>
      <c r="D79" s="540"/>
      <c r="E79" s="533"/>
      <c r="F79" s="533"/>
      <c r="G79" s="534"/>
      <c r="H79" s="534"/>
      <c r="I79" s="534"/>
      <c r="J79" s="534"/>
      <c r="K79" s="534"/>
      <c r="L79" s="534"/>
      <c r="M79" s="534"/>
      <c r="N79" s="534"/>
      <c r="O79" s="534"/>
      <c r="P79" s="534"/>
      <c r="Q79" s="534"/>
      <c r="R79" s="534"/>
      <c r="S79" s="534"/>
      <c r="T79" s="534"/>
      <c r="U79" s="534"/>
      <c r="V79" s="534"/>
      <c r="W79" s="534"/>
      <c r="X79" s="534"/>
      <c r="Y79" s="534"/>
      <c r="Z79" s="534"/>
      <c r="AA79" s="534"/>
      <c r="AB79" s="534"/>
      <c r="AC79" s="535"/>
      <c r="AE79" s="116"/>
      <c r="AF79" s="116"/>
      <c r="AG79" s="116"/>
      <c r="AH79" s="116"/>
    </row>
    <row r="80" spans="1:34" ht="20.100000000000001" customHeight="1" x14ac:dyDescent="0.15">
      <c r="A80" s="370" t="str">
        <f>IF(様式06‐2_職員配置!$J$41&gt;5,"保育士F","")</f>
        <v/>
      </c>
      <c r="B80" s="542"/>
      <c r="C80" s="373" t="str">
        <f>IF(A80="","",IF(SUM(様式06‐2_職員配置!$J$34:$K$40)&gt;5,"常勤","非常勤"))</f>
        <v/>
      </c>
      <c r="D80" s="540"/>
      <c r="E80" s="533"/>
      <c r="F80" s="533"/>
      <c r="G80" s="534"/>
      <c r="H80" s="534"/>
      <c r="I80" s="534"/>
      <c r="J80" s="534"/>
      <c r="K80" s="534"/>
      <c r="L80" s="534"/>
      <c r="M80" s="534"/>
      <c r="N80" s="534"/>
      <c r="O80" s="534"/>
      <c r="P80" s="534"/>
      <c r="Q80" s="534"/>
      <c r="R80" s="534"/>
      <c r="S80" s="534"/>
      <c r="T80" s="534"/>
      <c r="U80" s="534"/>
      <c r="V80" s="534"/>
      <c r="W80" s="534"/>
      <c r="X80" s="534"/>
      <c r="Y80" s="534"/>
      <c r="Z80" s="534"/>
      <c r="AA80" s="534"/>
      <c r="AB80" s="534"/>
      <c r="AC80" s="535"/>
      <c r="AE80" s="116"/>
      <c r="AF80" s="116"/>
      <c r="AG80" s="116"/>
      <c r="AH80" s="116"/>
    </row>
    <row r="81" spans="1:34" ht="20.100000000000001" customHeight="1" x14ac:dyDescent="0.15">
      <c r="A81" s="370" t="str">
        <f>IF(様式06‐2_職員配置!$J$41&gt;6,"保育士G","")</f>
        <v/>
      </c>
      <c r="B81" s="542"/>
      <c r="C81" s="373" t="str">
        <f>IF(A81="","",IF(SUM(様式06‐2_職員配置!$J$34:$K$40)&gt;6,"常勤","非常勤"))</f>
        <v/>
      </c>
      <c r="D81" s="540"/>
      <c r="E81" s="533"/>
      <c r="F81" s="533"/>
      <c r="G81" s="534"/>
      <c r="H81" s="534"/>
      <c r="I81" s="534"/>
      <c r="J81" s="534"/>
      <c r="K81" s="534"/>
      <c r="L81" s="534"/>
      <c r="M81" s="534"/>
      <c r="N81" s="534"/>
      <c r="O81" s="534"/>
      <c r="P81" s="534"/>
      <c r="Q81" s="534"/>
      <c r="R81" s="534"/>
      <c r="S81" s="534"/>
      <c r="T81" s="534"/>
      <c r="U81" s="534"/>
      <c r="V81" s="534"/>
      <c r="W81" s="534"/>
      <c r="X81" s="534"/>
      <c r="Y81" s="534"/>
      <c r="Z81" s="534"/>
      <c r="AA81" s="534"/>
      <c r="AB81" s="534"/>
      <c r="AC81" s="535"/>
      <c r="AE81" s="116"/>
      <c r="AF81" s="116"/>
      <c r="AG81" s="116"/>
      <c r="AH81" s="116"/>
    </row>
    <row r="82" spans="1:34" ht="20.100000000000001" customHeight="1" x14ac:dyDescent="0.15">
      <c r="A82" s="370" t="str">
        <f>IF(様式06‐2_職員配置!$J$41&gt;7,"保育士H","")</f>
        <v/>
      </c>
      <c r="B82" s="542"/>
      <c r="C82" s="373" t="str">
        <f>IF(A82="","",IF(SUM(様式06‐2_職員配置!$J$34:$K$40)&gt;7,"常勤","非常勤"))</f>
        <v/>
      </c>
      <c r="D82" s="540"/>
      <c r="E82" s="533"/>
      <c r="F82" s="533"/>
      <c r="G82" s="534"/>
      <c r="H82" s="534"/>
      <c r="I82" s="534"/>
      <c r="J82" s="534"/>
      <c r="K82" s="534"/>
      <c r="L82" s="534"/>
      <c r="M82" s="534"/>
      <c r="N82" s="534"/>
      <c r="O82" s="534"/>
      <c r="P82" s="534"/>
      <c r="Q82" s="534"/>
      <c r="R82" s="534"/>
      <c r="S82" s="534"/>
      <c r="T82" s="534"/>
      <c r="U82" s="534"/>
      <c r="V82" s="534"/>
      <c r="W82" s="534"/>
      <c r="X82" s="534"/>
      <c r="Y82" s="534"/>
      <c r="Z82" s="534"/>
      <c r="AA82" s="534"/>
      <c r="AB82" s="534"/>
      <c r="AC82" s="535"/>
      <c r="AE82" s="116"/>
      <c r="AF82" s="116"/>
      <c r="AG82" s="116"/>
      <c r="AH82" s="116"/>
    </row>
    <row r="83" spans="1:34" ht="20.100000000000001" customHeight="1" x14ac:dyDescent="0.15">
      <c r="A83" s="370" t="str">
        <f>IF(様式06‐2_職員配置!$J$41&gt;8,"保育士I","")</f>
        <v/>
      </c>
      <c r="B83" s="542"/>
      <c r="C83" s="373" t="str">
        <f>IF(A83="","",IF(SUM(様式06‐2_職員配置!$J$34:$K$40)&gt;8,"常勤","非常勤"))</f>
        <v/>
      </c>
      <c r="D83" s="540"/>
      <c r="E83" s="533"/>
      <c r="F83" s="533"/>
      <c r="G83" s="534"/>
      <c r="H83" s="534"/>
      <c r="I83" s="534"/>
      <c r="J83" s="534"/>
      <c r="K83" s="534"/>
      <c r="L83" s="534"/>
      <c r="M83" s="534"/>
      <c r="N83" s="534"/>
      <c r="O83" s="534"/>
      <c r="P83" s="534"/>
      <c r="Q83" s="534"/>
      <c r="R83" s="534"/>
      <c r="S83" s="534"/>
      <c r="T83" s="534"/>
      <c r="U83" s="534"/>
      <c r="V83" s="534"/>
      <c r="W83" s="534"/>
      <c r="X83" s="534"/>
      <c r="Y83" s="534"/>
      <c r="Z83" s="534"/>
      <c r="AA83" s="534"/>
      <c r="AB83" s="534"/>
      <c r="AC83" s="535"/>
      <c r="AE83" s="116"/>
      <c r="AF83" s="116"/>
      <c r="AG83" s="116"/>
      <c r="AH83" s="116"/>
    </row>
    <row r="84" spans="1:34" ht="20.100000000000001" customHeight="1" x14ac:dyDescent="0.15">
      <c r="A84" s="370" t="str">
        <f>IF(様式06‐2_職員配置!$J$41&gt;9,"保育士J","")</f>
        <v/>
      </c>
      <c r="B84" s="542"/>
      <c r="C84" s="373" t="str">
        <f>IF(A84="","",IF(SUM(様式06‐2_職員配置!$J$34:$K$40)&gt;9,"常勤","非常勤"))</f>
        <v/>
      </c>
      <c r="D84" s="540"/>
      <c r="E84" s="533"/>
      <c r="F84" s="533"/>
      <c r="G84" s="534"/>
      <c r="H84" s="534"/>
      <c r="I84" s="534"/>
      <c r="J84" s="534"/>
      <c r="K84" s="534"/>
      <c r="L84" s="534"/>
      <c r="M84" s="534"/>
      <c r="N84" s="534"/>
      <c r="O84" s="534"/>
      <c r="P84" s="534"/>
      <c r="Q84" s="534"/>
      <c r="R84" s="534"/>
      <c r="S84" s="534"/>
      <c r="T84" s="534"/>
      <c r="U84" s="534"/>
      <c r="V84" s="534"/>
      <c r="W84" s="534"/>
      <c r="X84" s="534"/>
      <c r="Y84" s="534"/>
      <c r="Z84" s="534"/>
      <c r="AA84" s="534"/>
      <c r="AB84" s="534"/>
      <c r="AC84" s="535"/>
      <c r="AE84" s="116"/>
      <c r="AF84" s="116"/>
      <c r="AG84" s="116"/>
      <c r="AH84" s="116"/>
    </row>
    <row r="85" spans="1:34" ht="20.100000000000001" customHeight="1" x14ac:dyDescent="0.15">
      <c r="A85" s="370" t="str">
        <f>IF(様式06‐2_職員配置!$J$41&gt;10,"保育士K","")</f>
        <v/>
      </c>
      <c r="B85" s="542"/>
      <c r="C85" s="373" t="str">
        <f>IF(A85="","",IF(SUM(様式06‐2_職員配置!$J$34:$K$40)&gt;10,"常勤","非常勤"))</f>
        <v/>
      </c>
      <c r="D85" s="540"/>
      <c r="E85" s="533"/>
      <c r="F85" s="533"/>
      <c r="G85" s="534"/>
      <c r="H85" s="534"/>
      <c r="I85" s="534"/>
      <c r="J85" s="534"/>
      <c r="K85" s="534"/>
      <c r="L85" s="534"/>
      <c r="M85" s="534"/>
      <c r="N85" s="534"/>
      <c r="O85" s="534"/>
      <c r="P85" s="534"/>
      <c r="Q85" s="534"/>
      <c r="R85" s="534"/>
      <c r="S85" s="534"/>
      <c r="T85" s="534"/>
      <c r="U85" s="534"/>
      <c r="V85" s="534"/>
      <c r="W85" s="534"/>
      <c r="X85" s="534"/>
      <c r="Y85" s="534"/>
      <c r="Z85" s="534"/>
      <c r="AA85" s="534"/>
      <c r="AB85" s="534"/>
      <c r="AC85" s="535"/>
      <c r="AE85" s="116"/>
      <c r="AF85" s="116"/>
      <c r="AG85" s="116"/>
      <c r="AH85" s="116"/>
    </row>
    <row r="86" spans="1:34" ht="20.100000000000001" customHeight="1" x14ac:dyDescent="0.15">
      <c r="A86" s="370" t="str">
        <f>IF(様式06‐2_職員配置!$J$41&gt;11,"保育士L","")</f>
        <v/>
      </c>
      <c r="B86" s="542"/>
      <c r="C86" s="373" t="str">
        <f>IF(A86="","",IF(SUM(様式06‐2_職員配置!$J$34:$K$40)&gt;11,"常勤","非常勤"))</f>
        <v/>
      </c>
      <c r="D86" s="540"/>
      <c r="E86" s="533"/>
      <c r="F86" s="533"/>
      <c r="G86" s="534"/>
      <c r="H86" s="534"/>
      <c r="I86" s="534"/>
      <c r="J86" s="534"/>
      <c r="K86" s="534"/>
      <c r="L86" s="534"/>
      <c r="M86" s="534"/>
      <c r="N86" s="534"/>
      <c r="O86" s="534"/>
      <c r="P86" s="534"/>
      <c r="Q86" s="534"/>
      <c r="R86" s="534"/>
      <c r="S86" s="534"/>
      <c r="T86" s="534"/>
      <c r="U86" s="534"/>
      <c r="V86" s="534"/>
      <c r="W86" s="534"/>
      <c r="X86" s="534"/>
      <c r="Y86" s="534"/>
      <c r="Z86" s="534"/>
      <c r="AA86" s="534"/>
      <c r="AB86" s="534"/>
      <c r="AC86" s="535"/>
      <c r="AE86" s="116"/>
      <c r="AF86" s="116"/>
      <c r="AG86" s="116"/>
      <c r="AH86" s="116"/>
    </row>
    <row r="87" spans="1:34" ht="20.100000000000001" customHeight="1" x14ac:dyDescent="0.15">
      <c r="A87" s="370" t="str">
        <f>IF(様式06‐2_職員配置!$J$41&gt;12,"保育士M","")</f>
        <v/>
      </c>
      <c r="B87" s="542"/>
      <c r="C87" s="373" t="str">
        <f>IF(A87="","",IF(SUM(様式06‐2_職員配置!$J$34:$K$40)&gt;12,"常勤","非常勤"))</f>
        <v/>
      </c>
      <c r="D87" s="540"/>
      <c r="E87" s="533"/>
      <c r="F87" s="533"/>
      <c r="G87" s="534"/>
      <c r="H87" s="534"/>
      <c r="I87" s="534"/>
      <c r="J87" s="534"/>
      <c r="K87" s="534"/>
      <c r="L87" s="534"/>
      <c r="M87" s="534"/>
      <c r="N87" s="534"/>
      <c r="O87" s="534"/>
      <c r="P87" s="534"/>
      <c r="Q87" s="534"/>
      <c r="R87" s="534"/>
      <c r="S87" s="534"/>
      <c r="T87" s="534"/>
      <c r="U87" s="534"/>
      <c r="V87" s="534"/>
      <c r="W87" s="534"/>
      <c r="X87" s="534"/>
      <c r="Y87" s="534"/>
      <c r="Z87" s="534"/>
      <c r="AA87" s="534"/>
      <c r="AB87" s="534"/>
      <c r="AC87" s="535"/>
      <c r="AE87" s="116"/>
      <c r="AF87" s="116"/>
      <c r="AG87" s="116"/>
      <c r="AH87" s="116"/>
    </row>
    <row r="88" spans="1:34" ht="20.100000000000001" customHeight="1" x14ac:dyDescent="0.15">
      <c r="A88" s="370" t="str">
        <f>IF(様式06‐2_職員配置!$J$41&gt;13,"保育士N","")</f>
        <v/>
      </c>
      <c r="B88" s="542"/>
      <c r="C88" s="373" t="str">
        <f>IF(A88="","",IF(SUM(様式06‐2_職員配置!$J$34:$K$40)&gt;13,"常勤","非常勤"))</f>
        <v/>
      </c>
      <c r="D88" s="540"/>
      <c r="E88" s="533"/>
      <c r="F88" s="533"/>
      <c r="G88" s="534"/>
      <c r="H88" s="534"/>
      <c r="I88" s="534"/>
      <c r="J88" s="534"/>
      <c r="K88" s="534"/>
      <c r="L88" s="534"/>
      <c r="M88" s="534"/>
      <c r="N88" s="534"/>
      <c r="O88" s="534"/>
      <c r="P88" s="534"/>
      <c r="Q88" s="534"/>
      <c r="R88" s="534"/>
      <c r="S88" s="534"/>
      <c r="T88" s="534"/>
      <c r="U88" s="534"/>
      <c r="V88" s="534"/>
      <c r="W88" s="534"/>
      <c r="X88" s="534"/>
      <c r="Y88" s="534"/>
      <c r="Z88" s="534"/>
      <c r="AA88" s="534"/>
      <c r="AB88" s="534"/>
      <c r="AC88" s="535"/>
      <c r="AE88" s="116"/>
      <c r="AF88" s="116"/>
      <c r="AG88" s="116"/>
      <c r="AH88" s="116"/>
    </row>
    <row r="89" spans="1:34" ht="20.100000000000001" customHeight="1" x14ac:dyDescent="0.15">
      <c r="A89" s="370" t="str">
        <f>IF(様式06‐2_職員配置!$J$41&gt;14,"保育士O","")</f>
        <v/>
      </c>
      <c r="B89" s="542"/>
      <c r="C89" s="373" t="str">
        <f>IF(A89="","",IF(SUM(様式06‐2_職員配置!$J$34:$K$40)&gt;14,"常勤","非常勤"))</f>
        <v/>
      </c>
      <c r="D89" s="540"/>
      <c r="E89" s="533"/>
      <c r="F89" s="533"/>
      <c r="G89" s="534"/>
      <c r="H89" s="534"/>
      <c r="I89" s="534"/>
      <c r="J89" s="534"/>
      <c r="K89" s="534"/>
      <c r="L89" s="534"/>
      <c r="M89" s="534"/>
      <c r="N89" s="534"/>
      <c r="O89" s="534"/>
      <c r="P89" s="534"/>
      <c r="Q89" s="534"/>
      <c r="R89" s="534"/>
      <c r="S89" s="534"/>
      <c r="T89" s="534"/>
      <c r="U89" s="534"/>
      <c r="V89" s="534"/>
      <c r="W89" s="534"/>
      <c r="X89" s="534"/>
      <c r="Y89" s="534"/>
      <c r="Z89" s="534"/>
      <c r="AA89" s="534"/>
      <c r="AB89" s="534"/>
      <c r="AC89" s="535"/>
      <c r="AE89" s="116"/>
      <c r="AF89" s="116"/>
      <c r="AG89" s="116"/>
      <c r="AH89" s="116"/>
    </row>
    <row r="90" spans="1:34" ht="20.100000000000001" customHeight="1" x14ac:dyDescent="0.15">
      <c r="A90" s="370" t="str">
        <f>IF(様式06‐2_職員配置!$J$41&gt;15,"保育士P","")</f>
        <v/>
      </c>
      <c r="B90" s="542"/>
      <c r="C90" s="373" t="str">
        <f>IF(A90="","",IF(SUM(様式06‐2_職員配置!$J$34:$K$40)&gt;15,"常勤","非常勤"))</f>
        <v/>
      </c>
      <c r="D90" s="540"/>
      <c r="E90" s="533"/>
      <c r="F90" s="533"/>
      <c r="G90" s="534"/>
      <c r="H90" s="534"/>
      <c r="I90" s="534"/>
      <c r="J90" s="534"/>
      <c r="K90" s="534"/>
      <c r="L90" s="534"/>
      <c r="M90" s="534"/>
      <c r="N90" s="534"/>
      <c r="O90" s="534"/>
      <c r="P90" s="534"/>
      <c r="Q90" s="534"/>
      <c r="R90" s="534"/>
      <c r="S90" s="534"/>
      <c r="T90" s="534"/>
      <c r="U90" s="534"/>
      <c r="V90" s="534"/>
      <c r="W90" s="534"/>
      <c r="X90" s="534"/>
      <c r="Y90" s="534"/>
      <c r="Z90" s="534"/>
      <c r="AA90" s="534"/>
      <c r="AB90" s="534"/>
      <c r="AC90" s="535"/>
    </row>
    <row r="91" spans="1:34" ht="20.100000000000001" customHeight="1" x14ac:dyDescent="0.15">
      <c r="A91" s="370" t="str">
        <f>IF(様式06‐2_職員配置!$J$41&gt;16,"保育士Q","")</f>
        <v/>
      </c>
      <c r="B91" s="542"/>
      <c r="C91" s="373" t="str">
        <f>IF(A91="","",IF(SUM(様式06‐2_職員配置!$J$34:$K$40)&gt;16,"常勤","非常勤"))</f>
        <v/>
      </c>
      <c r="D91" s="540"/>
      <c r="E91" s="533"/>
      <c r="F91" s="533"/>
      <c r="G91" s="534"/>
      <c r="H91" s="534"/>
      <c r="I91" s="534"/>
      <c r="J91" s="534"/>
      <c r="K91" s="534"/>
      <c r="L91" s="534"/>
      <c r="M91" s="534"/>
      <c r="N91" s="534"/>
      <c r="O91" s="534"/>
      <c r="P91" s="534"/>
      <c r="Q91" s="534"/>
      <c r="R91" s="534"/>
      <c r="S91" s="534"/>
      <c r="T91" s="534"/>
      <c r="U91" s="534"/>
      <c r="V91" s="534"/>
      <c r="W91" s="534"/>
      <c r="X91" s="534"/>
      <c r="Y91" s="534"/>
      <c r="Z91" s="534"/>
      <c r="AA91" s="534"/>
      <c r="AB91" s="534"/>
      <c r="AC91" s="535"/>
    </row>
    <row r="92" spans="1:34" ht="20.100000000000001" customHeight="1" x14ac:dyDescent="0.15">
      <c r="A92" s="370" t="str">
        <f>IF(様式06‐2_職員配置!$J$41&gt;17,"保育士R","")</f>
        <v/>
      </c>
      <c r="B92" s="542"/>
      <c r="C92" s="373" t="str">
        <f>IF(A92="","",IF(SUM(様式06‐2_職員配置!$J$34:$K$40)&gt;17,"常勤","非常勤"))</f>
        <v/>
      </c>
      <c r="D92" s="540"/>
      <c r="E92" s="533"/>
      <c r="F92" s="533"/>
      <c r="G92" s="534"/>
      <c r="H92" s="534"/>
      <c r="I92" s="534"/>
      <c r="J92" s="534"/>
      <c r="K92" s="534"/>
      <c r="L92" s="534"/>
      <c r="M92" s="534"/>
      <c r="N92" s="534"/>
      <c r="O92" s="534"/>
      <c r="P92" s="534"/>
      <c r="Q92" s="534"/>
      <c r="R92" s="534"/>
      <c r="S92" s="534"/>
      <c r="T92" s="534"/>
      <c r="U92" s="534"/>
      <c r="V92" s="534"/>
      <c r="W92" s="534"/>
      <c r="X92" s="534"/>
      <c r="Y92" s="534"/>
      <c r="Z92" s="534"/>
      <c r="AA92" s="534"/>
      <c r="AB92" s="534"/>
      <c r="AC92" s="535"/>
    </row>
    <row r="93" spans="1:34" ht="20.100000000000001" customHeight="1" x14ac:dyDescent="0.15">
      <c r="A93" s="370" t="str">
        <f>IF(様式06‐2_職員配置!$J$41&gt;18,"保育士S","")</f>
        <v/>
      </c>
      <c r="B93" s="542"/>
      <c r="C93" s="373" t="str">
        <f>IF(A93="","",IF(SUM(様式06‐2_職員配置!$J$34:$K$40)&gt;18,"常勤","非常勤"))</f>
        <v/>
      </c>
      <c r="D93" s="540"/>
      <c r="E93" s="533"/>
      <c r="F93" s="533"/>
      <c r="G93" s="534"/>
      <c r="H93" s="534"/>
      <c r="I93" s="534"/>
      <c r="J93" s="534"/>
      <c r="K93" s="534"/>
      <c r="L93" s="534"/>
      <c r="M93" s="534"/>
      <c r="N93" s="534"/>
      <c r="O93" s="534"/>
      <c r="P93" s="534"/>
      <c r="Q93" s="534"/>
      <c r="R93" s="534"/>
      <c r="S93" s="534"/>
      <c r="T93" s="534"/>
      <c r="U93" s="534"/>
      <c r="V93" s="534"/>
      <c r="W93" s="534"/>
      <c r="X93" s="534"/>
      <c r="Y93" s="534"/>
      <c r="Z93" s="534"/>
      <c r="AA93" s="534"/>
      <c r="AB93" s="534"/>
      <c r="AC93" s="535"/>
    </row>
    <row r="94" spans="1:34" ht="20.100000000000001" customHeight="1" x14ac:dyDescent="0.15">
      <c r="A94" s="370" t="str">
        <f>IF(様式06‐2_職員配置!$J$41&gt;19,"保育士T","")</f>
        <v/>
      </c>
      <c r="B94" s="542"/>
      <c r="C94" s="373" t="str">
        <f>IF(A94="","",IF(SUM(様式06‐2_職員配置!$J$34:$K$40)&gt;19,"常勤","非常勤"))</f>
        <v/>
      </c>
      <c r="D94" s="540"/>
      <c r="E94" s="533"/>
      <c r="F94" s="533"/>
      <c r="G94" s="534"/>
      <c r="H94" s="534"/>
      <c r="I94" s="534"/>
      <c r="J94" s="534"/>
      <c r="K94" s="534"/>
      <c r="L94" s="534"/>
      <c r="M94" s="534"/>
      <c r="N94" s="534"/>
      <c r="O94" s="534"/>
      <c r="P94" s="534"/>
      <c r="Q94" s="534"/>
      <c r="R94" s="534"/>
      <c r="S94" s="534"/>
      <c r="T94" s="534"/>
      <c r="U94" s="534"/>
      <c r="V94" s="534"/>
      <c r="W94" s="534"/>
      <c r="X94" s="534"/>
      <c r="Y94" s="534"/>
      <c r="Z94" s="534"/>
      <c r="AA94" s="534"/>
      <c r="AB94" s="534"/>
      <c r="AC94" s="535"/>
    </row>
    <row r="95" spans="1:34" ht="20.100000000000001" customHeight="1" x14ac:dyDescent="0.15">
      <c r="A95" s="370" t="str">
        <f>IF(様式06‐2_職員配置!$J$41&gt;20,"保育士U","")</f>
        <v/>
      </c>
      <c r="B95" s="542"/>
      <c r="C95" s="373" t="str">
        <f>IF(A95="","",IF(SUM(様式06‐2_職員配置!$J$34:$K$40)&gt;20,"常勤","非常勤"))</f>
        <v/>
      </c>
      <c r="D95" s="540"/>
      <c r="E95" s="533"/>
      <c r="F95" s="533"/>
      <c r="G95" s="534"/>
      <c r="H95" s="534"/>
      <c r="I95" s="534"/>
      <c r="J95" s="534"/>
      <c r="K95" s="534"/>
      <c r="L95" s="534"/>
      <c r="M95" s="534"/>
      <c r="N95" s="534"/>
      <c r="O95" s="534"/>
      <c r="P95" s="534"/>
      <c r="Q95" s="534"/>
      <c r="R95" s="534"/>
      <c r="S95" s="534"/>
      <c r="T95" s="534"/>
      <c r="U95" s="534"/>
      <c r="V95" s="534"/>
      <c r="W95" s="534"/>
      <c r="X95" s="534"/>
      <c r="Y95" s="534"/>
      <c r="Z95" s="534"/>
      <c r="AA95" s="534"/>
      <c r="AB95" s="534"/>
      <c r="AC95" s="535"/>
    </row>
    <row r="96" spans="1:34" ht="20.100000000000001" customHeight="1" x14ac:dyDescent="0.15">
      <c r="A96" s="371" t="str">
        <f>IF(様式06‐2_職員配置!$J$41&gt;21,"保育士V","")</f>
        <v/>
      </c>
      <c r="B96" s="543"/>
      <c r="C96" s="373" t="str">
        <f>IF(A96="","",IF(SUM(様式06‐2_職員配置!$J$34:$K$40)&gt;21,"常勤","非常勤"))</f>
        <v/>
      </c>
      <c r="D96" s="540"/>
      <c r="E96" s="533"/>
      <c r="F96" s="533"/>
      <c r="G96" s="534"/>
      <c r="H96" s="534"/>
      <c r="I96" s="534"/>
      <c r="J96" s="534"/>
      <c r="K96" s="534"/>
      <c r="L96" s="534"/>
      <c r="M96" s="534"/>
      <c r="N96" s="534"/>
      <c r="O96" s="534"/>
      <c r="P96" s="534"/>
      <c r="Q96" s="534"/>
      <c r="R96" s="534"/>
      <c r="S96" s="534"/>
      <c r="T96" s="534"/>
      <c r="U96" s="534"/>
      <c r="V96" s="534"/>
      <c r="W96" s="534"/>
      <c r="X96" s="534"/>
      <c r="Y96" s="534"/>
      <c r="Z96" s="534"/>
      <c r="AA96" s="534"/>
      <c r="AB96" s="534"/>
      <c r="AC96" s="535"/>
    </row>
    <row r="97" spans="1:34" ht="20.100000000000001" customHeight="1" x14ac:dyDescent="0.15">
      <c r="A97" s="370" t="str">
        <f>IF(様式06‐2_職員配置!$J$41&gt;22,"保育士W","")</f>
        <v/>
      </c>
      <c r="B97" s="542"/>
      <c r="C97" s="373" t="str">
        <f>IF(A97="","",IF(SUM(様式06‐2_職員配置!$J$34:$K$40)&gt;22,"常勤","非常勤"))</f>
        <v/>
      </c>
      <c r="D97" s="540"/>
      <c r="E97" s="533"/>
      <c r="F97" s="533"/>
      <c r="G97" s="534"/>
      <c r="H97" s="534"/>
      <c r="I97" s="534"/>
      <c r="J97" s="534"/>
      <c r="K97" s="534"/>
      <c r="L97" s="534"/>
      <c r="M97" s="534"/>
      <c r="N97" s="534"/>
      <c r="O97" s="534"/>
      <c r="P97" s="534"/>
      <c r="Q97" s="534"/>
      <c r="R97" s="534"/>
      <c r="S97" s="534"/>
      <c r="T97" s="534"/>
      <c r="U97" s="534"/>
      <c r="V97" s="534"/>
      <c r="W97" s="534"/>
      <c r="X97" s="534"/>
      <c r="Y97" s="534"/>
      <c r="Z97" s="534"/>
      <c r="AA97" s="534"/>
      <c r="AB97" s="534"/>
      <c r="AC97" s="535"/>
    </row>
    <row r="98" spans="1:34" ht="20.100000000000001" customHeight="1" x14ac:dyDescent="0.15">
      <c r="A98" s="370" t="str">
        <f>IF(様式06‐2_職員配置!$J$41&gt;23,"保育士X","")</f>
        <v/>
      </c>
      <c r="B98" s="542"/>
      <c r="C98" s="373" t="str">
        <f>IF(A98="","",IF(SUM(様式06‐2_職員配置!$J$34:$K$40)&gt;23,"常勤","非常勤"))</f>
        <v/>
      </c>
      <c r="D98" s="540"/>
      <c r="E98" s="533"/>
      <c r="F98" s="533"/>
      <c r="G98" s="534"/>
      <c r="H98" s="534"/>
      <c r="I98" s="534"/>
      <c r="J98" s="534"/>
      <c r="K98" s="534"/>
      <c r="L98" s="534"/>
      <c r="M98" s="534"/>
      <c r="N98" s="534"/>
      <c r="O98" s="534"/>
      <c r="P98" s="534"/>
      <c r="Q98" s="534"/>
      <c r="R98" s="534"/>
      <c r="S98" s="534"/>
      <c r="T98" s="534"/>
      <c r="U98" s="534"/>
      <c r="V98" s="534"/>
      <c r="W98" s="534"/>
      <c r="X98" s="534"/>
      <c r="Y98" s="534"/>
      <c r="Z98" s="534"/>
      <c r="AA98" s="534"/>
      <c r="AB98" s="534"/>
      <c r="AC98" s="535"/>
    </row>
    <row r="99" spans="1:34" ht="20.100000000000001" customHeight="1" x14ac:dyDescent="0.15">
      <c r="A99" s="370" t="str">
        <f>IF(様式06‐2_職員配置!$J$41&gt;24,"保育士Y","")</f>
        <v/>
      </c>
      <c r="B99" s="542"/>
      <c r="C99" s="373" t="str">
        <f>IF(A99="","",IF(SUM(様式06‐2_職員配置!$J$34:$K$40)&gt;24,"常勤","非常勤"))</f>
        <v/>
      </c>
      <c r="D99" s="540"/>
      <c r="E99" s="533"/>
      <c r="F99" s="533"/>
      <c r="G99" s="534"/>
      <c r="H99" s="534"/>
      <c r="I99" s="534"/>
      <c r="J99" s="534"/>
      <c r="K99" s="534"/>
      <c r="L99" s="534"/>
      <c r="M99" s="534"/>
      <c r="N99" s="534"/>
      <c r="O99" s="534"/>
      <c r="P99" s="534"/>
      <c r="Q99" s="534"/>
      <c r="R99" s="534"/>
      <c r="S99" s="534"/>
      <c r="T99" s="534"/>
      <c r="U99" s="534"/>
      <c r="V99" s="534"/>
      <c r="W99" s="534"/>
      <c r="X99" s="534"/>
      <c r="Y99" s="534"/>
      <c r="Z99" s="534"/>
      <c r="AA99" s="534"/>
      <c r="AB99" s="534"/>
      <c r="AC99" s="535"/>
    </row>
    <row r="100" spans="1:34" ht="20.100000000000001" customHeight="1" x14ac:dyDescent="0.15">
      <c r="A100" s="371" t="str">
        <f>IF(様式06‐2_職員配置!$J$41&gt;25,"保育士Z","")</f>
        <v/>
      </c>
      <c r="B100" s="543"/>
      <c r="C100" s="374" t="str">
        <f>IF(A100="","",IF(SUM(様式06‐2_職員配置!$J$34:$K$40)&gt;25,"常勤","非常勤"))</f>
        <v/>
      </c>
      <c r="D100" s="540"/>
      <c r="E100" s="533"/>
      <c r="F100" s="533"/>
      <c r="G100" s="534"/>
      <c r="H100" s="534"/>
      <c r="I100" s="534"/>
      <c r="J100" s="534"/>
      <c r="K100" s="534"/>
      <c r="L100" s="534"/>
      <c r="M100" s="534"/>
      <c r="N100" s="534"/>
      <c r="O100" s="534"/>
      <c r="P100" s="534"/>
      <c r="Q100" s="534"/>
      <c r="R100" s="534"/>
      <c r="S100" s="534"/>
      <c r="T100" s="534"/>
      <c r="U100" s="534"/>
      <c r="V100" s="534"/>
      <c r="W100" s="534"/>
      <c r="X100" s="534"/>
      <c r="Y100" s="534"/>
      <c r="Z100" s="534"/>
      <c r="AA100" s="534"/>
      <c r="AB100" s="534"/>
      <c r="AC100" s="535"/>
    </row>
    <row r="101" spans="1:34" ht="20.100000000000001" customHeight="1" x14ac:dyDescent="0.15">
      <c r="A101" s="371" t="str">
        <f>IF(様式06‐2_職員配置!$J$41&gt;26,"保育士a","")</f>
        <v/>
      </c>
      <c r="B101" s="543"/>
      <c r="C101" s="374" t="str">
        <f>IF(A101="","",IF(SUM(様式06‐2_職員配置!$J$34:$K$40)&gt;26,"常勤","非常勤"))</f>
        <v/>
      </c>
      <c r="D101" s="540"/>
      <c r="E101" s="533"/>
      <c r="F101" s="533"/>
      <c r="G101" s="534"/>
      <c r="H101" s="534"/>
      <c r="I101" s="534"/>
      <c r="J101" s="534"/>
      <c r="K101" s="534"/>
      <c r="L101" s="534"/>
      <c r="M101" s="534"/>
      <c r="N101" s="534"/>
      <c r="O101" s="534"/>
      <c r="P101" s="534"/>
      <c r="Q101" s="534"/>
      <c r="R101" s="534"/>
      <c r="S101" s="534"/>
      <c r="T101" s="534"/>
      <c r="U101" s="534"/>
      <c r="V101" s="534"/>
      <c r="W101" s="534"/>
      <c r="X101" s="534"/>
      <c r="Y101" s="534"/>
      <c r="Z101" s="534"/>
      <c r="AA101" s="534"/>
      <c r="AB101" s="534"/>
      <c r="AC101" s="535"/>
    </row>
    <row r="102" spans="1:34" ht="20.100000000000001" customHeight="1" x14ac:dyDescent="0.15">
      <c r="A102" s="371" t="str">
        <f>IF(様式06‐2_職員配置!$J$41&gt;27,"保育士b","")</f>
        <v/>
      </c>
      <c r="B102" s="543"/>
      <c r="C102" s="374" t="str">
        <f>IF(A102="","",IF(SUM(様式06‐2_職員配置!$J$34:$K$40)&gt;27,"常勤","非常勤"))</f>
        <v/>
      </c>
      <c r="D102" s="540"/>
      <c r="E102" s="533"/>
      <c r="F102" s="533"/>
      <c r="G102" s="534"/>
      <c r="H102" s="534"/>
      <c r="I102" s="534"/>
      <c r="J102" s="534"/>
      <c r="K102" s="534"/>
      <c r="L102" s="534"/>
      <c r="M102" s="534"/>
      <c r="N102" s="534"/>
      <c r="O102" s="534"/>
      <c r="P102" s="534"/>
      <c r="Q102" s="534"/>
      <c r="R102" s="534"/>
      <c r="S102" s="534"/>
      <c r="T102" s="534"/>
      <c r="U102" s="534"/>
      <c r="V102" s="534"/>
      <c r="W102" s="534"/>
      <c r="X102" s="534"/>
      <c r="Y102" s="534"/>
      <c r="Z102" s="534"/>
      <c r="AA102" s="534"/>
      <c r="AB102" s="534"/>
      <c r="AC102" s="535"/>
    </row>
    <row r="103" spans="1:34" ht="20.100000000000001" customHeight="1" x14ac:dyDescent="0.15">
      <c r="A103" s="371" t="str">
        <f>IF(様式06‐2_職員配置!$J$41&gt;28,"保育士c","")</f>
        <v/>
      </c>
      <c r="B103" s="543"/>
      <c r="C103" s="374" t="str">
        <f>IF(A103="","",IF(SUM(様式06‐2_職員配置!$J$34:$K$40)&gt;28,"常勤","非常勤"))</f>
        <v/>
      </c>
      <c r="D103" s="540"/>
      <c r="E103" s="533"/>
      <c r="F103" s="533"/>
      <c r="G103" s="534"/>
      <c r="H103" s="534"/>
      <c r="I103" s="534"/>
      <c r="J103" s="534"/>
      <c r="K103" s="534"/>
      <c r="L103" s="534"/>
      <c r="M103" s="534"/>
      <c r="N103" s="534"/>
      <c r="O103" s="534"/>
      <c r="P103" s="534"/>
      <c r="Q103" s="534"/>
      <c r="R103" s="534"/>
      <c r="S103" s="534"/>
      <c r="T103" s="534"/>
      <c r="U103" s="534"/>
      <c r="V103" s="534"/>
      <c r="W103" s="534"/>
      <c r="X103" s="534"/>
      <c r="Y103" s="534"/>
      <c r="Z103" s="534"/>
      <c r="AA103" s="534"/>
      <c r="AB103" s="534"/>
      <c r="AC103" s="535"/>
    </row>
    <row r="104" spans="1:34" ht="20.100000000000001" customHeight="1" thickBot="1" x14ac:dyDescent="0.2">
      <c r="A104" s="372" t="str">
        <f>IF(様式06‐2_職員配置!$J$41&gt;29,"保育士d","")</f>
        <v/>
      </c>
      <c r="B104" s="544"/>
      <c r="C104" s="375" t="str">
        <f>IF(A104="","",IF(SUM(様式06‐2_職員配置!$J$34:$K$40)&gt;29,"常勤","非常勤"))</f>
        <v/>
      </c>
      <c r="D104" s="541"/>
      <c r="E104" s="536"/>
      <c r="F104" s="536"/>
      <c r="G104" s="537"/>
      <c r="H104" s="537"/>
      <c r="I104" s="537"/>
      <c r="J104" s="537"/>
      <c r="K104" s="537"/>
      <c r="L104" s="537"/>
      <c r="M104" s="537"/>
      <c r="N104" s="537"/>
      <c r="O104" s="537"/>
      <c r="P104" s="537"/>
      <c r="Q104" s="537"/>
      <c r="R104" s="537"/>
      <c r="S104" s="537"/>
      <c r="T104" s="537"/>
      <c r="U104" s="537"/>
      <c r="V104" s="537"/>
      <c r="W104" s="537"/>
      <c r="X104" s="537"/>
      <c r="Y104" s="537"/>
      <c r="Z104" s="537"/>
      <c r="AA104" s="537"/>
      <c r="AB104" s="537"/>
      <c r="AC104" s="538"/>
    </row>
    <row r="105" spans="1:34" s="81" customFormat="1" ht="20.100000000000001" customHeight="1" thickBot="1" x14ac:dyDescent="0.2">
      <c r="A105" s="78"/>
      <c r="B105" s="100" t="s">
        <v>35</v>
      </c>
      <c r="C105" s="82" t="s">
        <v>539</v>
      </c>
      <c r="D105" s="106"/>
      <c r="E105" s="79"/>
      <c r="F105" s="79"/>
      <c r="G105" s="80"/>
      <c r="H105" s="80"/>
      <c r="I105" s="80"/>
      <c r="J105" s="80"/>
      <c r="K105" s="80"/>
      <c r="L105" s="80"/>
      <c r="M105" s="80"/>
      <c r="N105" s="80"/>
      <c r="O105" s="80"/>
      <c r="P105" s="80"/>
      <c r="Q105" s="80"/>
      <c r="R105" s="80"/>
      <c r="S105" s="80"/>
      <c r="T105" s="80"/>
      <c r="U105" s="80"/>
      <c r="V105" s="80"/>
      <c r="W105" s="80"/>
      <c r="X105" s="80"/>
      <c r="Y105" s="80"/>
      <c r="Z105" s="80"/>
      <c r="AA105" s="80"/>
      <c r="AB105" s="80"/>
      <c r="AC105" s="84"/>
    </row>
    <row r="106" spans="1:34" ht="20.100000000000001" customHeight="1" x14ac:dyDescent="0.15">
      <c r="A106" s="112" t="s">
        <v>540</v>
      </c>
      <c r="B106" s="345">
        <f>+様式04‐2_開園日・開園時間・定員区分!$C$18</f>
        <v>0</v>
      </c>
      <c r="C106" s="346">
        <f>ROUNDUP(B106/3,0)</f>
        <v>0</v>
      </c>
      <c r="D106" s="105"/>
      <c r="E106" s="565"/>
      <c r="F106" s="565"/>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7"/>
    </row>
    <row r="107" spans="1:34" ht="20.100000000000001" customHeight="1" x14ac:dyDescent="0.15">
      <c r="A107" s="113" t="s">
        <v>541</v>
      </c>
      <c r="B107" s="347">
        <f>+様式04‐2_開園日・開園時間・定員区分!$D$18</f>
        <v>0</v>
      </c>
      <c r="C107" s="348">
        <f>ROUNDUP(B107/5,0)</f>
        <v>0</v>
      </c>
      <c r="D107" s="103"/>
      <c r="E107" s="568"/>
      <c r="F107" s="568"/>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70"/>
    </row>
    <row r="108" spans="1:34" ht="20.100000000000001" customHeight="1" x14ac:dyDescent="0.15">
      <c r="A108" s="113" t="s">
        <v>542</v>
      </c>
      <c r="B108" s="347">
        <f>+様式04‐2_開園日・開園時間・定員区分!$E$18</f>
        <v>0</v>
      </c>
      <c r="C108" s="348">
        <f>ROUNDUP(B108/5,0)</f>
        <v>0</v>
      </c>
      <c r="D108" s="103"/>
      <c r="E108" s="568"/>
      <c r="F108" s="568"/>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70"/>
    </row>
    <row r="109" spans="1:34" ht="20.100000000000001" customHeight="1" x14ac:dyDescent="0.15">
      <c r="A109" s="101" t="s">
        <v>543</v>
      </c>
      <c r="B109" s="347">
        <f>+様式04‐2_開園日・開園時間・定員区分!$F$18</f>
        <v>0</v>
      </c>
      <c r="C109" s="348">
        <f>ROUNDUP(B109/15,0)</f>
        <v>0</v>
      </c>
      <c r="D109" s="103"/>
      <c r="E109" s="568"/>
      <c r="F109" s="568"/>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70"/>
    </row>
    <row r="110" spans="1:34" ht="20.100000000000001" customHeight="1" x14ac:dyDescent="0.15">
      <c r="A110" s="78" t="s">
        <v>544</v>
      </c>
      <c r="B110" s="347">
        <f>+様式04‐2_開園日・開園時間・定員区分!$G$18</f>
        <v>0</v>
      </c>
      <c r="C110" s="348">
        <f>ROUNDUP(B110/20,0)</f>
        <v>0</v>
      </c>
      <c r="D110" s="103"/>
      <c r="E110" s="568"/>
      <c r="F110" s="568"/>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row>
    <row r="111" spans="1:34" ht="20.100000000000001" customHeight="1" thickBot="1" x14ac:dyDescent="0.2">
      <c r="A111" s="109" t="s">
        <v>545</v>
      </c>
      <c r="B111" s="349">
        <f>+様式04‐2_開園日・開園時間・定員区分!$H$18</f>
        <v>0</v>
      </c>
      <c r="C111" s="348">
        <f>ROUNDUP(B111/20,0)</f>
        <v>0</v>
      </c>
      <c r="D111" s="104"/>
      <c r="E111" s="571"/>
      <c r="F111" s="571"/>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3"/>
      <c r="AE111" s="2035" t="s">
        <v>1237</v>
      </c>
      <c r="AF111" s="2036"/>
      <c r="AG111" s="2036"/>
      <c r="AH111" s="2037"/>
    </row>
    <row r="112" spans="1:34" ht="19.5" customHeight="1" x14ac:dyDescent="0.15">
      <c r="A112" s="2038" t="s">
        <v>539</v>
      </c>
      <c r="B112" s="2039"/>
      <c r="C112" s="2040"/>
      <c r="D112" s="107"/>
      <c r="E112" s="342">
        <f>ROUNDUP(E106/3,0)+ROUNDUP(E107/5,0)+ROUNDUP(E108/5,0)+ROUNDUP(E109/15,0)+ROUNDUP(E110/20,0)+ROUNDUP(E111/20,0)</f>
        <v>0</v>
      </c>
      <c r="F112" s="342">
        <f t="shared" ref="F112:AB112" si="3">ROUNDUP(F106/3,0)+ROUNDUP(F107/5,0)+ROUNDUP(F108/5,0)+ROUNDUP(F109/15,0)+ROUNDUP(F110/20,0)+ROUNDUP(F111/20,0)</f>
        <v>0</v>
      </c>
      <c r="G112" s="342">
        <f t="shared" si="3"/>
        <v>0</v>
      </c>
      <c r="H112" s="342">
        <f t="shared" si="3"/>
        <v>0</v>
      </c>
      <c r="I112" s="342">
        <f t="shared" si="3"/>
        <v>0</v>
      </c>
      <c r="J112" s="342">
        <f t="shared" si="3"/>
        <v>0</v>
      </c>
      <c r="K112" s="342">
        <f t="shared" si="3"/>
        <v>0</v>
      </c>
      <c r="L112" s="342">
        <f t="shared" si="3"/>
        <v>0</v>
      </c>
      <c r="M112" s="342">
        <f t="shared" si="3"/>
        <v>0</v>
      </c>
      <c r="N112" s="342">
        <f t="shared" si="3"/>
        <v>0</v>
      </c>
      <c r="O112" s="342">
        <f t="shared" si="3"/>
        <v>0</v>
      </c>
      <c r="P112" s="342">
        <f t="shared" si="3"/>
        <v>0</v>
      </c>
      <c r="Q112" s="342">
        <f t="shared" si="3"/>
        <v>0</v>
      </c>
      <c r="R112" s="342">
        <f t="shared" si="3"/>
        <v>0</v>
      </c>
      <c r="S112" s="342">
        <f t="shared" si="3"/>
        <v>0</v>
      </c>
      <c r="T112" s="342">
        <f t="shared" si="3"/>
        <v>0</v>
      </c>
      <c r="U112" s="342">
        <f t="shared" si="3"/>
        <v>0</v>
      </c>
      <c r="V112" s="342">
        <f t="shared" si="3"/>
        <v>0</v>
      </c>
      <c r="W112" s="342">
        <f t="shared" si="3"/>
        <v>0</v>
      </c>
      <c r="X112" s="342">
        <f t="shared" si="3"/>
        <v>0</v>
      </c>
      <c r="Y112" s="342">
        <f t="shared" si="3"/>
        <v>0</v>
      </c>
      <c r="Z112" s="342">
        <f t="shared" si="3"/>
        <v>0</v>
      </c>
      <c r="AA112" s="342">
        <f t="shared" si="3"/>
        <v>0</v>
      </c>
      <c r="AB112" s="342">
        <f t="shared" si="3"/>
        <v>0</v>
      </c>
      <c r="AC112" s="350"/>
      <c r="AE112" s="2041" t="s">
        <v>642</v>
      </c>
      <c r="AF112" s="2042"/>
      <c r="AG112" s="324" t="s">
        <v>643</v>
      </c>
      <c r="AH112" s="120" t="s">
        <v>547</v>
      </c>
    </row>
    <row r="113" spans="1:34" ht="20.100000000000001" customHeight="1" thickBot="1" x14ac:dyDescent="0.2">
      <c r="A113" s="2043" t="s">
        <v>546</v>
      </c>
      <c r="B113" s="2044"/>
      <c r="C113" s="2045"/>
      <c r="D113" s="108"/>
      <c r="E113" s="343">
        <f>COUNTA(E75:E104)</f>
        <v>0</v>
      </c>
      <c r="F113" s="343">
        <f>COUNTA(F75:F104)</f>
        <v>0</v>
      </c>
      <c r="G113" s="343">
        <f t="shared" ref="G113:AA113" si="4">COUNTA(G75:G104)</f>
        <v>0</v>
      </c>
      <c r="H113" s="343">
        <f t="shared" si="4"/>
        <v>0</v>
      </c>
      <c r="I113" s="343">
        <f t="shared" si="4"/>
        <v>0</v>
      </c>
      <c r="J113" s="343">
        <f t="shared" si="4"/>
        <v>0</v>
      </c>
      <c r="K113" s="343">
        <f t="shared" si="4"/>
        <v>0</v>
      </c>
      <c r="L113" s="343">
        <f t="shared" si="4"/>
        <v>0</v>
      </c>
      <c r="M113" s="343">
        <f t="shared" si="4"/>
        <v>0</v>
      </c>
      <c r="N113" s="343">
        <f t="shared" si="4"/>
        <v>0</v>
      </c>
      <c r="O113" s="343">
        <f t="shared" si="4"/>
        <v>0</v>
      </c>
      <c r="P113" s="343">
        <f t="shared" si="4"/>
        <v>0</v>
      </c>
      <c r="Q113" s="343">
        <f t="shared" si="4"/>
        <v>0</v>
      </c>
      <c r="R113" s="343">
        <f t="shared" si="4"/>
        <v>0</v>
      </c>
      <c r="S113" s="343">
        <f t="shared" si="4"/>
        <v>0</v>
      </c>
      <c r="T113" s="343">
        <f t="shared" si="4"/>
        <v>0</v>
      </c>
      <c r="U113" s="343">
        <f t="shared" si="4"/>
        <v>0</v>
      </c>
      <c r="V113" s="343">
        <f t="shared" si="4"/>
        <v>0</v>
      </c>
      <c r="W113" s="343">
        <f t="shared" si="4"/>
        <v>0</v>
      </c>
      <c r="X113" s="343">
        <f t="shared" si="4"/>
        <v>0</v>
      </c>
      <c r="Y113" s="343">
        <f t="shared" si="4"/>
        <v>0</v>
      </c>
      <c r="Z113" s="343">
        <f t="shared" si="4"/>
        <v>0</v>
      </c>
      <c r="AA113" s="343">
        <f t="shared" si="4"/>
        <v>0</v>
      </c>
      <c r="AB113" s="343">
        <f>COUNTA(AB75:AB104)</f>
        <v>0</v>
      </c>
      <c r="AC113" s="351"/>
      <c r="AE113" s="121">
        <v>3</v>
      </c>
      <c r="AF113" s="116">
        <f>COUNTIF(D75:D104,3)</f>
        <v>0</v>
      </c>
      <c r="AG113" s="116">
        <f>様式04‐2_開園日・開園時間・定員区分!$F$19</f>
        <v>0</v>
      </c>
      <c r="AH113" s="122">
        <f>IF(AF113&gt;=AG113,0,1)</f>
        <v>0</v>
      </c>
    </row>
    <row r="114" spans="1:34" ht="20.100000000000001" customHeight="1" thickBot="1" x14ac:dyDescent="0.2">
      <c r="A114" s="2046" t="s">
        <v>547</v>
      </c>
      <c r="B114" s="2047"/>
      <c r="C114" s="2048"/>
      <c r="D114" s="118"/>
      <c r="E114" s="344" t="str">
        <f t="shared" ref="E114:AB114" si="5">IF(E112&lt;=E113,"○","×")</f>
        <v>○</v>
      </c>
      <c r="F114" s="344" t="str">
        <f t="shared" si="5"/>
        <v>○</v>
      </c>
      <c r="G114" s="344" t="str">
        <f t="shared" si="5"/>
        <v>○</v>
      </c>
      <c r="H114" s="344" t="str">
        <f t="shared" si="5"/>
        <v>○</v>
      </c>
      <c r="I114" s="344" t="str">
        <f t="shared" si="5"/>
        <v>○</v>
      </c>
      <c r="J114" s="344" t="str">
        <f t="shared" si="5"/>
        <v>○</v>
      </c>
      <c r="K114" s="344" t="str">
        <f t="shared" si="5"/>
        <v>○</v>
      </c>
      <c r="L114" s="344" t="str">
        <f t="shared" si="5"/>
        <v>○</v>
      </c>
      <c r="M114" s="344" t="str">
        <f t="shared" si="5"/>
        <v>○</v>
      </c>
      <c r="N114" s="344" t="str">
        <f t="shared" si="5"/>
        <v>○</v>
      </c>
      <c r="O114" s="344" t="str">
        <f t="shared" si="5"/>
        <v>○</v>
      </c>
      <c r="P114" s="344" t="str">
        <f t="shared" si="5"/>
        <v>○</v>
      </c>
      <c r="Q114" s="344" t="str">
        <f t="shared" si="5"/>
        <v>○</v>
      </c>
      <c r="R114" s="344" t="str">
        <f t="shared" si="5"/>
        <v>○</v>
      </c>
      <c r="S114" s="344" t="str">
        <f t="shared" si="5"/>
        <v>○</v>
      </c>
      <c r="T114" s="344" t="str">
        <f t="shared" si="5"/>
        <v>○</v>
      </c>
      <c r="U114" s="344" t="str">
        <f t="shared" si="5"/>
        <v>○</v>
      </c>
      <c r="V114" s="344" t="str">
        <f t="shared" si="5"/>
        <v>○</v>
      </c>
      <c r="W114" s="344" t="str">
        <f t="shared" si="5"/>
        <v>○</v>
      </c>
      <c r="X114" s="344" t="str">
        <f t="shared" si="5"/>
        <v>○</v>
      </c>
      <c r="Y114" s="344" t="str">
        <f t="shared" si="5"/>
        <v>○</v>
      </c>
      <c r="Z114" s="344" t="str">
        <f t="shared" si="5"/>
        <v>○</v>
      </c>
      <c r="AA114" s="344" t="str">
        <f t="shared" si="5"/>
        <v>○</v>
      </c>
      <c r="AB114" s="344" t="str">
        <f t="shared" si="5"/>
        <v>○</v>
      </c>
      <c r="AC114" s="352"/>
      <c r="AE114" s="121">
        <v>4</v>
      </c>
      <c r="AF114" s="116">
        <f>COUNTIF(D75:D104,4)</f>
        <v>0</v>
      </c>
      <c r="AG114" s="116">
        <f>様式04‐2_開園日・開園時間・定員区分!$G$19</f>
        <v>0</v>
      </c>
      <c r="AH114" s="122">
        <f>IF(AF114&gt;=AG114,0,1)</f>
        <v>0</v>
      </c>
    </row>
    <row r="115" spans="1:34" ht="20.100000000000001" customHeight="1" thickBot="1" x14ac:dyDescent="0.2">
      <c r="A115" s="2049"/>
      <c r="B115" s="2050"/>
      <c r="C115" s="2051"/>
      <c r="D115" s="2052" t="str">
        <f>IF(SUM(AH113:AH115)&gt;0,"クラス担任の配置を確認してください","")</f>
        <v/>
      </c>
      <c r="E115" s="2053"/>
      <c r="F115" s="2053"/>
      <c r="G115" s="2053"/>
      <c r="H115" s="2053"/>
      <c r="I115" s="2053"/>
      <c r="J115" s="2053"/>
      <c r="K115" s="2053"/>
      <c r="L115" s="2053"/>
      <c r="M115" s="2053"/>
      <c r="N115" s="2053"/>
      <c r="O115" s="2053"/>
      <c r="P115" s="2053"/>
      <c r="Q115" s="2053"/>
      <c r="R115" s="2053"/>
      <c r="S115" s="2053"/>
      <c r="T115" s="2053"/>
      <c r="U115" s="2053"/>
      <c r="V115" s="2053"/>
      <c r="W115" s="2053"/>
      <c r="X115" s="2053"/>
      <c r="Y115" s="2053"/>
      <c r="Z115" s="2053"/>
      <c r="AA115" s="2053"/>
      <c r="AB115" s="2053"/>
      <c r="AC115" s="2054"/>
      <c r="AE115" s="123">
        <v>5</v>
      </c>
      <c r="AF115" s="124">
        <f>COUNTIF(D75:D104,5)</f>
        <v>0</v>
      </c>
      <c r="AG115" s="124">
        <f>様式04‐2_開園日・開園時間・定員区分!$H$19</f>
        <v>0</v>
      </c>
      <c r="AH115" s="125">
        <f>IF(AF115&gt;=AG115,0,1)</f>
        <v>0</v>
      </c>
    </row>
    <row r="116" spans="1:34" ht="14.25" customHeight="1" thickBot="1" x14ac:dyDescent="0.2"/>
    <row r="117" spans="1:34" ht="20.100000000000001" customHeight="1" thickBot="1" x14ac:dyDescent="0.2">
      <c r="A117" s="2062" t="s">
        <v>645</v>
      </c>
      <c r="B117" s="2063"/>
      <c r="C117" s="2063"/>
      <c r="D117" s="2063"/>
      <c r="E117" s="2063"/>
      <c r="F117" s="2063"/>
      <c r="G117" s="2063"/>
      <c r="H117" s="2063"/>
      <c r="I117" s="2063"/>
      <c r="J117" s="2063"/>
      <c r="K117" s="2063"/>
      <c r="L117" s="2063"/>
      <c r="M117" s="2063"/>
      <c r="N117" s="2063"/>
      <c r="O117" s="2063"/>
      <c r="P117" s="2063"/>
      <c r="Q117" s="2063"/>
      <c r="R117" s="2063"/>
      <c r="S117" s="2063"/>
      <c r="T117" s="2063"/>
      <c r="U117" s="2063"/>
      <c r="V117" s="2063"/>
      <c r="W117" s="2063"/>
      <c r="X117" s="2063"/>
      <c r="Y117" s="2063"/>
      <c r="Z117" s="2063"/>
      <c r="AA117" s="2063"/>
      <c r="AB117" s="2063"/>
      <c r="AC117" s="2064"/>
    </row>
    <row r="118" spans="1:34" ht="20.100000000000001" customHeight="1" x14ac:dyDescent="0.15">
      <c r="A118" s="2033"/>
      <c r="B118" s="2034"/>
      <c r="C118" s="545"/>
      <c r="D118" s="367"/>
      <c r="E118" s="548"/>
      <c r="F118" s="549"/>
      <c r="G118" s="549"/>
      <c r="H118" s="549"/>
      <c r="I118" s="549"/>
      <c r="J118" s="549"/>
      <c r="K118" s="549"/>
      <c r="L118" s="549"/>
      <c r="M118" s="549"/>
      <c r="N118" s="549"/>
      <c r="O118" s="549"/>
      <c r="P118" s="549"/>
      <c r="Q118" s="549"/>
      <c r="R118" s="549"/>
      <c r="S118" s="549"/>
      <c r="T118" s="549"/>
      <c r="U118" s="549"/>
      <c r="V118" s="549"/>
      <c r="W118" s="549"/>
      <c r="X118" s="549"/>
      <c r="Y118" s="549"/>
      <c r="Z118" s="549"/>
      <c r="AA118" s="549"/>
      <c r="AB118" s="549"/>
      <c r="AC118" s="550"/>
    </row>
    <row r="119" spans="1:34" ht="20.100000000000001" customHeight="1" x14ac:dyDescent="0.15">
      <c r="A119" s="2028"/>
      <c r="B119" s="2029"/>
      <c r="C119" s="546"/>
      <c r="D119" s="368"/>
      <c r="E119" s="551"/>
      <c r="F119" s="552"/>
      <c r="G119" s="552"/>
      <c r="H119" s="552"/>
      <c r="I119" s="552"/>
      <c r="J119" s="552"/>
      <c r="K119" s="552"/>
      <c r="L119" s="552"/>
      <c r="M119" s="552"/>
      <c r="N119" s="552"/>
      <c r="O119" s="552"/>
      <c r="P119" s="552"/>
      <c r="Q119" s="552"/>
      <c r="R119" s="552"/>
      <c r="S119" s="552"/>
      <c r="T119" s="552"/>
      <c r="U119" s="552"/>
      <c r="V119" s="552"/>
      <c r="W119" s="552"/>
      <c r="X119" s="552"/>
      <c r="Y119" s="552"/>
      <c r="Z119" s="552"/>
      <c r="AA119" s="552"/>
      <c r="AB119" s="552"/>
      <c r="AC119" s="553"/>
    </row>
    <row r="120" spans="1:34" ht="20.100000000000001" customHeight="1" x14ac:dyDescent="0.15">
      <c r="A120" s="2028"/>
      <c r="B120" s="2029"/>
      <c r="C120" s="546"/>
      <c r="D120" s="368"/>
      <c r="E120" s="551"/>
      <c r="F120" s="552"/>
      <c r="G120" s="552"/>
      <c r="H120" s="552"/>
      <c r="I120" s="552"/>
      <c r="J120" s="552"/>
      <c r="K120" s="552"/>
      <c r="L120" s="552"/>
      <c r="M120" s="552"/>
      <c r="N120" s="552"/>
      <c r="O120" s="552"/>
      <c r="P120" s="552"/>
      <c r="Q120" s="552"/>
      <c r="R120" s="552"/>
      <c r="S120" s="552"/>
      <c r="T120" s="552"/>
      <c r="U120" s="552"/>
      <c r="V120" s="552"/>
      <c r="W120" s="552"/>
      <c r="X120" s="552"/>
      <c r="Y120" s="552"/>
      <c r="Z120" s="552"/>
      <c r="AA120" s="552"/>
      <c r="AB120" s="552"/>
      <c r="AC120" s="553"/>
    </row>
    <row r="121" spans="1:34" ht="20.100000000000001" customHeight="1" x14ac:dyDescent="0.15">
      <c r="A121" s="2028"/>
      <c r="B121" s="2029"/>
      <c r="C121" s="546"/>
      <c r="D121" s="368"/>
      <c r="E121" s="551"/>
      <c r="F121" s="552"/>
      <c r="G121" s="552"/>
      <c r="H121" s="552"/>
      <c r="I121" s="552"/>
      <c r="J121" s="552"/>
      <c r="K121" s="552"/>
      <c r="L121" s="552"/>
      <c r="M121" s="552"/>
      <c r="N121" s="552"/>
      <c r="O121" s="552"/>
      <c r="P121" s="552"/>
      <c r="Q121" s="552"/>
      <c r="R121" s="552"/>
      <c r="S121" s="552"/>
      <c r="T121" s="552"/>
      <c r="U121" s="552"/>
      <c r="V121" s="552"/>
      <c r="W121" s="552"/>
      <c r="X121" s="552"/>
      <c r="Y121" s="552"/>
      <c r="Z121" s="552"/>
      <c r="AA121" s="552"/>
      <c r="AB121" s="552"/>
      <c r="AC121" s="553"/>
    </row>
    <row r="122" spans="1:34" ht="20.100000000000001" customHeight="1" x14ac:dyDescent="0.15">
      <c r="A122" s="2028"/>
      <c r="B122" s="2029"/>
      <c r="C122" s="546"/>
      <c r="D122" s="368"/>
      <c r="E122" s="551"/>
      <c r="F122" s="552"/>
      <c r="G122" s="552"/>
      <c r="H122" s="552"/>
      <c r="I122" s="552"/>
      <c r="J122" s="552"/>
      <c r="K122" s="552"/>
      <c r="L122" s="552"/>
      <c r="M122" s="552"/>
      <c r="N122" s="552"/>
      <c r="O122" s="552"/>
      <c r="P122" s="552"/>
      <c r="Q122" s="552"/>
      <c r="R122" s="552"/>
      <c r="S122" s="552"/>
      <c r="T122" s="552"/>
      <c r="U122" s="552"/>
      <c r="V122" s="552"/>
      <c r="W122" s="552"/>
      <c r="X122" s="552"/>
      <c r="Y122" s="552"/>
      <c r="Z122" s="552"/>
      <c r="AA122" s="552"/>
      <c r="AB122" s="552"/>
      <c r="AC122" s="553"/>
    </row>
    <row r="123" spans="1:34" ht="20.100000000000001" customHeight="1" x14ac:dyDescent="0.15">
      <c r="A123" s="2028"/>
      <c r="B123" s="2029"/>
      <c r="C123" s="546"/>
      <c r="D123" s="368"/>
      <c r="E123" s="551"/>
      <c r="F123" s="552"/>
      <c r="G123" s="552"/>
      <c r="H123" s="552"/>
      <c r="I123" s="552"/>
      <c r="J123" s="552"/>
      <c r="K123" s="552"/>
      <c r="L123" s="552"/>
      <c r="M123" s="552"/>
      <c r="N123" s="552"/>
      <c r="O123" s="552"/>
      <c r="P123" s="552"/>
      <c r="Q123" s="552"/>
      <c r="R123" s="552"/>
      <c r="S123" s="552"/>
      <c r="T123" s="552"/>
      <c r="U123" s="552"/>
      <c r="V123" s="552"/>
      <c r="W123" s="552"/>
      <c r="X123" s="552"/>
      <c r="Y123" s="552"/>
      <c r="Z123" s="552"/>
      <c r="AA123" s="552"/>
      <c r="AB123" s="552"/>
      <c r="AC123" s="553"/>
    </row>
    <row r="124" spans="1:34" ht="20.100000000000001" customHeight="1" x14ac:dyDescent="0.15">
      <c r="A124" s="2028"/>
      <c r="B124" s="2029"/>
      <c r="C124" s="546"/>
      <c r="D124" s="368"/>
      <c r="E124" s="551"/>
      <c r="F124" s="552"/>
      <c r="G124" s="552"/>
      <c r="H124" s="552"/>
      <c r="I124" s="552"/>
      <c r="J124" s="552"/>
      <c r="K124" s="552"/>
      <c r="L124" s="552"/>
      <c r="M124" s="552"/>
      <c r="N124" s="552"/>
      <c r="O124" s="552"/>
      <c r="P124" s="552"/>
      <c r="Q124" s="552"/>
      <c r="R124" s="552"/>
      <c r="S124" s="552"/>
      <c r="T124" s="552"/>
      <c r="U124" s="552"/>
      <c r="V124" s="552"/>
      <c r="W124" s="552"/>
      <c r="X124" s="552"/>
      <c r="Y124" s="552"/>
      <c r="Z124" s="552"/>
      <c r="AA124" s="552"/>
      <c r="AB124" s="552"/>
      <c r="AC124" s="553"/>
    </row>
    <row r="125" spans="1:34" ht="20.100000000000001" customHeight="1" x14ac:dyDescent="0.15">
      <c r="A125" s="2028"/>
      <c r="B125" s="2029"/>
      <c r="C125" s="546"/>
      <c r="D125" s="368"/>
      <c r="E125" s="551"/>
      <c r="F125" s="552"/>
      <c r="G125" s="552"/>
      <c r="H125" s="552"/>
      <c r="I125" s="552"/>
      <c r="J125" s="552"/>
      <c r="K125" s="552"/>
      <c r="L125" s="552"/>
      <c r="M125" s="552"/>
      <c r="N125" s="552"/>
      <c r="O125" s="552"/>
      <c r="P125" s="552"/>
      <c r="Q125" s="552"/>
      <c r="R125" s="552"/>
      <c r="S125" s="552"/>
      <c r="T125" s="552"/>
      <c r="U125" s="552"/>
      <c r="V125" s="552"/>
      <c r="W125" s="552"/>
      <c r="X125" s="552"/>
      <c r="Y125" s="552"/>
      <c r="Z125" s="552"/>
      <c r="AA125" s="552"/>
      <c r="AB125" s="552"/>
      <c r="AC125" s="553"/>
    </row>
    <row r="126" spans="1:34" ht="20.100000000000001" customHeight="1" x14ac:dyDescent="0.15">
      <c r="A126" s="2028"/>
      <c r="B126" s="2029"/>
      <c r="C126" s="546"/>
      <c r="D126" s="368"/>
      <c r="E126" s="551"/>
      <c r="F126" s="552"/>
      <c r="G126" s="552"/>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3"/>
    </row>
    <row r="127" spans="1:34" ht="20.100000000000001" customHeight="1" x14ac:dyDescent="0.15">
      <c r="A127" s="2028"/>
      <c r="B127" s="2029"/>
      <c r="C127" s="546"/>
      <c r="D127" s="368"/>
      <c r="E127" s="551"/>
      <c r="F127" s="552"/>
      <c r="G127" s="552"/>
      <c r="H127" s="552"/>
      <c r="I127" s="552"/>
      <c r="J127" s="552"/>
      <c r="K127" s="552"/>
      <c r="L127" s="552"/>
      <c r="M127" s="552"/>
      <c r="N127" s="552"/>
      <c r="O127" s="552"/>
      <c r="P127" s="552"/>
      <c r="Q127" s="552"/>
      <c r="R127" s="552"/>
      <c r="S127" s="552"/>
      <c r="T127" s="552"/>
      <c r="U127" s="552"/>
      <c r="V127" s="552"/>
      <c r="W127" s="552"/>
      <c r="X127" s="552"/>
      <c r="Y127" s="552"/>
      <c r="Z127" s="552"/>
      <c r="AA127" s="552"/>
      <c r="AB127" s="552"/>
      <c r="AC127" s="553"/>
    </row>
    <row r="128" spans="1:34" ht="20.100000000000001" customHeight="1" x14ac:dyDescent="0.15">
      <c r="A128" s="2028"/>
      <c r="B128" s="2029"/>
      <c r="C128" s="546"/>
      <c r="D128" s="368"/>
      <c r="E128" s="551"/>
      <c r="F128" s="552"/>
      <c r="G128" s="552"/>
      <c r="H128" s="552"/>
      <c r="I128" s="552"/>
      <c r="J128" s="552"/>
      <c r="K128" s="552"/>
      <c r="L128" s="552"/>
      <c r="M128" s="552"/>
      <c r="N128" s="552"/>
      <c r="O128" s="552"/>
      <c r="P128" s="552"/>
      <c r="Q128" s="552"/>
      <c r="R128" s="552"/>
      <c r="S128" s="552"/>
      <c r="T128" s="552"/>
      <c r="U128" s="552"/>
      <c r="V128" s="552"/>
      <c r="W128" s="552"/>
      <c r="X128" s="552"/>
      <c r="Y128" s="552"/>
      <c r="Z128" s="552"/>
      <c r="AA128" s="552"/>
      <c r="AB128" s="552"/>
      <c r="AC128" s="553"/>
    </row>
    <row r="129" spans="1:34" ht="20.100000000000001" customHeight="1" thickBot="1" x14ac:dyDescent="0.2">
      <c r="A129" s="2026"/>
      <c r="B129" s="2027"/>
      <c r="C129" s="547"/>
      <c r="D129" s="369"/>
      <c r="E129" s="554"/>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6"/>
    </row>
    <row r="131" spans="1:34" ht="35.25" customHeight="1" x14ac:dyDescent="0.15"/>
    <row r="132" spans="1:34" ht="11.25" customHeight="1" x14ac:dyDescent="0.15">
      <c r="A132" s="2055" t="s">
        <v>820</v>
      </c>
      <c r="B132" s="2055"/>
      <c r="C132" s="2055"/>
      <c r="D132" s="2055"/>
      <c r="E132" s="2055"/>
      <c r="F132" s="2055"/>
      <c r="G132" s="2055"/>
      <c r="H132" s="2055"/>
      <c r="I132" s="2055"/>
      <c r="J132" s="2055"/>
      <c r="K132" s="2055"/>
      <c r="L132" s="2055"/>
      <c r="M132" s="2055"/>
      <c r="N132" s="2055"/>
      <c r="O132" s="2055"/>
      <c r="P132" s="2055"/>
      <c r="Q132" s="2055"/>
      <c r="R132" s="2055"/>
      <c r="S132" s="2055"/>
      <c r="T132" s="2055"/>
      <c r="U132" s="2055"/>
      <c r="V132" s="2055"/>
      <c r="W132" s="2055"/>
      <c r="X132" s="2055"/>
      <c r="Y132" s="2055"/>
      <c r="Z132" s="2055"/>
      <c r="AA132" s="2055"/>
      <c r="AB132" s="2055"/>
      <c r="AC132" s="2055"/>
    </row>
    <row r="133" spans="1:34" ht="11.25" customHeight="1" x14ac:dyDescent="0.15">
      <c r="A133" s="2055"/>
      <c r="B133" s="2055"/>
      <c r="C133" s="2055"/>
      <c r="D133" s="2055"/>
      <c r="E133" s="2055"/>
      <c r="F133" s="2055"/>
      <c r="G133" s="2055"/>
      <c r="H133" s="2055"/>
      <c r="I133" s="2055"/>
      <c r="J133" s="2055"/>
      <c r="K133" s="2055"/>
      <c r="L133" s="2055"/>
      <c r="M133" s="2055"/>
      <c r="N133" s="2055"/>
      <c r="O133" s="2055"/>
      <c r="P133" s="2055"/>
      <c r="Q133" s="2055"/>
      <c r="R133" s="2055"/>
      <c r="S133" s="2055"/>
      <c r="T133" s="2055"/>
      <c r="U133" s="2055"/>
      <c r="V133" s="2055"/>
      <c r="W133" s="2055"/>
      <c r="X133" s="2055"/>
      <c r="Y133" s="2055"/>
      <c r="Z133" s="2055"/>
      <c r="AA133" s="2055"/>
      <c r="AB133" s="2055"/>
      <c r="AC133" s="2055"/>
    </row>
    <row r="134" spans="1:34" ht="7.5" customHeight="1" thickBot="1" x14ac:dyDescent="0.2">
      <c r="A134" s="71"/>
      <c r="B134" s="71"/>
      <c r="C134" s="71"/>
      <c r="D134" s="71"/>
      <c r="E134" s="71"/>
      <c r="F134" s="71"/>
      <c r="G134" s="71"/>
      <c r="H134" s="71"/>
      <c r="I134" s="71"/>
      <c r="J134" s="71"/>
      <c r="K134" s="71"/>
      <c r="L134" s="71"/>
      <c r="M134" s="71"/>
      <c r="N134" s="71"/>
      <c r="O134" s="71"/>
      <c r="P134" s="71"/>
    </row>
    <row r="135" spans="1:34" ht="20.100000000000001" customHeight="1" x14ac:dyDescent="0.15">
      <c r="A135" s="2056" t="s">
        <v>556</v>
      </c>
      <c r="B135" s="72"/>
      <c r="C135" s="72"/>
      <c r="D135" s="72"/>
      <c r="E135" s="2058" t="s">
        <v>535</v>
      </c>
      <c r="F135" s="2058"/>
      <c r="G135" s="2058"/>
      <c r="H135" s="2058"/>
      <c r="I135" s="2058"/>
      <c r="J135" s="2058"/>
      <c r="K135" s="2058"/>
      <c r="L135" s="2058"/>
      <c r="M135" s="2058"/>
      <c r="N135" s="2058"/>
      <c r="O135" s="2058"/>
      <c r="P135" s="2058"/>
      <c r="Q135" s="2058"/>
      <c r="R135" s="2058"/>
      <c r="S135" s="2058"/>
      <c r="T135" s="2058"/>
      <c r="U135" s="2058"/>
      <c r="V135" s="2058"/>
      <c r="W135" s="2058"/>
      <c r="X135" s="2058"/>
      <c r="Y135" s="2058"/>
      <c r="Z135" s="2058"/>
      <c r="AA135" s="2058"/>
      <c r="AB135" s="2058"/>
      <c r="AC135" s="2059"/>
    </row>
    <row r="136" spans="1:34" ht="20.100000000000001" customHeight="1" thickBot="1" x14ac:dyDescent="0.2">
      <c r="A136" s="2057"/>
      <c r="B136" s="73" t="s">
        <v>536</v>
      </c>
      <c r="C136" s="74" t="s">
        <v>537</v>
      </c>
      <c r="D136" s="74" t="s">
        <v>1236</v>
      </c>
      <c r="E136" s="75">
        <v>0.29166666666666669</v>
      </c>
      <c r="F136" s="75">
        <v>0.3125</v>
      </c>
      <c r="G136" s="76">
        <v>0.33333333333333331</v>
      </c>
      <c r="H136" s="76">
        <v>0.35416666666666669</v>
      </c>
      <c r="I136" s="76">
        <v>0.375</v>
      </c>
      <c r="J136" s="76">
        <v>0.39583333333333331</v>
      </c>
      <c r="K136" s="76">
        <v>0.41666666666666669</v>
      </c>
      <c r="L136" s="76">
        <v>0.4375</v>
      </c>
      <c r="M136" s="76">
        <v>0.45833333333333331</v>
      </c>
      <c r="N136" s="76">
        <v>0.47916666666666669</v>
      </c>
      <c r="O136" s="76">
        <v>0.5</v>
      </c>
      <c r="P136" s="76">
        <v>0.52083333333333337</v>
      </c>
      <c r="Q136" s="76">
        <v>0.54166666666666663</v>
      </c>
      <c r="R136" s="76">
        <v>0.5625</v>
      </c>
      <c r="S136" s="76">
        <v>0.58333333333333337</v>
      </c>
      <c r="T136" s="76">
        <v>0.60416666666666663</v>
      </c>
      <c r="U136" s="76">
        <v>0.625</v>
      </c>
      <c r="V136" s="76">
        <v>0.64583333333333337</v>
      </c>
      <c r="W136" s="76">
        <v>0.66666666666666663</v>
      </c>
      <c r="X136" s="76">
        <v>0.6875</v>
      </c>
      <c r="Y136" s="76">
        <v>0.70833333333333337</v>
      </c>
      <c r="Z136" s="76">
        <v>0.72916666666666663</v>
      </c>
      <c r="AA136" s="76">
        <v>0.75</v>
      </c>
      <c r="AB136" s="76">
        <v>0.77083333333333337</v>
      </c>
      <c r="AC136" s="83">
        <v>0.79166666666666663</v>
      </c>
    </row>
    <row r="137" spans="1:34" ht="20.100000000000001" customHeight="1" thickBot="1" x14ac:dyDescent="0.2">
      <c r="A137" s="2060" t="s">
        <v>1224</v>
      </c>
      <c r="B137" s="2061"/>
      <c r="C137" s="77" t="s">
        <v>606</v>
      </c>
      <c r="D137" s="362"/>
      <c r="E137" s="527"/>
      <c r="F137" s="528"/>
      <c r="G137" s="528"/>
      <c r="H137" s="528"/>
      <c r="I137" s="528"/>
      <c r="J137" s="528"/>
      <c r="K137" s="528"/>
      <c r="L137" s="528"/>
      <c r="M137" s="528"/>
      <c r="N137" s="528"/>
      <c r="O137" s="528"/>
      <c r="P137" s="528"/>
      <c r="Q137" s="528"/>
      <c r="R137" s="528"/>
      <c r="S137" s="528"/>
      <c r="T137" s="528"/>
      <c r="U137" s="528"/>
      <c r="V137" s="528"/>
      <c r="W137" s="528"/>
      <c r="X137" s="528"/>
      <c r="Y137" s="528"/>
      <c r="Z137" s="528"/>
      <c r="AA137" s="528"/>
      <c r="AB137" s="528"/>
      <c r="AC137" s="529"/>
      <c r="AE137" s="116"/>
    </row>
    <row r="138" spans="1:34" ht="20.100000000000001" customHeight="1" thickBot="1" x14ac:dyDescent="0.2">
      <c r="A138" s="2060" t="s">
        <v>1225</v>
      </c>
      <c r="B138" s="2061"/>
      <c r="C138" s="77" t="s">
        <v>606</v>
      </c>
      <c r="D138" s="362"/>
      <c r="E138" s="527"/>
      <c r="F138" s="528"/>
      <c r="G138" s="528"/>
      <c r="H138" s="528"/>
      <c r="I138" s="528"/>
      <c r="J138" s="528"/>
      <c r="K138" s="528"/>
      <c r="L138" s="528"/>
      <c r="M138" s="528"/>
      <c r="N138" s="528"/>
      <c r="O138" s="528"/>
      <c r="P138" s="528"/>
      <c r="Q138" s="528"/>
      <c r="R138" s="528"/>
      <c r="S138" s="528"/>
      <c r="T138" s="528"/>
      <c r="U138" s="528"/>
      <c r="V138" s="528"/>
      <c r="W138" s="528"/>
      <c r="X138" s="528"/>
      <c r="Y138" s="528"/>
      <c r="Z138" s="528"/>
      <c r="AA138" s="528"/>
      <c r="AB138" s="528"/>
      <c r="AC138" s="529"/>
      <c r="AE138" s="324"/>
      <c r="AF138" s="116"/>
      <c r="AG138" s="116"/>
      <c r="AH138" s="116"/>
    </row>
    <row r="139" spans="1:34" ht="20.100000000000001" customHeight="1" thickBot="1" x14ac:dyDescent="0.2">
      <c r="A139" s="2060" t="s">
        <v>1232</v>
      </c>
      <c r="B139" s="2061"/>
      <c r="C139" s="77" t="s">
        <v>606</v>
      </c>
      <c r="D139" s="362"/>
      <c r="E139" s="527"/>
      <c r="F139" s="528"/>
      <c r="G139" s="528"/>
      <c r="H139" s="528"/>
      <c r="I139" s="528"/>
      <c r="J139" s="528"/>
      <c r="K139" s="528"/>
      <c r="L139" s="528"/>
      <c r="M139" s="528"/>
      <c r="N139" s="528"/>
      <c r="O139" s="528"/>
      <c r="P139" s="528"/>
      <c r="Q139" s="528"/>
      <c r="R139" s="528"/>
      <c r="S139" s="528"/>
      <c r="T139" s="528"/>
      <c r="U139" s="528"/>
      <c r="V139" s="528"/>
      <c r="W139" s="528"/>
      <c r="X139" s="528"/>
      <c r="Y139" s="528"/>
      <c r="Z139" s="528"/>
      <c r="AA139" s="528"/>
      <c r="AB139" s="528"/>
      <c r="AC139" s="529"/>
      <c r="AE139" s="324" t="s">
        <v>1236</v>
      </c>
      <c r="AF139" s="116"/>
      <c r="AG139" s="116"/>
      <c r="AH139" s="116"/>
    </row>
    <row r="140" spans="1:34" ht="20.100000000000001" customHeight="1" x14ac:dyDescent="0.15">
      <c r="A140" s="370" t="str">
        <f>IF(様式06‐2_職員配置!$J$41&gt;0,"保育士A","")</f>
        <v/>
      </c>
      <c r="B140" s="542" t="s">
        <v>538</v>
      </c>
      <c r="C140" s="373" t="str">
        <f>IF(A140="","",IF(SUM(様式06‐2_職員配置!$J$34:$K$40)&gt;0,"常勤","非常勤"))</f>
        <v/>
      </c>
      <c r="D140" s="539"/>
      <c r="E140" s="530"/>
      <c r="F140" s="530"/>
      <c r="G140" s="530"/>
      <c r="H140" s="530"/>
      <c r="I140" s="530"/>
      <c r="J140" s="530"/>
      <c r="K140" s="530"/>
      <c r="L140" s="530"/>
      <c r="M140" s="530"/>
      <c r="N140" s="530"/>
      <c r="O140" s="530"/>
      <c r="P140" s="531"/>
      <c r="Q140" s="531"/>
      <c r="R140" s="531"/>
      <c r="S140" s="531"/>
      <c r="T140" s="531"/>
      <c r="U140" s="531"/>
      <c r="V140" s="531"/>
      <c r="W140" s="531"/>
      <c r="X140" s="531"/>
      <c r="Y140" s="531"/>
      <c r="Z140" s="531"/>
      <c r="AA140" s="531"/>
      <c r="AB140" s="531"/>
      <c r="AC140" s="532"/>
      <c r="AE140" s="114">
        <v>3</v>
      </c>
      <c r="AF140" s="116"/>
      <c r="AG140" s="116"/>
      <c r="AH140" s="116"/>
    </row>
    <row r="141" spans="1:34" ht="20.100000000000001" customHeight="1" x14ac:dyDescent="0.15">
      <c r="A141" s="370" t="str">
        <f>IF(様式06‐2_職員配置!$J$41&gt;1,"保育士B","")</f>
        <v/>
      </c>
      <c r="B141" s="542" t="s">
        <v>538</v>
      </c>
      <c r="C141" s="373" t="str">
        <f>IF(A141="","",IF(SUM(様式06‐2_職員配置!$J$34:$K$40)&gt;1,"常勤","非常勤"))</f>
        <v/>
      </c>
      <c r="D141" s="540"/>
      <c r="E141" s="533"/>
      <c r="F141" s="533"/>
      <c r="G141" s="534"/>
      <c r="H141" s="534"/>
      <c r="I141" s="534"/>
      <c r="J141" s="534"/>
      <c r="K141" s="534"/>
      <c r="L141" s="534"/>
      <c r="M141" s="534"/>
      <c r="N141" s="534"/>
      <c r="O141" s="534"/>
      <c r="P141" s="534"/>
      <c r="Q141" s="534"/>
      <c r="R141" s="534"/>
      <c r="S141" s="534"/>
      <c r="T141" s="534"/>
      <c r="U141" s="534"/>
      <c r="V141" s="534"/>
      <c r="W141" s="534"/>
      <c r="X141" s="534"/>
      <c r="Y141" s="534"/>
      <c r="Z141" s="534"/>
      <c r="AA141" s="534"/>
      <c r="AB141" s="534"/>
      <c r="AC141" s="535"/>
      <c r="AE141" s="114">
        <v>4</v>
      </c>
      <c r="AF141" s="116"/>
      <c r="AG141" s="116"/>
      <c r="AH141" s="116"/>
    </row>
    <row r="142" spans="1:34" ht="20.100000000000001" customHeight="1" x14ac:dyDescent="0.15">
      <c r="A142" s="370" t="str">
        <f>IF(様式06‐2_職員配置!$J$41&gt;2,"保育士C","")</f>
        <v/>
      </c>
      <c r="B142" s="542" t="s">
        <v>538</v>
      </c>
      <c r="C142" s="373" t="str">
        <f>IF(A142="","",IF(SUM(様式06‐2_職員配置!$J$34:$K$40)&gt;2,"常勤","非常勤"))</f>
        <v/>
      </c>
      <c r="D142" s="540"/>
      <c r="E142" s="533"/>
      <c r="F142" s="533"/>
      <c r="G142" s="534"/>
      <c r="H142" s="534"/>
      <c r="I142" s="534"/>
      <c r="J142" s="534"/>
      <c r="K142" s="534"/>
      <c r="L142" s="534"/>
      <c r="M142" s="534"/>
      <c r="N142" s="534"/>
      <c r="O142" s="534"/>
      <c r="P142" s="534"/>
      <c r="Q142" s="534"/>
      <c r="R142" s="534"/>
      <c r="S142" s="534"/>
      <c r="T142" s="534"/>
      <c r="U142" s="534"/>
      <c r="V142" s="534"/>
      <c r="W142" s="534"/>
      <c r="X142" s="534"/>
      <c r="Y142" s="534"/>
      <c r="Z142" s="534"/>
      <c r="AA142" s="534"/>
      <c r="AB142" s="534"/>
      <c r="AC142" s="535"/>
      <c r="AE142" s="115">
        <v>5</v>
      </c>
      <c r="AF142" s="116"/>
      <c r="AG142" s="116"/>
      <c r="AH142" s="116"/>
    </row>
    <row r="143" spans="1:34" ht="20.100000000000001" customHeight="1" x14ac:dyDescent="0.15">
      <c r="A143" s="370" t="str">
        <f>IF(様式06‐2_職員配置!$J$41&gt;3,"保育士D","")</f>
        <v/>
      </c>
      <c r="B143" s="542" t="s">
        <v>538</v>
      </c>
      <c r="C143" s="373" t="str">
        <f>IF(A143="","",IF(SUM(様式06‐2_職員配置!$J$34:$K$40)&gt;3,"常勤","非常勤"))</f>
        <v/>
      </c>
      <c r="D143" s="540"/>
      <c r="E143" s="533"/>
      <c r="F143" s="533"/>
      <c r="G143" s="534"/>
      <c r="H143" s="534"/>
      <c r="I143" s="534"/>
      <c r="J143" s="534"/>
      <c r="K143" s="534"/>
      <c r="L143" s="534"/>
      <c r="M143" s="534"/>
      <c r="N143" s="534"/>
      <c r="O143" s="534"/>
      <c r="P143" s="534"/>
      <c r="Q143" s="534"/>
      <c r="R143" s="534"/>
      <c r="S143" s="534"/>
      <c r="T143" s="534"/>
      <c r="U143" s="534"/>
      <c r="V143" s="534"/>
      <c r="W143" s="534"/>
      <c r="X143" s="534"/>
      <c r="Y143" s="534"/>
      <c r="Z143" s="534"/>
      <c r="AA143" s="534"/>
      <c r="AB143" s="534"/>
      <c r="AC143" s="535"/>
      <c r="AE143" s="116"/>
      <c r="AF143" s="116"/>
      <c r="AG143" s="116"/>
      <c r="AH143" s="116"/>
    </row>
    <row r="144" spans="1:34" ht="20.100000000000001" customHeight="1" x14ac:dyDescent="0.15">
      <c r="A144" s="370" t="str">
        <f>IF(様式06‐2_職員配置!$J$41&gt;4,"保育士E","")</f>
        <v/>
      </c>
      <c r="B144" s="542"/>
      <c r="C144" s="373" t="str">
        <f>IF(A144="","",IF(SUM(様式06‐2_職員配置!$J$34:$K$40)&gt;4,"常勤","非常勤"))</f>
        <v/>
      </c>
      <c r="D144" s="540"/>
      <c r="E144" s="533"/>
      <c r="F144" s="533"/>
      <c r="G144" s="534"/>
      <c r="H144" s="534"/>
      <c r="I144" s="534"/>
      <c r="J144" s="534"/>
      <c r="K144" s="534"/>
      <c r="L144" s="534"/>
      <c r="M144" s="534"/>
      <c r="N144" s="534"/>
      <c r="O144" s="534"/>
      <c r="P144" s="534"/>
      <c r="Q144" s="534"/>
      <c r="R144" s="534"/>
      <c r="S144" s="534"/>
      <c r="T144" s="534"/>
      <c r="U144" s="534"/>
      <c r="V144" s="534"/>
      <c r="W144" s="534"/>
      <c r="X144" s="534"/>
      <c r="Y144" s="534"/>
      <c r="Z144" s="534"/>
      <c r="AA144" s="534"/>
      <c r="AB144" s="534"/>
      <c r="AC144" s="535"/>
      <c r="AE144" s="116"/>
      <c r="AF144" s="116"/>
      <c r="AG144" s="116"/>
      <c r="AH144" s="116"/>
    </row>
    <row r="145" spans="1:34" ht="20.100000000000001" customHeight="1" x14ac:dyDescent="0.15">
      <c r="A145" s="370" t="str">
        <f>IF(様式06‐2_職員配置!$J$41&gt;5,"保育士F","")</f>
        <v/>
      </c>
      <c r="B145" s="542"/>
      <c r="C145" s="373" t="str">
        <f>IF(A145="","",IF(SUM(様式06‐2_職員配置!$J$34:$K$40)&gt;5,"常勤","非常勤"))</f>
        <v/>
      </c>
      <c r="D145" s="540"/>
      <c r="E145" s="533"/>
      <c r="F145" s="533"/>
      <c r="G145" s="534"/>
      <c r="H145" s="534"/>
      <c r="I145" s="534"/>
      <c r="J145" s="534"/>
      <c r="K145" s="534"/>
      <c r="L145" s="534"/>
      <c r="M145" s="534"/>
      <c r="N145" s="534"/>
      <c r="O145" s="534"/>
      <c r="P145" s="534"/>
      <c r="Q145" s="534"/>
      <c r="R145" s="534"/>
      <c r="S145" s="534"/>
      <c r="T145" s="534"/>
      <c r="U145" s="534"/>
      <c r="V145" s="534"/>
      <c r="W145" s="534"/>
      <c r="X145" s="534"/>
      <c r="Y145" s="534"/>
      <c r="Z145" s="534"/>
      <c r="AA145" s="534"/>
      <c r="AB145" s="534"/>
      <c r="AC145" s="535"/>
      <c r="AE145" s="116"/>
      <c r="AF145" s="116"/>
      <c r="AG145" s="116"/>
      <c r="AH145" s="116"/>
    </row>
    <row r="146" spans="1:34" ht="20.100000000000001" customHeight="1" x14ac:dyDescent="0.15">
      <c r="A146" s="370" t="str">
        <f>IF(様式06‐2_職員配置!$J$41&gt;6,"保育士G","")</f>
        <v/>
      </c>
      <c r="B146" s="542"/>
      <c r="C146" s="373" t="str">
        <f>IF(A146="","",IF(SUM(様式06‐2_職員配置!$J$34:$K$40)&gt;6,"常勤","非常勤"))</f>
        <v/>
      </c>
      <c r="D146" s="540"/>
      <c r="E146" s="533"/>
      <c r="F146" s="533"/>
      <c r="G146" s="534"/>
      <c r="H146" s="534"/>
      <c r="I146" s="534"/>
      <c r="J146" s="534"/>
      <c r="K146" s="534"/>
      <c r="L146" s="534"/>
      <c r="M146" s="534"/>
      <c r="N146" s="534"/>
      <c r="O146" s="534"/>
      <c r="P146" s="534"/>
      <c r="Q146" s="534"/>
      <c r="R146" s="534"/>
      <c r="S146" s="534"/>
      <c r="T146" s="534"/>
      <c r="U146" s="534"/>
      <c r="V146" s="534"/>
      <c r="W146" s="534"/>
      <c r="X146" s="534"/>
      <c r="Y146" s="534"/>
      <c r="Z146" s="534"/>
      <c r="AA146" s="534"/>
      <c r="AB146" s="534"/>
      <c r="AC146" s="535"/>
      <c r="AE146" s="116"/>
      <c r="AF146" s="116"/>
      <c r="AG146" s="116"/>
      <c r="AH146" s="116"/>
    </row>
    <row r="147" spans="1:34" ht="20.100000000000001" customHeight="1" x14ac:dyDescent="0.15">
      <c r="A147" s="370" t="str">
        <f>IF(様式06‐2_職員配置!$J$41&gt;7,"保育士H","")</f>
        <v/>
      </c>
      <c r="B147" s="542"/>
      <c r="C147" s="373" t="str">
        <f>IF(A147="","",IF(SUM(様式06‐2_職員配置!$J$34:$K$40)&gt;7,"常勤","非常勤"))</f>
        <v/>
      </c>
      <c r="D147" s="540"/>
      <c r="E147" s="533"/>
      <c r="F147" s="533"/>
      <c r="G147" s="534"/>
      <c r="H147" s="534"/>
      <c r="I147" s="534"/>
      <c r="J147" s="534"/>
      <c r="K147" s="534"/>
      <c r="L147" s="534"/>
      <c r="M147" s="534"/>
      <c r="N147" s="534"/>
      <c r="O147" s="534"/>
      <c r="P147" s="534"/>
      <c r="Q147" s="534"/>
      <c r="R147" s="534"/>
      <c r="S147" s="534"/>
      <c r="T147" s="534"/>
      <c r="U147" s="534"/>
      <c r="V147" s="534"/>
      <c r="W147" s="534"/>
      <c r="X147" s="534"/>
      <c r="Y147" s="534"/>
      <c r="Z147" s="534"/>
      <c r="AA147" s="534"/>
      <c r="AB147" s="534"/>
      <c r="AC147" s="535"/>
      <c r="AE147" s="116"/>
      <c r="AF147" s="116"/>
      <c r="AG147" s="116"/>
      <c r="AH147" s="116"/>
    </row>
    <row r="148" spans="1:34" ht="20.100000000000001" customHeight="1" x14ac:dyDescent="0.15">
      <c r="A148" s="370" t="str">
        <f>IF(様式06‐2_職員配置!$J$41&gt;8,"保育士I","")</f>
        <v/>
      </c>
      <c r="B148" s="542"/>
      <c r="C148" s="373" t="str">
        <f>IF(A148="","",IF(SUM(様式06‐2_職員配置!$J$34:$K$40)&gt;8,"常勤","非常勤"))</f>
        <v/>
      </c>
      <c r="D148" s="540"/>
      <c r="E148" s="533"/>
      <c r="F148" s="533"/>
      <c r="G148" s="534"/>
      <c r="H148" s="534"/>
      <c r="I148" s="534"/>
      <c r="J148" s="534"/>
      <c r="K148" s="534"/>
      <c r="L148" s="534"/>
      <c r="M148" s="534"/>
      <c r="N148" s="534"/>
      <c r="O148" s="534"/>
      <c r="P148" s="534"/>
      <c r="Q148" s="534"/>
      <c r="R148" s="534"/>
      <c r="S148" s="534"/>
      <c r="T148" s="534"/>
      <c r="U148" s="534"/>
      <c r="V148" s="534"/>
      <c r="W148" s="534"/>
      <c r="X148" s="534"/>
      <c r="Y148" s="534"/>
      <c r="Z148" s="534"/>
      <c r="AA148" s="534"/>
      <c r="AB148" s="534"/>
      <c r="AC148" s="535"/>
      <c r="AE148" s="116"/>
      <c r="AF148" s="116"/>
      <c r="AG148" s="116"/>
      <c r="AH148" s="116"/>
    </row>
    <row r="149" spans="1:34" ht="20.100000000000001" customHeight="1" x14ac:dyDescent="0.15">
      <c r="A149" s="370" t="str">
        <f>IF(様式06‐2_職員配置!$J$41&gt;9,"保育士J","")</f>
        <v/>
      </c>
      <c r="B149" s="542"/>
      <c r="C149" s="373" t="str">
        <f>IF(A149="","",IF(SUM(様式06‐2_職員配置!$J$34:$K$40)&gt;9,"常勤","非常勤"))</f>
        <v/>
      </c>
      <c r="D149" s="540"/>
      <c r="E149" s="533"/>
      <c r="F149" s="533"/>
      <c r="G149" s="534"/>
      <c r="H149" s="534"/>
      <c r="I149" s="534"/>
      <c r="J149" s="534"/>
      <c r="K149" s="534"/>
      <c r="L149" s="534"/>
      <c r="M149" s="534"/>
      <c r="N149" s="534"/>
      <c r="O149" s="534"/>
      <c r="P149" s="534"/>
      <c r="Q149" s="534"/>
      <c r="R149" s="534"/>
      <c r="S149" s="534"/>
      <c r="T149" s="534"/>
      <c r="U149" s="534"/>
      <c r="V149" s="534"/>
      <c r="W149" s="534"/>
      <c r="X149" s="534"/>
      <c r="Y149" s="534"/>
      <c r="Z149" s="534"/>
      <c r="AA149" s="534"/>
      <c r="AB149" s="534"/>
      <c r="AC149" s="535"/>
      <c r="AE149" s="116"/>
      <c r="AF149" s="116"/>
      <c r="AG149" s="116"/>
      <c r="AH149" s="116"/>
    </row>
    <row r="150" spans="1:34" ht="20.100000000000001" customHeight="1" x14ac:dyDescent="0.15">
      <c r="A150" s="370" t="str">
        <f>IF(様式06‐2_職員配置!$J$41&gt;10,"保育士K","")</f>
        <v/>
      </c>
      <c r="B150" s="542"/>
      <c r="C150" s="373" t="str">
        <f>IF(A150="","",IF(SUM(様式06‐2_職員配置!$J$34:$K$40)&gt;10,"常勤","非常勤"))</f>
        <v/>
      </c>
      <c r="D150" s="540"/>
      <c r="E150" s="533"/>
      <c r="F150" s="533"/>
      <c r="G150" s="534"/>
      <c r="H150" s="534"/>
      <c r="I150" s="534"/>
      <c r="J150" s="534"/>
      <c r="K150" s="534"/>
      <c r="L150" s="534"/>
      <c r="M150" s="534"/>
      <c r="N150" s="534"/>
      <c r="O150" s="534"/>
      <c r="P150" s="534"/>
      <c r="Q150" s="534"/>
      <c r="R150" s="534"/>
      <c r="S150" s="534"/>
      <c r="T150" s="534"/>
      <c r="U150" s="534"/>
      <c r="V150" s="534"/>
      <c r="W150" s="534"/>
      <c r="X150" s="534"/>
      <c r="Y150" s="534"/>
      <c r="Z150" s="534"/>
      <c r="AA150" s="534"/>
      <c r="AB150" s="534"/>
      <c r="AC150" s="535"/>
      <c r="AE150" s="116"/>
      <c r="AF150" s="116"/>
      <c r="AG150" s="116"/>
      <c r="AH150" s="116"/>
    </row>
    <row r="151" spans="1:34" ht="20.100000000000001" customHeight="1" x14ac:dyDescent="0.15">
      <c r="A151" s="370" t="str">
        <f>IF(様式06‐2_職員配置!$J$41&gt;11,"保育士L","")</f>
        <v/>
      </c>
      <c r="B151" s="542"/>
      <c r="C151" s="373" t="str">
        <f>IF(A151="","",IF(SUM(様式06‐2_職員配置!$J$34:$K$40)&gt;11,"常勤","非常勤"))</f>
        <v/>
      </c>
      <c r="D151" s="540"/>
      <c r="E151" s="533"/>
      <c r="F151" s="533"/>
      <c r="G151" s="534"/>
      <c r="H151" s="534"/>
      <c r="I151" s="534"/>
      <c r="J151" s="534"/>
      <c r="K151" s="534"/>
      <c r="L151" s="534"/>
      <c r="M151" s="534"/>
      <c r="N151" s="534"/>
      <c r="O151" s="534"/>
      <c r="P151" s="534"/>
      <c r="Q151" s="534"/>
      <c r="R151" s="534"/>
      <c r="S151" s="534"/>
      <c r="T151" s="534"/>
      <c r="U151" s="534"/>
      <c r="V151" s="534"/>
      <c r="W151" s="534"/>
      <c r="X151" s="534"/>
      <c r="Y151" s="534"/>
      <c r="Z151" s="534"/>
      <c r="AA151" s="534"/>
      <c r="AB151" s="534"/>
      <c r="AC151" s="535"/>
      <c r="AE151" s="116"/>
      <c r="AF151" s="116"/>
      <c r="AG151" s="116"/>
      <c r="AH151" s="116"/>
    </row>
    <row r="152" spans="1:34" ht="20.100000000000001" customHeight="1" x14ac:dyDescent="0.15">
      <c r="A152" s="370" t="str">
        <f>IF(様式06‐2_職員配置!$J$41&gt;12,"保育士M","")</f>
        <v/>
      </c>
      <c r="B152" s="542"/>
      <c r="C152" s="373" t="str">
        <f>IF(A152="","",IF(SUM(様式06‐2_職員配置!$J$34:$K$40)&gt;12,"常勤","非常勤"))</f>
        <v/>
      </c>
      <c r="D152" s="540"/>
      <c r="E152" s="533"/>
      <c r="F152" s="533"/>
      <c r="G152" s="534"/>
      <c r="H152" s="534"/>
      <c r="I152" s="534"/>
      <c r="J152" s="534"/>
      <c r="K152" s="534"/>
      <c r="L152" s="534"/>
      <c r="M152" s="534"/>
      <c r="N152" s="534"/>
      <c r="O152" s="534"/>
      <c r="P152" s="534"/>
      <c r="Q152" s="534"/>
      <c r="R152" s="534"/>
      <c r="S152" s="534"/>
      <c r="T152" s="534"/>
      <c r="U152" s="534"/>
      <c r="V152" s="534"/>
      <c r="W152" s="534"/>
      <c r="X152" s="534"/>
      <c r="Y152" s="534"/>
      <c r="Z152" s="534"/>
      <c r="AA152" s="534"/>
      <c r="AB152" s="534"/>
      <c r="AC152" s="535"/>
      <c r="AE152" s="116"/>
      <c r="AF152" s="116"/>
      <c r="AG152" s="116"/>
      <c r="AH152" s="116"/>
    </row>
    <row r="153" spans="1:34" ht="20.100000000000001" customHeight="1" x14ac:dyDescent="0.15">
      <c r="A153" s="370" t="str">
        <f>IF(様式06‐2_職員配置!$J$41&gt;13,"保育士N","")</f>
        <v/>
      </c>
      <c r="B153" s="542"/>
      <c r="C153" s="373" t="str">
        <f>IF(A153="","",IF(SUM(様式06‐2_職員配置!$J$34:$K$40)&gt;13,"常勤","非常勤"))</f>
        <v/>
      </c>
      <c r="D153" s="540"/>
      <c r="E153" s="533"/>
      <c r="F153" s="533"/>
      <c r="G153" s="534"/>
      <c r="H153" s="534"/>
      <c r="I153" s="534"/>
      <c r="J153" s="534"/>
      <c r="K153" s="534"/>
      <c r="L153" s="534"/>
      <c r="M153" s="534"/>
      <c r="N153" s="534"/>
      <c r="O153" s="534"/>
      <c r="P153" s="534"/>
      <c r="Q153" s="534"/>
      <c r="R153" s="534"/>
      <c r="S153" s="534"/>
      <c r="T153" s="534"/>
      <c r="U153" s="534"/>
      <c r="V153" s="534"/>
      <c r="W153" s="534"/>
      <c r="X153" s="534"/>
      <c r="Y153" s="534"/>
      <c r="Z153" s="534"/>
      <c r="AA153" s="534"/>
      <c r="AB153" s="534"/>
      <c r="AC153" s="535"/>
      <c r="AE153" s="116"/>
      <c r="AF153" s="116"/>
      <c r="AG153" s="116"/>
      <c r="AH153" s="116"/>
    </row>
    <row r="154" spans="1:34" ht="20.100000000000001" customHeight="1" x14ac:dyDescent="0.15">
      <c r="A154" s="370" t="str">
        <f>IF(様式06‐2_職員配置!$J$41&gt;14,"保育士O","")</f>
        <v/>
      </c>
      <c r="B154" s="542"/>
      <c r="C154" s="373" t="str">
        <f>IF(A154="","",IF(SUM(様式06‐2_職員配置!$J$34:$K$40)&gt;14,"常勤","非常勤"))</f>
        <v/>
      </c>
      <c r="D154" s="540"/>
      <c r="E154" s="533"/>
      <c r="F154" s="533"/>
      <c r="G154" s="534"/>
      <c r="H154" s="534"/>
      <c r="I154" s="534"/>
      <c r="J154" s="534"/>
      <c r="K154" s="534"/>
      <c r="L154" s="534"/>
      <c r="M154" s="534"/>
      <c r="N154" s="534"/>
      <c r="O154" s="534"/>
      <c r="P154" s="534"/>
      <c r="Q154" s="534"/>
      <c r="R154" s="534"/>
      <c r="S154" s="534"/>
      <c r="T154" s="534"/>
      <c r="U154" s="534"/>
      <c r="V154" s="534"/>
      <c r="W154" s="534"/>
      <c r="X154" s="534"/>
      <c r="Y154" s="534"/>
      <c r="Z154" s="534"/>
      <c r="AA154" s="534"/>
      <c r="AB154" s="534"/>
      <c r="AC154" s="535"/>
      <c r="AE154" s="116"/>
      <c r="AF154" s="116"/>
      <c r="AG154" s="116"/>
      <c r="AH154" s="116"/>
    </row>
    <row r="155" spans="1:34" ht="20.100000000000001" customHeight="1" x14ac:dyDescent="0.15">
      <c r="A155" s="370" t="str">
        <f>IF(様式06‐2_職員配置!$J$41&gt;15,"保育士P","")</f>
        <v/>
      </c>
      <c r="B155" s="542"/>
      <c r="C155" s="373" t="str">
        <f>IF(A155="","",IF(SUM(様式06‐2_職員配置!$J$34:$K$40)&gt;15,"常勤","非常勤"))</f>
        <v/>
      </c>
      <c r="D155" s="540"/>
      <c r="E155" s="533"/>
      <c r="F155" s="533"/>
      <c r="G155" s="534"/>
      <c r="H155" s="534"/>
      <c r="I155" s="534"/>
      <c r="J155" s="534"/>
      <c r="K155" s="534"/>
      <c r="L155" s="534"/>
      <c r="M155" s="534"/>
      <c r="N155" s="534"/>
      <c r="O155" s="534"/>
      <c r="P155" s="534"/>
      <c r="Q155" s="534"/>
      <c r="R155" s="534"/>
      <c r="S155" s="534"/>
      <c r="T155" s="534"/>
      <c r="U155" s="534"/>
      <c r="V155" s="534"/>
      <c r="W155" s="534"/>
      <c r="X155" s="534"/>
      <c r="Y155" s="534"/>
      <c r="Z155" s="534"/>
      <c r="AA155" s="534"/>
      <c r="AB155" s="534"/>
      <c r="AC155" s="535"/>
    </row>
    <row r="156" spans="1:34" ht="20.100000000000001" customHeight="1" x14ac:dyDescent="0.15">
      <c r="A156" s="370" t="str">
        <f>IF(様式06‐2_職員配置!$J$41&gt;16,"保育士Q","")</f>
        <v/>
      </c>
      <c r="B156" s="542"/>
      <c r="C156" s="373" t="str">
        <f>IF(A156="","",IF(SUM(様式06‐2_職員配置!$J$34:$K$40)&gt;16,"常勤","非常勤"))</f>
        <v/>
      </c>
      <c r="D156" s="540"/>
      <c r="E156" s="533"/>
      <c r="F156" s="533"/>
      <c r="G156" s="534"/>
      <c r="H156" s="534"/>
      <c r="I156" s="534"/>
      <c r="J156" s="534"/>
      <c r="K156" s="534"/>
      <c r="L156" s="534"/>
      <c r="M156" s="534"/>
      <c r="N156" s="534"/>
      <c r="O156" s="534"/>
      <c r="P156" s="534"/>
      <c r="Q156" s="534"/>
      <c r="R156" s="534"/>
      <c r="S156" s="534"/>
      <c r="T156" s="534"/>
      <c r="U156" s="534"/>
      <c r="V156" s="534"/>
      <c r="W156" s="534"/>
      <c r="X156" s="534"/>
      <c r="Y156" s="534"/>
      <c r="Z156" s="534"/>
      <c r="AA156" s="534"/>
      <c r="AB156" s="534"/>
      <c r="AC156" s="535"/>
    </row>
    <row r="157" spans="1:34" ht="20.100000000000001" customHeight="1" x14ac:dyDescent="0.15">
      <c r="A157" s="370" t="str">
        <f>IF(様式06‐2_職員配置!$J$41&gt;17,"保育士R","")</f>
        <v/>
      </c>
      <c r="B157" s="542"/>
      <c r="C157" s="373" t="str">
        <f>IF(A157="","",IF(SUM(様式06‐2_職員配置!$J$34:$K$40)&gt;17,"常勤","非常勤"))</f>
        <v/>
      </c>
      <c r="D157" s="540"/>
      <c r="E157" s="533"/>
      <c r="F157" s="533"/>
      <c r="G157" s="534"/>
      <c r="H157" s="534"/>
      <c r="I157" s="534"/>
      <c r="J157" s="534"/>
      <c r="K157" s="534"/>
      <c r="L157" s="534"/>
      <c r="M157" s="534"/>
      <c r="N157" s="534"/>
      <c r="O157" s="534"/>
      <c r="P157" s="534"/>
      <c r="Q157" s="534"/>
      <c r="R157" s="534"/>
      <c r="S157" s="534"/>
      <c r="T157" s="534"/>
      <c r="U157" s="534"/>
      <c r="V157" s="534"/>
      <c r="W157" s="534"/>
      <c r="X157" s="534"/>
      <c r="Y157" s="534"/>
      <c r="Z157" s="534"/>
      <c r="AA157" s="534"/>
      <c r="AB157" s="534"/>
      <c r="AC157" s="535"/>
    </row>
    <row r="158" spans="1:34" ht="20.100000000000001" customHeight="1" x14ac:dyDescent="0.15">
      <c r="A158" s="370" t="str">
        <f>IF(様式06‐2_職員配置!$J$41&gt;18,"保育士S","")</f>
        <v/>
      </c>
      <c r="B158" s="542"/>
      <c r="C158" s="373" t="str">
        <f>IF(A158="","",IF(SUM(様式06‐2_職員配置!$J$34:$K$40)&gt;18,"常勤","非常勤"))</f>
        <v/>
      </c>
      <c r="D158" s="540"/>
      <c r="E158" s="533"/>
      <c r="F158" s="533"/>
      <c r="G158" s="534"/>
      <c r="H158" s="534"/>
      <c r="I158" s="534"/>
      <c r="J158" s="534"/>
      <c r="K158" s="534"/>
      <c r="L158" s="534"/>
      <c r="M158" s="534"/>
      <c r="N158" s="534"/>
      <c r="O158" s="534"/>
      <c r="P158" s="534"/>
      <c r="Q158" s="534"/>
      <c r="R158" s="534"/>
      <c r="S158" s="534"/>
      <c r="T158" s="534"/>
      <c r="U158" s="534"/>
      <c r="V158" s="534"/>
      <c r="W158" s="534"/>
      <c r="X158" s="534"/>
      <c r="Y158" s="534"/>
      <c r="Z158" s="534"/>
      <c r="AA158" s="534"/>
      <c r="AB158" s="534"/>
      <c r="AC158" s="535"/>
    </row>
    <row r="159" spans="1:34" ht="20.100000000000001" customHeight="1" x14ac:dyDescent="0.15">
      <c r="A159" s="370" t="str">
        <f>IF(様式06‐2_職員配置!$J$41&gt;19,"保育士T","")</f>
        <v/>
      </c>
      <c r="B159" s="542"/>
      <c r="C159" s="373" t="str">
        <f>IF(A159="","",IF(SUM(様式06‐2_職員配置!$J$34:$K$40)&gt;19,"常勤","非常勤"))</f>
        <v/>
      </c>
      <c r="D159" s="540"/>
      <c r="E159" s="533"/>
      <c r="F159" s="533"/>
      <c r="G159" s="534"/>
      <c r="H159" s="534"/>
      <c r="I159" s="534"/>
      <c r="J159" s="534"/>
      <c r="K159" s="534"/>
      <c r="L159" s="534"/>
      <c r="M159" s="534"/>
      <c r="N159" s="534"/>
      <c r="O159" s="534"/>
      <c r="P159" s="534"/>
      <c r="Q159" s="534"/>
      <c r="R159" s="534"/>
      <c r="S159" s="534"/>
      <c r="T159" s="534"/>
      <c r="U159" s="534"/>
      <c r="V159" s="534"/>
      <c r="W159" s="534"/>
      <c r="X159" s="534"/>
      <c r="Y159" s="534"/>
      <c r="Z159" s="534"/>
      <c r="AA159" s="534"/>
      <c r="AB159" s="534"/>
      <c r="AC159" s="535"/>
    </row>
    <row r="160" spans="1:34" ht="20.100000000000001" customHeight="1" x14ac:dyDescent="0.15">
      <c r="A160" s="370" t="str">
        <f>IF(様式06‐2_職員配置!$J$41&gt;20,"保育士U","")</f>
        <v/>
      </c>
      <c r="B160" s="542"/>
      <c r="C160" s="373" t="str">
        <f>IF(A160="","",IF(SUM(様式06‐2_職員配置!$J$34:$K$40)&gt;20,"常勤","非常勤"))</f>
        <v/>
      </c>
      <c r="D160" s="540"/>
      <c r="E160" s="533"/>
      <c r="F160" s="533"/>
      <c r="G160" s="534"/>
      <c r="H160" s="534"/>
      <c r="I160" s="534"/>
      <c r="J160" s="534"/>
      <c r="K160" s="534"/>
      <c r="L160" s="534"/>
      <c r="M160" s="534"/>
      <c r="N160" s="534"/>
      <c r="O160" s="534"/>
      <c r="P160" s="534"/>
      <c r="Q160" s="534"/>
      <c r="R160" s="534"/>
      <c r="S160" s="534"/>
      <c r="T160" s="534"/>
      <c r="U160" s="534"/>
      <c r="V160" s="534"/>
      <c r="W160" s="534"/>
      <c r="X160" s="534"/>
      <c r="Y160" s="534"/>
      <c r="Z160" s="534"/>
      <c r="AA160" s="534"/>
      <c r="AB160" s="534"/>
      <c r="AC160" s="535"/>
    </row>
    <row r="161" spans="1:34" ht="20.100000000000001" customHeight="1" x14ac:dyDescent="0.15">
      <c r="A161" s="371" t="str">
        <f>IF(様式06‐2_職員配置!$J$41&gt;21,"保育士V","")</f>
        <v/>
      </c>
      <c r="B161" s="543"/>
      <c r="C161" s="373" t="str">
        <f>IF(A161="","",IF(SUM(様式06‐2_職員配置!$J$34:$K$40)&gt;21,"常勤","非常勤"))</f>
        <v/>
      </c>
      <c r="D161" s="540"/>
      <c r="E161" s="533"/>
      <c r="F161" s="533"/>
      <c r="G161" s="534"/>
      <c r="H161" s="534"/>
      <c r="I161" s="534"/>
      <c r="J161" s="534"/>
      <c r="K161" s="534"/>
      <c r="L161" s="534"/>
      <c r="M161" s="534"/>
      <c r="N161" s="534"/>
      <c r="O161" s="534"/>
      <c r="P161" s="534"/>
      <c r="Q161" s="534"/>
      <c r="R161" s="534"/>
      <c r="S161" s="534"/>
      <c r="T161" s="534"/>
      <c r="U161" s="534"/>
      <c r="V161" s="534"/>
      <c r="W161" s="534"/>
      <c r="X161" s="534"/>
      <c r="Y161" s="534"/>
      <c r="Z161" s="534"/>
      <c r="AA161" s="534"/>
      <c r="AB161" s="534"/>
      <c r="AC161" s="535"/>
    </row>
    <row r="162" spans="1:34" ht="20.100000000000001" customHeight="1" x14ac:dyDescent="0.15">
      <c r="A162" s="370" t="str">
        <f>IF(様式06‐2_職員配置!$J$41&gt;22,"保育士W","")</f>
        <v/>
      </c>
      <c r="B162" s="542"/>
      <c r="C162" s="373" t="str">
        <f>IF(A162="","",IF(SUM(様式06‐2_職員配置!$J$34:$K$40)&gt;22,"常勤","非常勤"))</f>
        <v/>
      </c>
      <c r="D162" s="540"/>
      <c r="E162" s="533"/>
      <c r="F162" s="533"/>
      <c r="G162" s="534"/>
      <c r="H162" s="534"/>
      <c r="I162" s="534"/>
      <c r="J162" s="534"/>
      <c r="K162" s="534"/>
      <c r="L162" s="534"/>
      <c r="M162" s="534"/>
      <c r="N162" s="534"/>
      <c r="O162" s="534"/>
      <c r="P162" s="534"/>
      <c r="Q162" s="534"/>
      <c r="R162" s="534"/>
      <c r="S162" s="534"/>
      <c r="T162" s="534"/>
      <c r="U162" s="534"/>
      <c r="V162" s="534"/>
      <c r="W162" s="534"/>
      <c r="X162" s="534"/>
      <c r="Y162" s="534"/>
      <c r="Z162" s="534"/>
      <c r="AA162" s="534"/>
      <c r="AB162" s="534"/>
      <c r="AC162" s="535"/>
    </row>
    <row r="163" spans="1:34" ht="20.100000000000001" customHeight="1" x14ac:dyDescent="0.15">
      <c r="A163" s="370" t="str">
        <f>IF(様式06‐2_職員配置!$J$41&gt;23,"保育士X","")</f>
        <v/>
      </c>
      <c r="B163" s="542"/>
      <c r="C163" s="373" t="str">
        <f>IF(A163="","",IF(SUM(様式06‐2_職員配置!$J$34:$K$40)&gt;23,"常勤","非常勤"))</f>
        <v/>
      </c>
      <c r="D163" s="540"/>
      <c r="E163" s="533"/>
      <c r="F163" s="533"/>
      <c r="G163" s="534"/>
      <c r="H163" s="534"/>
      <c r="I163" s="534"/>
      <c r="J163" s="534"/>
      <c r="K163" s="534"/>
      <c r="L163" s="534"/>
      <c r="M163" s="534"/>
      <c r="N163" s="534"/>
      <c r="O163" s="534"/>
      <c r="P163" s="534"/>
      <c r="Q163" s="534"/>
      <c r="R163" s="534"/>
      <c r="S163" s="534"/>
      <c r="T163" s="534"/>
      <c r="U163" s="534"/>
      <c r="V163" s="534"/>
      <c r="W163" s="534"/>
      <c r="X163" s="534"/>
      <c r="Y163" s="534"/>
      <c r="Z163" s="534"/>
      <c r="AA163" s="534"/>
      <c r="AB163" s="534"/>
      <c r="AC163" s="535"/>
    </row>
    <row r="164" spans="1:34" ht="20.100000000000001" customHeight="1" x14ac:dyDescent="0.15">
      <c r="A164" s="370" t="str">
        <f>IF(様式06‐2_職員配置!$J$41&gt;24,"保育士Y","")</f>
        <v/>
      </c>
      <c r="B164" s="542"/>
      <c r="C164" s="373" t="str">
        <f>IF(A164="","",IF(SUM(様式06‐2_職員配置!$J$34:$K$40)&gt;24,"常勤","非常勤"))</f>
        <v/>
      </c>
      <c r="D164" s="540"/>
      <c r="E164" s="533"/>
      <c r="F164" s="533"/>
      <c r="G164" s="534"/>
      <c r="H164" s="534"/>
      <c r="I164" s="534"/>
      <c r="J164" s="534"/>
      <c r="K164" s="534"/>
      <c r="L164" s="534"/>
      <c r="M164" s="534"/>
      <c r="N164" s="534"/>
      <c r="O164" s="534"/>
      <c r="P164" s="534"/>
      <c r="Q164" s="534"/>
      <c r="R164" s="534"/>
      <c r="S164" s="534"/>
      <c r="T164" s="534"/>
      <c r="U164" s="534"/>
      <c r="V164" s="534"/>
      <c r="W164" s="534"/>
      <c r="X164" s="534"/>
      <c r="Y164" s="534"/>
      <c r="Z164" s="534"/>
      <c r="AA164" s="534"/>
      <c r="AB164" s="534"/>
      <c r="AC164" s="535"/>
    </row>
    <row r="165" spans="1:34" ht="20.100000000000001" customHeight="1" x14ac:dyDescent="0.15">
      <c r="A165" s="371" t="str">
        <f>IF(様式06‐2_職員配置!$J$41&gt;25,"保育士Z","")</f>
        <v/>
      </c>
      <c r="B165" s="543"/>
      <c r="C165" s="374" t="str">
        <f>IF(A165="","",IF(SUM(様式06‐2_職員配置!$J$34:$K$40)&gt;25,"常勤","非常勤"))</f>
        <v/>
      </c>
      <c r="D165" s="540"/>
      <c r="E165" s="533"/>
      <c r="F165" s="533"/>
      <c r="G165" s="534"/>
      <c r="H165" s="534"/>
      <c r="I165" s="534"/>
      <c r="J165" s="534"/>
      <c r="K165" s="534"/>
      <c r="L165" s="534"/>
      <c r="M165" s="534"/>
      <c r="N165" s="534"/>
      <c r="O165" s="534"/>
      <c r="P165" s="534"/>
      <c r="Q165" s="534"/>
      <c r="R165" s="534"/>
      <c r="S165" s="534"/>
      <c r="T165" s="534"/>
      <c r="U165" s="534"/>
      <c r="V165" s="534"/>
      <c r="W165" s="534"/>
      <c r="X165" s="534"/>
      <c r="Y165" s="534"/>
      <c r="Z165" s="534"/>
      <c r="AA165" s="534"/>
      <c r="AB165" s="534"/>
      <c r="AC165" s="535"/>
    </row>
    <row r="166" spans="1:34" ht="20.100000000000001" customHeight="1" x14ac:dyDescent="0.15">
      <c r="A166" s="371" t="str">
        <f>IF(様式06‐2_職員配置!$J$41&gt;26,"保育士a","")</f>
        <v/>
      </c>
      <c r="B166" s="543"/>
      <c r="C166" s="374" t="str">
        <f>IF(A166="","",IF(SUM(様式06‐2_職員配置!$J$34:$K$40)&gt;26,"常勤","非常勤"))</f>
        <v/>
      </c>
      <c r="D166" s="540"/>
      <c r="E166" s="533"/>
      <c r="F166" s="533"/>
      <c r="G166" s="534"/>
      <c r="H166" s="534"/>
      <c r="I166" s="534"/>
      <c r="J166" s="534"/>
      <c r="K166" s="534"/>
      <c r="L166" s="534"/>
      <c r="M166" s="534"/>
      <c r="N166" s="534"/>
      <c r="O166" s="534"/>
      <c r="P166" s="534"/>
      <c r="Q166" s="534"/>
      <c r="R166" s="534"/>
      <c r="S166" s="534"/>
      <c r="T166" s="534"/>
      <c r="U166" s="534"/>
      <c r="V166" s="534"/>
      <c r="W166" s="534"/>
      <c r="X166" s="534"/>
      <c r="Y166" s="534"/>
      <c r="Z166" s="534"/>
      <c r="AA166" s="534"/>
      <c r="AB166" s="534"/>
      <c r="AC166" s="535"/>
    </row>
    <row r="167" spans="1:34" ht="20.100000000000001" customHeight="1" x14ac:dyDescent="0.15">
      <c r="A167" s="371" t="str">
        <f>IF(様式06‐2_職員配置!$J$41&gt;27,"保育士b","")</f>
        <v/>
      </c>
      <c r="B167" s="543"/>
      <c r="C167" s="374" t="str">
        <f>IF(A167="","",IF(SUM(様式06‐2_職員配置!$J$34:$K$40)&gt;27,"常勤","非常勤"))</f>
        <v/>
      </c>
      <c r="D167" s="540"/>
      <c r="E167" s="533"/>
      <c r="F167" s="533"/>
      <c r="G167" s="534"/>
      <c r="H167" s="534"/>
      <c r="I167" s="534"/>
      <c r="J167" s="534"/>
      <c r="K167" s="534"/>
      <c r="L167" s="534"/>
      <c r="M167" s="534"/>
      <c r="N167" s="534"/>
      <c r="O167" s="534"/>
      <c r="P167" s="534"/>
      <c r="Q167" s="534"/>
      <c r="R167" s="534"/>
      <c r="S167" s="534"/>
      <c r="T167" s="534"/>
      <c r="U167" s="534"/>
      <c r="V167" s="534"/>
      <c r="W167" s="534"/>
      <c r="X167" s="534"/>
      <c r="Y167" s="534"/>
      <c r="Z167" s="534"/>
      <c r="AA167" s="534"/>
      <c r="AB167" s="534"/>
      <c r="AC167" s="535"/>
    </row>
    <row r="168" spans="1:34" ht="20.100000000000001" customHeight="1" x14ac:dyDescent="0.15">
      <c r="A168" s="371" t="str">
        <f>IF(様式06‐2_職員配置!$J$41&gt;28,"保育士c","")</f>
        <v/>
      </c>
      <c r="B168" s="543"/>
      <c r="C168" s="374" t="str">
        <f>IF(A168="","",IF(SUM(様式06‐2_職員配置!$J$34:$K$40)&gt;28,"常勤","非常勤"))</f>
        <v/>
      </c>
      <c r="D168" s="540"/>
      <c r="E168" s="533"/>
      <c r="F168" s="533"/>
      <c r="G168" s="534"/>
      <c r="H168" s="534"/>
      <c r="I168" s="534"/>
      <c r="J168" s="534"/>
      <c r="K168" s="534"/>
      <c r="L168" s="534"/>
      <c r="M168" s="534"/>
      <c r="N168" s="534"/>
      <c r="O168" s="534"/>
      <c r="P168" s="534"/>
      <c r="Q168" s="534"/>
      <c r="R168" s="534"/>
      <c r="S168" s="534"/>
      <c r="T168" s="534"/>
      <c r="U168" s="534"/>
      <c r="V168" s="534"/>
      <c r="W168" s="534"/>
      <c r="X168" s="534"/>
      <c r="Y168" s="534"/>
      <c r="Z168" s="534"/>
      <c r="AA168" s="534"/>
      <c r="AB168" s="534"/>
      <c r="AC168" s="535"/>
    </row>
    <row r="169" spans="1:34" ht="20.100000000000001" customHeight="1" thickBot="1" x14ac:dyDescent="0.2">
      <c r="A169" s="372" t="str">
        <f>IF(様式06‐2_職員配置!$J$41&gt;29,"保育士d","")</f>
        <v/>
      </c>
      <c r="B169" s="544"/>
      <c r="C169" s="375" t="str">
        <f>IF(A169="","",IF(SUM(様式06‐2_職員配置!$J$34:$K$40)&gt;29,"常勤","非常勤"))</f>
        <v/>
      </c>
      <c r="D169" s="541"/>
      <c r="E169" s="536"/>
      <c r="F169" s="536"/>
      <c r="G169" s="537"/>
      <c r="H169" s="537"/>
      <c r="I169" s="537"/>
      <c r="J169" s="537"/>
      <c r="K169" s="537"/>
      <c r="L169" s="537"/>
      <c r="M169" s="537"/>
      <c r="N169" s="537"/>
      <c r="O169" s="537"/>
      <c r="P169" s="537"/>
      <c r="Q169" s="537"/>
      <c r="R169" s="537"/>
      <c r="S169" s="537"/>
      <c r="T169" s="537"/>
      <c r="U169" s="537"/>
      <c r="V169" s="537"/>
      <c r="W169" s="537"/>
      <c r="X169" s="537"/>
      <c r="Y169" s="537"/>
      <c r="Z169" s="537"/>
      <c r="AA169" s="537"/>
      <c r="AB169" s="537"/>
      <c r="AC169" s="538"/>
    </row>
    <row r="170" spans="1:34" s="81" customFormat="1" ht="20.100000000000001" customHeight="1" thickBot="1" x14ac:dyDescent="0.2">
      <c r="A170" s="78"/>
      <c r="B170" s="100" t="s">
        <v>35</v>
      </c>
      <c r="C170" s="82" t="s">
        <v>539</v>
      </c>
      <c r="D170" s="106"/>
      <c r="E170" s="79"/>
      <c r="F170" s="79"/>
      <c r="G170" s="80"/>
      <c r="H170" s="80"/>
      <c r="I170" s="80"/>
      <c r="J170" s="80"/>
      <c r="K170" s="80"/>
      <c r="L170" s="80"/>
      <c r="M170" s="80"/>
      <c r="N170" s="80"/>
      <c r="O170" s="80"/>
      <c r="P170" s="80"/>
      <c r="Q170" s="80"/>
      <c r="R170" s="80"/>
      <c r="S170" s="80"/>
      <c r="T170" s="80"/>
      <c r="U170" s="80"/>
      <c r="V170" s="80"/>
      <c r="W170" s="80"/>
      <c r="X170" s="80"/>
      <c r="Y170" s="80"/>
      <c r="Z170" s="80"/>
      <c r="AA170" s="80"/>
      <c r="AB170" s="80"/>
      <c r="AC170" s="84"/>
    </row>
    <row r="171" spans="1:34" ht="20.100000000000001" customHeight="1" x14ac:dyDescent="0.15">
      <c r="A171" s="112" t="s">
        <v>540</v>
      </c>
      <c r="B171" s="345">
        <f>+様式04‐2_開園日・開園時間・定員区分!$C$18</f>
        <v>0</v>
      </c>
      <c r="C171" s="346">
        <f>ROUNDUP(B171/3,0)</f>
        <v>0</v>
      </c>
      <c r="D171" s="105"/>
      <c r="E171" s="565"/>
      <c r="F171" s="565"/>
      <c r="G171" s="566"/>
      <c r="H171" s="566"/>
      <c r="I171" s="566"/>
      <c r="J171" s="566"/>
      <c r="K171" s="566"/>
      <c r="L171" s="566"/>
      <c r="M171" s="566"/>
      <c r="N171" s="566"/>
      <c r="O171" s="566"/>
      <c r="P171" s="566"/>
      <c r="Q171" s="566"/>
      <c r="R171" s="566"/>
      <c r="S171" s="566"/>
      <c r="T171" s="566"/>
      <c r="U171" s="566"/>
      <c r="V171" s="566"/>
      <c r="W171" s="566"/>
      <c r="X171" s="566"/>
      <c r="Y171" s="566"/>
      <c r="Z171" s="566"/>
      <c r="AA171" s="566"/>
      <c r="AB171" s="566"/>
      <c r="AC171" s="567"/>
    </row>
    <row r="172" spans="1:34" ht="20.100000000000001" customHeight="1" x14ac:dyDescent="0.15">
      <c r="A172" s="113" t="s">
        <v>541</v>
      </c>
      <c r="B172" s="347">
        <f>+様式04‐2_開園日・開園時間・定員区分!$D$18</f>
        <v>0</v>
      </c>
      <c r="C172" s="348">
        <f>ROUNDUP(B172/5,0)</f>
        <v>0</v>
      </c>
      <c r="D172" s="103"/>
      <c r="E172" s="568"/>
      <c r="F172" s="568"/>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70"/>
    </row>
    <row r="173" spans="1:34" ht="20.100000000000001" customHeight="1" x14ac:dyDescent="0.15">
      <c r="A173" s="113" t="s">
        <v>542</v>
      </c>
      <c r="B173" s="347">
        <f>+様式04‐2_開園日・開園時間・定員区分!$E$18</f>
        <v>0</v>
      </c>
      <c r="C173" s="348">
        <f>ROUNDUP(B173/5,0)</f>
        <v>0</v>
      </c>
      <c r="D173" s="103"/>
      <c r="E173" s="568"/>
      <c r="F173" s="568"/>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70"/>
    </row>
    <row r="174" spans="1:34" ht="20.100000000000001" customHeight="1" x14ac:dyDescent="0.15">
      <c r="A174" s="101" t="s">
        <v>543</v>
      </c>
      <c r="B174" s="347">
        <f>+様式04‐2_開園日・開園時間・定員区分!$F$18</f>
        <v>0</v>
      </c>
      <c r="C174" s="348">
        <f>ROUNDUP(B174/15,0)</f>
        <v>0</v>
      </c>
      <c r="D174" s="103"/>
      <c r="E174" s="568"/>
      <c r="F174" s="568"/>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70"/>
    </row>
    <row r="175" spans="1:34" ht="20.100000000000001" customHeight="1" x14ac:dyDescent="0.15">
      <c r="A175" s="78" t="s">
        <v>544</v>
      </c>
      <c r="B175" s="347">
        <f>+様式04‐2_開園日・開園時間・定員区分!$G$18</f>
        <v>0</v>
      </c>
      <c r="C175" s="348">
        <f>ROUNDUP(B175/20,0)</f>
        <v>0</v>
      </c>
      <c r="D175" s="103"/>
      <c r="E175" s="568"/>
      <c r="F175" s="568"/>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70"/>
    </row>
    <row r="176" spans="1:34" ht="20.100000000000001" customHeight="1" thickBot="1" x14ac:dyDescent="0.2">
      <c r="A176" s="109" t="s">
        <v>545</v>
      </c>
      <c r="B176" s="349">
        <f>+様式04‐2_開園日・開園時間・定員区分!$H$18</f>
        <v>0</v>
      </c>
      <c r="C176" s="348">
        <f>ROUNDUP(B176/20,0)</f>
        <v>0</v>
      </c>
      <c r="D176" s="104"/>
      <c r="E176" s="571"/>
      <c r="F176" s="571"/>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3"/>
      <c r="AE176" s="2035" t="s">
        <v>1237</v>
      </c>
      <c r="AF176" s="2036"/>
      <c r="AG176" s="2036"/>
      <c r="AH176" s="2037"/>
    </row>
    <row r="177" spans="1:34" ht="19.5" customHeight="1" x14ac:dyDescent="0.15">
      <c r="A177" s="2038" t="s">
        <v>539</v>
      </c>
      <c r="B177" s="2039"/>
      <c r="C177" s="2040"/>
      <c r="D177" s="107"/>
      <c r="E177" s="342">
        <f>ROUNDUP(E171/3,0)+ROUNDUP(E172/5,0)+ROUNDUP(E173/5,0)+ROUNDUP(E174/15,0)+ROUNDUP(E175/20,0)+ROUNDUP(E176/20,0)</f>
        <v>0</v>
      </c>
      <c r="F177" s="342">
        <f t="shared" ref="F177:AB177" si="6">ROUNDUP(F171/3,0)+ROUNDUP(F172/5,0)+ROUNDUP(F173/5,0)+ROUNDUP(F174/15,0)+ROUNDUP(F175/20,0)+ROUNDUP(F176/20,0)</f>
        <v>0</v>
      </c>
      <c r="G177" s="342">
        <f t="shared" si="6"/>
        <v>0</v>
      </c>
      <c r="H177" s="342">
        <f t="shared" si="6"/>
        <v>0</v>
      </c>
      <c r="I177" s="342">
        <f t="shared" si="6"/>
        <v>0</v>
      </c>
      <c r="J177" s="342">
        <f t="shared" si="6"/>
        <v>0</v>
      </c>
      <c r="K177" s="342">
        <f t="shared" si="6"/>
        <v>0</v>
      </c>
      <c r="L177" s="342">
        <f t="shared" si="6"/>
        <v>0</v>
      </c>
      <c r="M177" s="342">
        <f t="shared" si="6"/>
        <v>0</v>
      </c>
      <c r="N177" s="342">
        <f t="shared" si="6"/>
        <v>0</v>
      </c>
      <c r="O177" s="342">
        <f t="shared" si="6"/>
        <v>0</v>
      </c>
      <c r="P177" s="342">
        <f t="shared" si="6"/>
        <v>0</v>
      </c>
      <c r="Q177" s="342">
        <f t="shared" si="6"/>
        <v>0</v>
      </c>
      <c r="R177" s="342">
        <f t="shared" si="6"/>
        <v>0</v>
      </c>
      <c r="S177" s="342">
        <f t="shared" si="6"/>
        <v>0</v>
      </c>
      <c r="T177" s="342">
        <f t="shared" si="6"/>
        <v>0</v>
      </c>
      <c r="U177" s="342">
        <f t="shared" si="6"/>
        <v>0</v>
      </c>
      <c r="V177" s="342">
        <f t="shared" si="6"/>
        <v>0</v>
      </c>
      <c r="W177" s="342">
        <f t="shared" si="6"/>
        <v>0</v>
      </c>
      <c r="X177" s="342">
        <f t="shared" si="6"/>
        <v>0</v>
      </c>
      <c r="Y177" s="342">
        <f t="shared" si="6"/>
        <v>0</v>
      </c>
      <c r="Z177" s="342">
        <f t="shared" si="6"/>
        <v>0</v>
      </c>
      <c r="AA177" s="342">
        <f t="shared" si="6"/>
        <v>0</v>
      </c>
      <c r="AB177" s="342">
        <f t="shared" si="6"/>
        <v>0</v>
      </c>
      <c r="AC177" s="350"/>
      <c r="AE177" s="2041" t="s">
        <v>642</v>
      </c>
      <c r="AF177" s="2042"/>
      <c r="AG177" s="324" t="s">
        <v>643</v>
      </c>
      <c r="AH177" s="120" t="s">
        <v>547</v>
      </c>
    </row>
    <row r="178" spans="1:34" ht="20.100000000000001" customHeight="1" thickBot="1" x14ac:dyDescent="0.2">
      <c r="A178" s="2043" t="s">
        <v>546</v>
      </c>
      <c r="B178" s="2044"/>
      <c r="C178" s="2045"/>
      <c r="D178" s="108"/>
      <c r="E178" s="343">
        <f>COUNTA(E140:E169)</f>
        <v>0</v>
      </c>
      <c r="F178" s="343">
        <f>COUNTA(F140:F169)</f>
        <v>0</v>
      </c>
      <c r="G178" s="343">
        <f t="shared" ref="G178:AA178" si="7">COUNTA(G140:G169)</f>
        <v>0</v>
      </c>
      <c r="H178" s="343">
        <f t="shared" si="7"/>
        <v>0</v>
      </c>
      <c r="I178" s="343">
        <f t="shared" si="7"/>
        <v>0</v>
      </c>
      <c r="J178" s="343">
        <f t="shared" si="7"/>
        <v>0</v>
      </c>
      <c r="K178" s="343">
        <f t="shared" si="7"/>
        <v>0</v>
      </c>
      <c r="L178" s="343">
        <f t="shared" si="7"/>
        <v>0</v>
      </c>
      <c r="M178" s="343">
        <f t="shared" si="7"/>
        <v>0</v>
      </c>
      <c r="N178" s="343">
        <f t="shared" si="7"/>
        <v>0</v>
      </c>
      <c r="O178" s="343">
        <f t="shared" si="7"/>
        <v>0</v>
      </c>
      <c r="P178" s="343">
        <f t="shared" si="7"/>
        <v>0</v>
      </c>
      <c r="Q178" s="343">
        <f t="shared" si="7"/>
        <v>0</v>
      </c>
      <c r="R178" s="343">
        <f t="shared" si="7"/>
        <v>0</v>
      </c>
      <c r="S178" s="343">
        <f t="shared" si="7"/>
        <v>0</v>
      </c>
      <c r="T178" s="343">
        <f t="shared" si="7"/>
        <v>0</v>
      </c>
      <c r="U178" s="343">
        <f t="shared" si="7"/>
        <v>0</v>
      </c>
      <c r="V178" s="343">
        <f t="shared" si="7"/>
        <v>0</v>
      </c>
      <c r="W178" s="343">
        <f t="shared" si="7"/>
        <v>0</v>
      </c>
      <c r="X178" s="343">
        <f t="shared" si="7"/>
        <v>0</v>
      </c>
      <c r="Y178" s="343">
        <f t="shared" si="7"/>
        <v>0</v>
      </c>
      <c r="Z178" s="343">
        <f t="shared" si="7"/>
        <v>0</v>
      </c>
      <c r="AA178" s="343">
        <f t="shared" si="7"/>
        <v>0</v>
      </c>
      <c r="AB178" s="343">
        <f>COUNTA(AB140:AB169)</f>
        <v>0</v>
      </c>
      <c r="AC178" s="351"/>
      <c r="AE178" s="121">
        <v>3</v>
      </c>
      <c r="AF178" s="116">
        <f>COUNTIF(D140:D169,3)</f>
        <v>0</v>
      </c>
      <c r="AG178" s="116">
        <f>様式04‐2_開園日・開園時間・定員区分!$F$19</f>
        <v>0</v>
      </c>
      <c r="AH178" s="122">
        <f>IF(AF178&gt;=AG178,0,1)</f>
        <v>0</v>
      </c>
    </row>
    <row r="179" spans="1:34" ht="20.100000000000001" customHeight="1" thickBot="1" x14ac:dyDescent="0.2">
      <c r="A179" s="2046" t="s">
        <v>547</v>
      </c>
      <c r="B179" s="2047"/>
      <c r="C179" s="2048"/>
      <c r="D179" s="118"/>
      <c r="E179" s="344" t="str">
        <f t="shared" ref="E179:AB179" si="8">IF(E177&lt;=E178,"○","×")</f>
        <v>○</v>
      </c>
      <c r="F179" s="344" t="str">
        <f t="shared" si="8"/>
        <v>○</v>
      </c>
      <c r="G179" s="344" t="str">
        <f t="shared" si="8"/>
        <v>○</v>
      </c>
      <c r="H179" s="344" t="str">
        <f t="shared" si="8"/>
        <v>○</v>
      </c>
      <c r="I179" s="344" t="str">
        <f t="shared" si="8"/>
        <v>○</v>
      </c>
      <c r="J179" s="344" t="str">
        <f t="shared" si="8"/>
        <v>○</v>
      </c>
      <c r="K179" s="344" t="str">
        <f t="shared" si="8"/>
        <v>○</v>
      </c>
      <c r="L179" s="344" t="str">
        <f t="shared" si="8"/>
        <v>○</v>
      </c>
      <c r="M179" s="344" t="str">
        <f t="shared" si="8"/>
        <v>○</v>
      </c>
      <c r="N179" s="344" t="str">
        <f t="shared" si="8"/>
        <v>○</v>
      </c>
      <c r="O179" s="344" t="str">
        <f t="shared" si="8"/>
        <v>○</v>
      </c>
      <c r="P179" s="344" t="str">
        <f t="shared" si="8"/>
        <v>○</v>
      </c>
      <c r="Q179" s="344" t="str">
        <f t="shared" si="8"/>
        <v>○</v>
      </c>
      <c r="R179" s="344" t="str">
        <f t="shared" si="8"/>
        <v>○</v>
      </c>
      <c r="S179" s="344" t="str">
        <f t="shared" si="8"/>
        <v>○</v>
      </c>
      <c r="T179" s="344" t="str">
        <f t="shared" si="8"/>
        <v>○</v>
      </c>
      <c r="U179" s="344" t="str">
        <f t="shared" si="8"/>
        <v>○</v>
      </c>
      <c r="V179" s="344" t="str">
        <f t="shared" si="8"/>
        <v>○</v>
      </c>
      <c r="W179" s="344" t="str">
        <f t="shared" si="8"/>
        <v>○</v>
      </c>
      <c r="X179" s="344" t="str">
        <f t="shared" si="8"/>
        <v>○</v>
      </c>
      <c r="Y179" s="344" t="str">
        <f t="shared" si="8"/>
        <v>○</v>
      </c>
      <c r="Z179" s="344" t="str">
        <f t="shared" si="8"/>
        <v>○</v>
      </c>
      <c r="AA179" s="344" t="str">
        <f t="shared" si="8"/>
        <v>○</v>
      </c>
      <c r="AB179" s="344" t="str">
        <f t="shared" si="8"/>
        <v>○</v>
      </c>
      <c r="AC179" s="352"/>
      <c r="AE179" s="121">
        <v>4</v>
      </c>
      <c r="AF179" s="116">
        <f>COUNTIF(D140:D169,4)</f>
        <v>0</v>
      </c>
      <c r="AG179" s="116">
        <f>様式04‐2_開園日・開園時間・定員区分!$G$19</f>
        <v>0</v>
      </c>
      <c r="AH179" s="122">
        <f>IF(AF179&gt;=AG179,0,1)</f>
        <v>0</v>
      </c>
    </row>
    <row r="180" spans="1:34" ht="20.100000000000001" customHeight="1" thickBot="1" x14ac:dyDescent="0.2">
      <c r="A180" s="2049"/>
      <c r="B180" s="2050"/>
      <c r="C180" s="2051"/>
      <c r="D180" s="2052" t="str">
        <f>IF(SUM(AH178:AH180)&gt;0,"クラス担任の配置を確認してください","")</f>
        <v/>
      </c>
      <c r="E180" s="2053"/>
      <c r="F180" s="2053"/>
      <c r="G180" s="2053"/>
      <c r="H180" s="2053"/>
      <c r="I180" s="2053"/>
      <c r="J180" s="2053"/>
      <c r="K180" s="2053"/>
      <c r="L180" s="2053"/>
      <c r="M180" s="2053"/>
      <c r="N180" s="2053"/>
      <c r="O180" s="2053"/>
      <c r="P180" s="2053"/>
      <c r="Q180" s="2053"/>
      <c r="R180" s="2053"/>
      <c r="S180" s="2053"/>
      <c r="T180" s="2053"/>
      <c r="U180" s="2053"/>
      <c r="V180" s="2053"/>
      <c r="W180" s="2053"/>
      <c r="X180" s="2053"/>
      <c r="Y180" s="2053"/>
      <c r="Z180" s="2053"/>
      <c r="AA180" s="2053"/>
      <c r="AB180" s="2053"/>
      <c r="AC180" s="2054"/>
      <c r="AE180" s="123">
        <v>5</v>
      </c>
      <c r="AF180" s="124">
        <f>COUNTIF(D140:D169,5)</f>
        <v>0</v>
      </c>
      <c r="AG180" s="124">
        <f>様式04‐2_開園日・開園時間・定員区分!$H$19</f>
        <v>0</v>
      </c>
      <c r="AH180" s="125">
        <f>IF(AF180&gt;=AG180,0,1)</f>
        <v>0</v>
      </c>
    </row>
    <row r="181" spans="1:34" ht="14.25" customHeight="1" thickBot="1" x14ac:dyDescent="0.2"/>
    <row r="182" spans="1:34" ht="20.100000000000001" customHeight="1" thickBot="1" x14ac:dyDescent="0.2">
      <c r="A182" s="2062" t="s">
        <v>645</v>
      </c>
      <c r="B182" s="2063"/>
      <c r="C182" s="2063"/>
      <c r="D182" s="2063"/>
      <c r="E182" s="2063"/>
      <c r="F182" s="2063"/>
      <c r="G182" s="2063"/>
      <c r="H182" s="2063"/>
      <c r="I182" s="2063"/>
      <c r="J182" s="2063"/>
      <c r="K182" s="2063"/>
      <c r="L182" s="2063"/>
      <c r="M182" s="2063"/>
      <c r="N182" s="2063"/>
      <c r="O182" s="2063"/>
      <c r="P182" s="2063"/>
      <c r="Q182" s="2063"/>
      <c r="R182" s="2063"/>
      <c r="S182" s="2063"/>
      <c r="T182" s="2063"/>
      <c r="U182" s="2063"/>
      <c r="V182" s="2063"/>
      <c r="W182" s="2063"/>
      <c r="X182" s="2063"/>
      <c r="Y182" s="2063"/>
      <c r="Z182" s="2063"/>
      <c r="AA182" s="2063"/>
      <c r="AB182" s="2063"/>
      <c r="AC182" s="2064"/>
    </row>
    <row r="183" spans="1:34" ht="20.100000000000001" customHeight="1" x14ac:dyDescent="0.15">
      <c r="A183" s="2033"/>
      <c r="B183" s="2034"/>
      <c r="C183" s="545"/>
      <c r="D183" s="367"/>
      <c r="E183" s="548"/>
      <c r="F183" s="549"/>
      <c r="G183" s="549"/>
      <c r="H183" s="549"/>
      <c r="I183" s="549"/>
      <c r="J183" s="549"/>
      <c r="K183" s="549"/>
      <c r="L183" s="549"/>
      <c r="M183" s="549"/>
      <c r="N183" s="549"/>
      <c r="O183" s="549"/>
      <c r="P183" s="549"/>
      <c r="Q183" s="549"/>
      <c r="R183" s="549"/>
      <c r="S183" s="549"/>
      <c r="T183" s="549"/>
      <c r="U183" s="549"/>
      <c r="V183" s="549"/>
      <c r="W183" s="549"/>
      <c r="X183" s="549"/>
      <c r="Y183" s="549"/>
      <c r="Z183" s="549"/>
      <c r="AA183" s="549"/>
      <c r="AB183" s="549"/>
      <c r="AC183" s="550"/>
    </row>
    <row r="184" spans="1:34" ht="20.100000000000001" customHeight="1" x14ac:dyDescent="0.15">
      <c r="A184" s="2028"/>
      <c r="B184" s="2029"/>
      <c r="C184" s="546"/>
      <c r="D184" s="368"/>
      <c r="E184" s="551"/>
      <c r="F184" s="552"/>
      <c r="G184" s="552"/>
      <c r="H184" s="552"/>
      <c r="I184" s="552"/>
      <c r="J184" s="552"/>
      <c r="K184" s="552"/>
      <c r="L184" s="552"/>
      <c r="M184" s="552"/>
      <c r="N184" s="552"/>
      <c r="O184" s="552"/>
      <c r="P184" s="552"/>
      <c r="Q184" s="552"/>
      <c r="R184" s="552"/>
      <c r="S184" s="552"/>
      <c r="T184" s="552"/>
      <c r="U184" s="552"/>
      <c r="V184" s="552"/>
      <c r="W184" s="552"/>
      <c r="X184" s="552"/>
      <c r="Y184" s="552"/>
      <c r="Z184" s="552"/>
      <c r="AA184" s="552"/>
      <c r="AB184" s="552"/>
      <c r="AC184" s="553"/>
    </row>
    <row r="185" spans="1:34" ht="20.100000000000001" customHeight="1" x14ac:dyDescent="0.15">
      <c r="A185" s="2028"/>
      <c r="B185" s="2029"/>
      <c r="C185" s="546"/>
      <c r="D185" s="368"/>
      <c r="E185" s="551"/>
      <c r="F185" s="552"/>
      <c r="G185" s="552"/>
      <c r="H185" s="552"/>
      <c r="I185" s="552"/>
      <c r="J185" s="552"/>
      <c r="K185" s="552"/>
      <c r="L185" s="552"/>
      <c r="M185" s="552"/>
      <c r="N185" s="552"/>
      <c r="O185" s="552"/>
      <c r="P185" s="552"/>
      <c r="Q185" s="552"/>
      <c r="R185" s="552"/>
      <c r="S185" s="552"/>
      <c r="T185" s="552"/>
      <c r="U185" s="552"/>
      <c r="V185" s="552"/>
      <c r="W185" s="552"/>
      <c r="X185" s="552"/>
      <c r="Y185" s="552"/>
      <c r="Z185" s="552"/>
      <c r="AA185" s="552"/>
      <c r="AB185" s="552"/>
      <c r="AC185" s="553"/>
    </row>
    <row r="186" spans="1:34" ht="20.100000000000001" customHeight="1" x14ac:dyDescent="0.15">
      <c r="A186" s="2028"/>
      <c r="B186" s="2029"/>
      <c r="C186" s="546"/>
      <c r="D186" s="368"/>
      <c r="E186" s="551"/>
      <c r="F186" s="552"/>
      <c r="G186" s="552"/>
      <c r="H186" s="552"/>
      <c r="I186" s="552"/>
      <c r="J186" s="552"/>
      <c r="K186" s="552"/>
      <c r="L186" s="552"/>
      <c r="M186" s="552"/>
      <c r="N186" s="552"/>
      <c r="O186" s="552"/>
      <c r="P186" s="552"/>
      <c r="Q186" s="552"/>
      <c r="R186" s="552"/>
      <c r="S186" s="552"/>
      <c r="T186" s="552"/>
      <c r="U186" s="552"/>
      <c r="V186" s="552"/>
      <c r="W186" s="552"/>
      <c r="X186" s="552"/>
      <c r="Y186" s="552"/>
      <c r="Z186" s="552"/>
      <c r="AA186" s="552"/>
      <c r="AB186" s="552"/>
      <c r="AC186" s="553"/>
    </row>
    <row r="187" spans="1:34" ht="20.100000000000001" customHeight="1" x14ac:dyDescent="0.15">
      <c r="A187" s="2028"/>
      <c r="B187" s="2029"/>
      <c r="C187" s="546"/>
      <c r="D187" s="368"/>
      <c r="E187" s="551"/>
      <c r="F187" s="552"/>
      <c r="G187" s="552"/>
      <c r="H187" s="552"/>
      <c r="I187" s="552"/>
      <c r="J187" s="552"/>
      <c r="K187" s="552"/>
      <c r="L187" s="552"/>
      <c r="M187" s="552"/>
      <c r="N187" s="552"/>
      <c r="O187" s="552"/>
      <c r="P187" s="552"/>
      <c r="Q187" s="552"/>
      <c r="R187" s="552"/>
      <c r="S187" s="552"/>
      <c r="T187" s="552"/>
      <c r="U187" s="552"/>
      <c r="V187" s="552"/>
      <c r="W187" s="552"/>
      <c r="X187" s="552"/>
      <c r="Y187" s="552"/>
      <c r="Z187" s="552"/>
      <c r="AA187" s="552"/>
      <c r="AB187" s="552"/>
      <c r="AC187" s="553"/>
    </row>
    <row r="188" spans="1:34" ht="20.100000000000001" customHeight="1" x14ac:dyDescent="0.15">
      <c r="A188" s="2028"/>
      <c r="B188" s="2029"/>
      <c r="C188" s="546"/>
      <c r="D188" s="368"/>
      <c r="E188" s="551"/>
      <c r="F188" s="552"/>
      <c r="G188" s="552"/>
      <c r="H188" s="552"/>
      <c r="I188" s="552"/>
      <c r="J188" s="552"/>
      <c r="K188" s="552"/>
      <c r="L188" s="552"/>
      <c r="M188" s="552"/>
      <c r="N188" s="552"/>
      <c r="O188" s="552"/>
      <c r="P188" s="552"/>
      <c r="Q188" s="552"/>
      <c r="R188" s="552"/>
      <c r="S188" s="552"/>
      <c r="T188" s="552"/>
      <c r="U188" s="552"/>
      <c r="V188" s="552"/>
      <c r="W188" s="552"/>
      <c r="X188" s="552"/>
      <c r="Y188" s="552"/>
      <c r="Z188" s="552"/>
      <c r="AA188" s="552"/>
      <c r="AB188" s="552"/>
      <c r="AC188" s="553"/>
    </row>
    <row r="189" spans="1:34" ht="20.100000000000001" customHeight="1" x14ac:dyDescent="0.15">
      <c r="A189" s="2028"/>
      <c r="B189" s="2029"/>
      <c r="C189" s="546"/>
      <c r="D189" s="368"/>
      <c r="E189" s="551"/>
      <c r="F189" s="552"/>
      <c r="G189" s="552"/>
      <c r="H189" s="552"/>
      <c r="I189" s="552"/>
      <c r="J189" s="552"/>
      <c r="K189" s="552"/>
      <c r="L189" s="552"/>
      <c r="M189" s="552"/>
      <c r="N189" s="552"/>
      <c r="O189" s="552"/>
      <c r="P189" s="552"/>
      <c r="Q189" s="552"/>
      <c r="R189" s="552"/>
      <c r="S189" s="552"/>
      <c r="T189" s="552"/>
      <c r="U189" s="552"/>
      <c r="V189" s="552"/>
      <c r="W189" s="552"/>
      <c r="X189" s="552"/>
      <c r="Y189" s="552"/>
      <c r="Z189" s="552"/>
      <c r="AA189" s="552"/>
      <c r="AB189" s="552"/>
      <c r="AC189" s="553"/>
    </row>
    <row r="190" spans="1:34" ht="20.100000000000001" customHeight="1" x14ac:dyDescent="0.15">
      <c r="A190" s="2028"/>
      <c r="B190" s="2029"/>
      <c r="C190" s="546"/>
      <c r="D190" s="368"/>
      <c r="E190" s="551"/>
      <c r="F190" s="552"/>
      <c r="G190" s="552"/>
      <c r="H190" s="552"/>
      <c r="I190" s="552"/>
      <c r="J190" s="552"/>
      <c r="K190" s="552"/>
      <c r="L190" s="552"/>
      <c r="M190" s="552"/>
      <c r="N190" s="552"/>
      <c r="O190" s="552"/>
      <c r="P190" s="552"/>
      <c r="Q190" s="552"/>
      <c r="R190" s="552"/>
      <c r="S190" s="552"/>
      <c r="T190" s="552"/>
      <c r="U190" s="552"/>
      <c r="V190" s="552"/>
      <c r="W190" s="552"/>
      <c r="X190" s="552"/>
      <c r="Y190" s="552"/>
      <c r="Z190" s="552"/>
      <c r="AA190" s="552"/>
      <c r="AB190" s="552"/>
      <c r="AC190" s="553"/>
    </row>
    <row r="191" spans="1:34" ht="20.100000000000001" customHeight="1" x14ac:dyDescent="0.15">
      <c r="A191" s="2028"/>
      <c r="B191" s="2029"/>
      <c r="C191" s="546"/>
      <c r="D191" s="368"/>
      <c r="E191" s="551"/>
      <c r="F191" s="552"/>
      <c r="G191" s="552"/>
      <c r="H191" s="552"/>
      <c r="I191" s="552"/>
      <c r="J191" s="552"/>
      <c r="K191" s="552"/>
      <c r="L191" s="552"/>
      <c r="M191" s="552"/>
      <c r="N191" s="552"/>
      <c r="O191" s="552"/>
      <c r="P191" s="552"/>
      <c r="Q191" s="552"/>
      <c r="R191" s="552"/>
      <c r="S191" s="552"/>
      <c r="T191" s="552"/>
      <c r="U191" s="552"/>
      <c r="V191" s="552"/>
      <c r="W191" s="552"/>
      <c r="X191" s="552"/>
      <c r="Y191" s="552"/>
      <c r="Z191" s="552"/>
      <c r="AA191" s="552"/>
      <c r="AB191" s="552"/>
      <c r="AC191" s="553"/>
    </row>
    <row r="192" spans="1:34" ht="20.100000000000001" customHeight="1" x14ac:dyDescent="0.15">
      <c r="A192" s="2028"/>
      <c r="B192" s="2029"/>
      <c r="C192" s="546"/>
      <c r="D192" s="368"/>
      <c r="E192" s="551"/>
      <c r="F192" s="552"/>
      <c r="G192" s="552"/>
      <c r="H192" s="552"/>
      <c r="I192" s="552"/>
      <c r="J192" s="552"/>
      <c r="K192" s="552"/>
      <c r="L192" s="552"/>
      <c r="M192" s="552"/>
      <c r="N192" s="552"/>
      <c r="O192" s="552"/>
      <c r="P192" s="552"/>
      <c r="Q192" s="552"/>
      <c r="R192" s="552"/>
      <c r="S192" s="552"/>
      <c r="T192" s="552"/>
      <c r="U192" s="552"/>
      <c r="V192" s="552"/>
      <c r="W192" s="552"/>
      <c r="X192" s="552"/>
      <c r="Y192" s="552"/>
      <c r="Z192" s="552"/>
      <c r="AA192" s="552"/>
      <c r="AB192" s="552"/>
      <c r="AC192" s="553"/>
    </row>
    <row r="193" spans="1:34" ht="20.100000000000001" customHeight="1" x14ac:dyDescent="0.15">
      <c r="A193" s="2028"/>
      <c r="B193" s="2029"/>
      <c r="C193" s="546"/>
      <c r="D193" s="368"/>
      <c r="E193" s="551"/>
      <c r="F193" s="552"/>
      <c r="G193" s="552"/>
      <c r="H193" s="552"/>
      <c r="I193" s="552"/>
      <c r="J193" s="552"/>
      <c r="K193" s="552"/>
      <c r="L193" s="552"/>
      <c r="M193" s="552"/>
      <c r="N193" s="552"/>
      <c r="O193" s="552"/>
      <c r="P193" s="552"/>
      <c r="Q193" s="552"/>
      <c r="R193" s="552"/>
      <c r="S193" s="552"/>
      <c r="T193" s="552"/>
      <c r="U193" s="552"/>
      <c r="V193" s="552"/>
      <c r="W193" s="552"/>
      <c r="X193" s="552"/>
      <c r="Y193" s="552"/>
      <c r="Z193" s="552"/>
      <c r="AA193" s="552"/>
      <c r="AB193" s="552"/>
      <c r="AC193" s="553"/>
    </row>
    <row r="194" spans="1:34" ht="20.100000000000001" customHeight="1" thickBot="1" x14ac:dyDescent="0.2">
      <c r="A194" s="2026"/>
      <c r="B194" s="2027"/>
      <c r="C194" s="547"/>
      <c r="D194" s="369"/>
      <c r="E194" s="554"/>
      <c r="F194" s="555"/>
      <c r="G194" s="555"/>
      <c r="H194" s="555"/>
      <c r="I194" s="555"/>
      <c r="J194" s="555"/>
      <c r="K194" s="555"/>
      <c r="L194" s="555"/>
      <c r="M194" s="555"/>
      <c r="N194" s="555"/>
      <c r="O194" s="555"/>
      <c r="P194" s="555"/>
      <c r="Q194" s="555"/>
      <c r="R194" s="555"/>
      <c r="S194" s="555"/>
      <c r="T194" s="555"/>
      <c r="U194" s="555"/>
      <c r="V194" s="555"/>
      <c r="W194" s="555"/>
      <c r="X194" s="555"/>
      <c r="Y194" s="555"/>
      <c r="Z194" s="555"/>
      <c r="AA194" s="555"/>
      <c r="AB194" s="555"/>
      <c r="AC194" s="556"/>
    </row>
    <row r="196" spans="1:34" ht="35.25" customHeight="1" x14ac:dyDescent="0.15"/>
    <row r="197" spans="1:34" ht="11.25" customHeight="1" x14ac:dyDescent="0.15">
      <c r="A197" s="2055" t="s">
        <v>820</v>
      </c>
      <c r="B197" s="2055"/>
      <c r="C197" s="2055"/>
      <c r="D197" s="2055"/>
      <c r="E197" s="2055"/>
      <c r="F197" s="2055"/>
      <c r="G197" s="2055"/>
      <c r="H197" s="2055"/>
      <c r="I197" s="2055"/>
      <c r="J197" s="2055"/>
      <c r="K197" s="2055"/>
      <c r="L197" s="2055"/>
      <c r="M197" s="2055"/>
      <c r="N197" s="2055"/>
      <c r="O197" s="2055"/>
      <c r="P197" s="2055"/>
      <c r="Q197" s="2055"/>
      <c r="R197" s="2055"/>
      <c r="S197" s="2055"/>
      <c r="T197" s="2055"/>
      <c r="U197" s="2055"/>
      <c r="V197" s="2055"/>
      <c r="W197" s="2055"/>
      <c r="X197" s="2055"/>
      <c r="Y197" s="2055"/>
      <c r="Z197" s="2055"/>
      <c r="AA197" s="2055"/>
      <c r="AB197" s="2055"/>
      <c r="AC197" s="2055"/>
    </row>
    <row r="198" spans="1:34" ht="11.25" customHeight="1" x14ac:dyDescent="0.15">
      <c r="A198" s="2055"/>
      <c r="B198" s="2055"/>
      <c r="C198" s="2055"/>
      <c r="D198" s="2055"/>
      <c r="E198" s="2055"/>
      <c r="F198" s="2055"/>
      <c r="G198" s="2055"/>
      <c r="H198" s="2055"/>
      <c r="I198" s="2055"/>
      <c r="J198" s="2055"/>
      <c r="K198" s="2055"/>
      <c r="L198" s="2055"/>
      <c r="M198" s="2055"/>
      <c r="N198" s="2055"/>
      <c r="O198" s="2055"/>
      <c r="P198" s="2055"/>
      <c r="Q198" s="2055"/>
      <c r="R198" s="2055"/>
      <c r="S198" s="2055"/>
      <c r="T198" s="2055"/>
      <c r="U198" s="2055"/>
      <c r="V198" s="2055"/>
      <c r="W198" s="2055"/>
      <c r="X198" s="2055"/>
      <c r="Y198" s="2055"/>
      <c r="Z198" s="2055"/>
      <c r="AA198" s="2055"/>
      <c r="AB198" s="2055"/>
      <c r="AC198" s="2055"/>
    </row>
    <row r="199" spans="1:34" ht="7.5" customHeight="1" thickBot="1" x14ac:dyDescent="0.2">
      <c r="A199" s="71"/>
      <c r="B199" s="71"/>
      <c r="C199" s="71"/>
      <c r="D199" s="71"/>
      <c r="E199" s="71"/>
      <c r="F199" s="71"/>
      <c r="G199" s="71"/>
      <c r="H199" s="71"/>
      <c r="I199" s="71"/>
      <c r="J199" s="71"/>
      <c r="K199" s="71"/>
      <c r="L199" s="71"/>
      <c r="M199" s="71"/>
      <c r="N199" s="71"/>
      <c r="O199" s="71"/>
      <c r="P199" s="71"/>
    </row>
    <row r="200" spans="1:34" ht="20.100000000000001" customHeight="1" x14ac:dyDescent="0.15">
      <c r="A200" s="2056" t="s">
        <v>557</v>
      </c>
      <c r="B200" s="72"/>
      <c r="C200" s="72"/>
      <c r="D200" s="72"/>
      <c r="E200" s="2058" t="s">
        <v>535</v>
      </c>
      <c r="F200" s="2058"/>
      <c r="G200" s="2058"/>
      <c r="H200" s="2058"/>
      <c r="I200" s="2058"/>
      <c r="J200" s="2058"/>
      <c r="K200" s="2058"/>
      <c r="L200" s="2058"/>
      <c r="M200" s="2058"/>
      <c r="N200" s="2058"/>
      <c r="O200" s="2058"/>
      <c r="P200" s="2058"/>
      <c r="Q200" s="2058"/>
      <c r="R200" s="2058"/>
      <c r="S200" s="2058"/>
      <c r="T200" s="2058"/>
      <c r="U200" s="2058"/>
      <c r="V200" s="2058"/>
      <c r="W200" s="2058"/>
      <c r="X200" s="2058"/>
      <c r="Y200" s="2058"/>
      <c r="Z200" s="2058"/>
      <c r="AA200" s="2058"/>
      <c r="AB200" s="2058"/>
      <c r="AC200" s="2059"/>
    </row>
    <row r="201" spans="1:34" ht="20.100000000000001" customHeight="1" thickBot="1" x14ac:dyDescent="0.2">
      <c r="A201" s="2057"/>
      <c r="B201" s="73" t="s">
        <v>536</v>
      </c>
      <c r="C201" s="74" t="s">
        <v>537</v>
      </c>
      <c r="D201" s="74" t="s">
        <v>1236</v>
      </c>
      <c r="E201" s="75">
        <v>0.29166666666666669</v>
      </c>
      <c r="F201" s="75">
        <v>0.3125</v>
      </c>
      <c r="G201" s="76">
        <v>0.33333333333333331</v>
      </c>
      <c r="H201" s="76">
        <v>0.35416666666666669</v>
      </c>
      <c r="I201" s="76">
        <v>0.375</v>
      </c>
      <c r="J201" s="76">
        <v>0.39583333333333331</v>
      </c>
      <c r="K201" s="76">
        <v>0.41666666666666669</v>
      </c>
      <c r="L201" s="76">
        <v>0.4375</v>
      </c>
      <c r="M201" s="76">
        <v>0.45833333333333331</v>
      </c>
      <c r="N201" s="76">
        <v>0.47916666666666669</v>
      </c>
      <c r="O201" s="76">
        <v>0.5</v>
      </c>
      <c r="P201" s="76">
        <v>0.52083333333333337</v>
      </c>
      <c r="Q201" s="76">
        <v>0.54166666666666663</v>
      </c>
      <c r="R201" s="76">
        <v>0.5625</v>
      </c>
      <c r="S201" s="76">
        <v>0.58333333333333337</v>
      </c>
      <c r="T201" s="76">
        <v>0.60416666666666663</v>
      </c>
      <c r="U201" s="76">
        <v>0.625</v>
      </c>
      <c r="V201" s="76">
        <v>0.64583333333333337</v>
      </c>
      <c r="W201" s="76">
        <v>0.66666666666666663</v>
      </c>
      <c r="X201" s="76">
        <v>0.6875</v>
      </c>
      <c r="Y201" s="76">
        <v>0.70833333333333337</v>
      </c>
      <c r="Z201" s="76">
        <v>0.72916666666666663</v>
      </c>
      <c r="AA201" s="76">
        <v>0.75</v>
      </c>
      <c r="AB201" s="76">
        <v>0.77083333333333337</v>
      </c>
      <c r="AC201" s="83">
        <v>0.79166666666666663</v>
      </c>
    </row>
    <row r="202" spans="1:34" ht="20.100000000000001" customHeight="1" thickBot="1" x14ac:dyDescent="0.2">
      <c r="A202" s="2060" t="s">
        <v>1224</v>
      </c>
      <c r="B202" s="2061"/>
      <c r="C202" s="77" t="s">
        <v>606</v>
      </c>
      <c r="D202" s="362"/>
      <c r="E202" s="527"/>
      <c r="F202" s="528"/>
      <c r="G202" s="528"/>
      <c r="H202" s="528"/>
      <c r="I202" s="528"/>
      <c r="J202" s="528"/>
      <c r="K202" s="528"/>
      <c r="L202" s="528"/>
      <c r="M202" s="528"/>
      <c r="N202" s="528"/>
      <c r="O202" s="528"/>
      <c r="P202" s="528"/>
      <c r="Q202" s="528"/>
      <c r="R202" s="528"/>
      <c r="S202" s="528"/>
      <c r="T202" s="528"/>
      <c r="U202" s="528"/>
      <c r="V202" s="528"/>
      <c r="W202" s="528"/>
      <c r="X202" s="528"/>
      <c r="Y202" s="528"/>
      <c r="Z202" s="528"/>
      <c r="AA202" s="528"/>
      <c r="AB202" s="528"/>
      <c r="AC202" s="529"/>
      <c r="AE202" s="116"/>
    </row>
    <row r="203" spans="1:34" ht="20.100000000000001" customHeight="1" thickBot="1" x14ac:dyDescent="0.2">
      <c r="A203" s="2060" t="s">
        <v>1225</v>
      </c>
      <c r="B203" s="2061"/>
      <c r="C203" s="77" t="s">
        <v>606</v>
      </c>
      <c r="D203" s="362"/>
      <c r="E203" s="527"/>
      <c r="F203" s="528"/>
      <c r="G203" s="528"/>
      <c r="H203" s="528"/>
      <c r="I203" s="528"/>
      <c r="J203" s="528"/>
      <c r="K203" s="528"/>
      <c r="L203" s="528"/>
      <c r="M203" s="528"/>
      <c r="N203" s="528"/>
      <c r="O203" s="528"/>
      <c r="P203" s="528"/>
      <c r="Q203" s="528"/>
      <c r="R203" s="528"/>
      <c r="S203" s="528"/>
      <c r="T203" s="528"/>
      <c r="U203" s="528"/>
      <c r="V203" s="528"/>
      <c r="W203" s="528"/>
      <c r="X203" s="528"/>
      <c r="Y203" s="528"/>
      <c r="Z203" s="528"/>
      <c r="AA203" s="528"/>
      <c r="AB203" s="528"/>
      <c r="AC203" s="529"/>
      <c r="AE203" s="324"/>
      <c r="AF203" s="116"/>
      <c r="AG203" s="116"/>
      <c r="AH203" s="116"/>
    </row>
    <row r="204" spans="1:34" ht="20.100000000000001" customHeight="1" thickBot="1" x14ac:dyDescent="0.2">
      <c r="A204" s="2060" t="s">
        <v>1232</v>
      </c>
      <c r="B204" s="2061"/>
      <c r="C204" s="77" t="s">
        <v>606</v>
      </c>
      <c r="D204" s="362"/>
      <c r="E204" s="527"/>
      <c r="F204" s="528"/>
      <c r="G204" s="528"/>
      <c r="H204" s="528"/>
      <c r="I204" s="528"/>
      <c r="J204" s="528"/>
      <c r="K204" s="528"/>
      <c r="L204" s="528"/>
      <c r="M204" s="528"/>
      <c r="N204" s="528"/>
      <c r="O204" s="528"/>
      <c r="P204" s="528"/>
      <c r="Q204" s="528"/>
      <c r="R204" s="528"/>
      <c r="S204" s="528"/>
      <c r="T204" s="528"/>
      <c r="U204" s="528"/>
      <c r="V204" s="528"/>
      <c r="W204" s="528"/>
      <c r="X204" s="528"/>
      <c r="Y204" s="528"/>
      <c r="Z204" s="528"/>
      <c r="AA204" s="528"/>
      <c r="AB204" s="528"/>
      <c r="AC204" s="529"/>
      <c r="AE204" s="324" t="s">
        <v>1236</v>
      </c>
      <c r="AF204" s="116"/>
      <c r="AG204" s="116"/>
      <c r="AH204" s="116"/>
    </row>
    <row r="205" spans="1:34" ht="20.100000000000001" customHeight="1" x14ac:dyDescent="0.15">
      <c r="A205" s="370" t="str">
        <f>IF(様式06‐2_職員配置!$J$41&gt;0,"保育士A","")</f>
        <v/>
      </c>
      <c r="B205" s="542" t="s">
        <v>538</v>
      </c>
      <c r="C205" s="373" t="str">
        <f>IF(A205="","",IF(SUM(様式06‐2_職員配置!$J$34:$K$40)&gt;0,"常勤","非常勤"))</f>
        <v/>
      </c>
      <c r="D205" s="539"/>
      <c r="E205" s="530"/>
      <c r="F205" s="530"/>
      <c r="G205" s="530"/>
      <c r="H205" s="530"/>
      <c r="I205" s="530"/>
      <c r="J205" s="530"/>
      <c r="K205" s="530"/>
      <c r="L205" s="530"/>
      <c r="M205" s="530"/>
      <c r="N205" s="530"/>
      <c r="O205" s="530"/>
      <c r="P205" s="531"/>
      <c r="Q205" s="531"/>
      <c r="R205" s="531"/>
      <c r="S205" s="531"/>
      <c r="T205" s="531"/>
      <c r="U205" s="531"/>
      <c r="V205" s="531"/>
      <c r="W205" s="531"/>
      <c r="X205" s="531"/>
      <c r="Y205" s="531"/>
      <c r="Z205" s="531"/>
      <c r="AA205" s="531"/>
      <c r="AB205" s="531"/>
      <c r="AC205" s="532"/>
      <c r="AE205" s="114">
        <v>3</v>
      </c>
      <c r="AF205" s="116"/>
      <c r="AG205" s="116"/>
      <c r="AH205" s="116"/>
    </row>
    <row r="206" spans="1:34" ht="20.100000000000001" customHeight="1" x14ac:dyDescent="0.15">
      <c r="A206" s="370" t="str">
        <f>IF(様式06‐2_職員配置!$J$41&gt;1,"保育士B","")</f>
        <v/>
      </c>
      <c r="B206" s="542" t="s">
        <v>538</v>
      </c>
      <c r="C206" s="373" t="str">
        <f>IF(A206="","",IF(SUM(様式06‐2_職員配置!$J$34:$K$40)&gt;1,"常勤","非常勤"))</f>
        <v/>
      </c>
      <c r="D206" s="540"/>
      <c r="E206" s="533"/>
      <c r="F206" s="533"/>
      <c r="G206" s="534"/>
      <c r="H206" s="534"/>
      <c r="I206" s="534"/>
      <c r="J206" s="534"/>
      <c r="K206" s="534"/>
      <c r="L206" s="534"/>
      <c r="M206" s="534"/>
      <c r="N206" s="534"/>
      <c r="O206" s="534"/>
      <c r="P206" s="534"/>
      <c r="Q206" s="534"/>
      <c r="R206" s="534"/>
      <c r="S206" s="534"/>
      <c r="T206" s="534"/>
      <c r="U206" s="534"/>
      <c r="V206" s="534"/>
      <c r="W206" s="534"/>
      <c r="X206" s="534"/>
      <c r="Y206" s="534"/>
      <c r="Z206" s="534"/>
      <c r="AA206" s="534"/>
      <c r="AB206" s="534"/>
      <c r="AC206" s="535"/>
      <c r="AE206" s="114">
        <v>4</v>
      </c>
      <c r="AF206" s="116"/>
      <c r="AG206" s="116"/>
      <c r="AH206" s="116"/>
    </row>
    <row r="207" spans="1:34" ht="20.100000000000001" customHeight="1" x14ac:dyDescent="0.15">
      <c r="A207" s="370" t="str">
        <f>IF(様式06‐2_職員配置!$J$41&gt;2,"保育士C","")</f>
        <v/>
      </c>
      <c r="B207" s="542" t="s">
        <v>538</v>
      </c>
      <c r="C207" s="373" t="str">
        <f>IF(A207="","",IF(SUM(様式06‐2_職員配置!$J$34:$K$40)&gt;2,"常勤","非常勤"))</f>
        <v/>
      </c>
      <c r="D207" s="540"/>
      <c r="E207" s="533"/>
      <c r="F207" s="533"/>
      <c r="G207" s="534"/>
      <c r="H207" s="534"/>
      <c r="I207" s="534"/>
      <c r="J207" s="534"/>
      <c r="K207" s="534"/>
      <c r="L207" s="534"/>
      <c r="M207" s="534"/>
      <c r="N207" s="534"/>
      <c r="O207" s="534"/>
      <c r="P207" s="534"/>
      <c r="Q207" s="534"/>
      <c r="R207" s="534"/>
      <c r="S207" s="534"/>
      <c r="T207" s="534"/>
      <c r="U207" s="534"/>
      <c r="V207" s="534"/>
      <c r="W207" s="534"/>
      <c r="X207" s="534"/>
      <c r="Y207" s="534"/>
      <c r="Z207" s="534"/>
      <c r="AA207" s="534"/>
      <c r="AB207" s="534"/>
      <c r="AC207" s="535"/>
      <c r="AE207" s="115">
        <v>5</v>
      </c>
      <c r="AF207" s="116"/>
      <c r="AG207" s="116"/>
      <c r="AH207" s="116"/>
    </row>
    <row r="208" spans="1:34" ht="20.100000000000001" customHeight="1" x14ac:dyDescent="0.15">
      <c r="A208" s="370" t="str">
        <f>IF(様式06‐2_職員配置!$J$41&gt;3,"保育士D","")</f>
        <v/>
      </c>
      <c r="B208" s="542" t="s">
        <v>538</v>
      </c>
      <c r="C208" s="373" t="str">
        <f>IF(A208="","",IF(SUM(様式06‐2_職員配置!$J$34:$K$40)&gt;3,"常勤","非常勤"))</f>
        <v/>
      </c>
      <c r="D208" s="540"/>
      <c r="E208" s="533"/>
      <c r="F208" s="533"/>
      <c r="G208" s="534"/>
      <c r="H208" s="534"/>
      <c r="I208" s="534"/>
      <c r="J208" s="534"/>
      <c r="K208" s="534"/>
      <c r="L208" s="534"/>
      <c r="M208" s="534"/>
      <c r="N208" s="534"/>
      <c r="O208" s="534"/>
      <c r="P208" s="534"/>
      <c r="Q208" s="534"/>
      <c r="R208" s="534"/>
      <c r="S208" s="534"/>
      <c r="T208" s="534"/>
      <c r="U208" s="534"/>
      <c r="V208" s="534"/>
      <c r="W208" s="534"/>
      <c r="X208" s="534"/>
      <c r="Y208" s="534"/>
      <c r="Z208" s="534"/>
      <c r="AA208" s="534"/>
      <c r="AB208" s="534"/>
      <c r="AC208" s="535"/>
      <c r="AE208" s="116"/>
      <c r="AF208" s="116"/>
      <c r="AG208" s="116"/>
      <c r="AH208" s="116"/>
    </row>
    <row r="209" spans="1:34" ht="20.100000000000001" customHeight="1" x14ac:dyDescent="0.15">
      <c r="A209" s="370" t="str">
        <f>IF(様式06‐2_職員配置!$J$41&gt;4,"保育士E","")</f>
        <v/>
      </c>
      <c r="B209" s="542"/>
      <c r="C209" s="373" t="str">
        <f>IF(A209="","",IF(SUM(様式06‐2_職員配置!$J$34:$K$40)&gt;4,"常勤","非常勤"))</f>
        <v/>
      </c>
      <c r="D209" s="540"/>
      <c r="E209" s="533"/>
      <c r="F209" s="533"/>
      <c r="G209" s="534"/>
      <c r="H209" s="534"/>
      <c r="I209" s="534"/>
      <c r="J209" s="534"/>
      <c r="K209" s="534"/>
      <c r="L209" s="534"/>
      <c r="M209" s="534"/>
      <c r="N209" s="534"/>
      <c r="O209" s="534"/>
      <c r="P209" s="534"/>
      <c r="Q209" s="534"/>
      <c r="R209" s="534"/>
      <c r="S209" s="534"/>
      <c r="T209" s="534"/>
      <c r="U209" s="534"/>
      <c r="V209" s="534"/>
      <c r="W209" s="534"/>
      <c r="X209" s="534"/>
      <c r="Y209" s="534"/>
      <c r="Z209" s="534"/>
      <c r="AA209" s="534"/>
      <c r="AB209" s="534"/>
      <c r="AC209" s="535"/>
      <c r="AE209" s="116"/>
      <c r="AF209" s="116"/>
      <c r="AG209" s="116"/>
      <c r="AH209" s="116"/>
    </row>
    <row r="210" spans="1:34" ht="20.100000000000001" customHeight="1" x14ac:dyDescent="0.15">
      <c r="A210" s="370" t="str">
        <f>IF(様式06‐2_職員配置!$J$41&gt;5,"保育士F","")</f>
        <v/>
      </c>
      <c r="B210" s="542"/>
      <c r="C210" s="373" t="str">
        <f>IF(A210="","",IF(SUM(様式06‐2_職員配置!$J$34:$K$40)&gt;5,"常勤","非常勤"))</f>
        <v/>
      </c>
      <c r="D210" s="540"/>
      <c r="E210" s="533"/>
      <c r="F210" s="533"/>
      <c r="G210" s="534"/>
      <c r="H210" s="534"/>
      <c r="I210" s="534"/>
      <c r="J210" s="534"/>
      <c r="K210" s="534"/>
      <c r="L210" s="534"/>
      <c r="M210" s="534"/>
      <c r="N210" s="534"/>
      <c r="O210" s="534"/>
      <c r="P210" s="534"/>
      <c r="Q210" s="534"/>
      <c r="R210" s="534"/>
      <c r="S210" s="534"/>
      <c r="T210" s="534"/>
      <c r="U210" s="534"/>
      <c r="V210" s="534"/>
      <c r="W210" s="534"/>
      <c r="X210" s="534"/>
      <c r="Y210" s="534"/>
      <c r="Z210" s="534"/>
      <c r="AA210" s="534"/>
      <c r="AB210" s="534"/>
      <c r="AC210" s="535"/>
      <c r="AE210" s="116"/>
      <c r="AF210" s="116"/>
      <c r="AG210" s="116"/>
      <c r="AH210" s="116"/>
    </row>
    <row r="211" spans="1:34" ht="20.100000000000001" customHeight="1" x14ac:dyDescent="0.15">
      <c r="A211" s="370" t="str">
        <f>IF(様式06‐2_職員配置!$J$41&gt;6,"保育士G","")</f>
        <v/>
      </c>
      <c r="B211" s="542"/>
      <c r="C211" s="373" t="str">
        <f>IF(A211="","",IF(SUM(様式06‐2_職員配置!$J$34:$K$40)&gt;6,"常勤","非常勤"))</f>
        <v/>
      </c>
      <c r="D211" s="540"/>
      <c r="E211" s="533"/>
      <c r="F211" s="533"/>
      <c r="G211" s="534"/>
      <c r="H211" s="534"/>
      <c r="I211" s="534"/>
      <c r="J211" s="534"/>
      <c r="K211" s="534"/>
      <c r="L211" s="534"/>
      <c r="M211" s="534"/>
      <c r="N211" s="534"/>
      <c r="O211" s="534"/>
      <c r="P211" s="534"/>
      <c r="Q211" s="534"/>
      <c r="R211" s="534"/>
      <c r="S211" s="534"/>
      <c r="T211" s="534"/>
      <c r="U211" s="534"/>
      <c r="V211" s="534"/>
      <c r="W211" s="534"/>
      <c r="X211" s="534"/>
      <c r="Y211" s="534"/>
      <c r="Z211" s="534"/>
      <c r="AA211" s="534"/>
      <c r="AB211" s="534"/>
      <c r="AC211" s="535"/>
      <c r="AE211" s="116"/>
      <c r="AF211" s="116"/>
      <c r="AG211" s="116"/>
      <c r="AH211" s="116"/>
    </row>
    <row r="212" spans="1:34" ht="20.100000000000001" customHeight="1" x14ac:dyDescent="0.15">
      <c r="A212" s="370" t="str">
        <f>IF(様式06‐2_職員配置!$J$41&gt;7,"保育士H","")</f>
        <v/>
      </c>
      <c r="B212" s="542"/>
      <c r="C212" s="373" t="str">
        <f>IF(A212="","",IF(SUM(様式06‐2_職員配置!$J$34:$K$40)&gt;7,"常勤","非常勤"))</f>
        <v/>
      </c>
      <c r="D212" s="540"/>
      <c r="E212" s="533"/>
      <c r="F212" s="533"/>
      <c r="G212" s="534"/>
      <c r="H212" s="534"/>
      <c r="I212" s="534"/>
      <c r="J212" s="534"/>
      <c r="K212" s="534"/>
      <c r="L212" s="534"/>
      <c r="M212" s="534"/>
      <c r="N212" s="534"/>
      <c r="O212" s="534"/>
      <c r="P212" s="534"/>
      <c r="Q212" s="534"/>
      <c r="R212" s="534"/>
      <c r="S212" s="534"/>
      <c r="T212" s="534"/>
      <c r="U212" s="534"/>
      <c r="V212" s="534"/>
      <c r="W212" s="534"/>
      <c r="X212" s="534"/>
      <c r="Y212" s="534"/>
      <c r="Z212" s="534"/>
      <c r="AA212" s="534"/>
      <c r="AB212" s="534"/>
      <c r="AC212" s="535"/>
      <c r="AE212" s="116"/>
      <c r="AF212" s="116"/>
      <c r="AG212" s="116"/>
      <c r="AH212" s="116"/>
    </row>
    <row r="213" spans="1:34" ht="20.100000000000001" customHeight="1" x14ac:dyDescent="0.15">
      <c r="A213" s="370" t="str">
        <f>IF(様式06‐2_職員配置!$J$41&gt;8,"保育士I","")</f>
        <v/>
      </c>
      <c r="B213" s="542"/>
      <c r="C213" s="373" t="str">
        <f>IF(A213="","",IF(SUM(様式06‐2_職員配置!$J$34:$K$40)&gt;8,"常勤","非常勤"))</f>
        <v/>
      </c>
      <c r="D213" s="540"/>
      <c r="E213" s="533"/>
      <c r="F213" s="533"/>
      <c r="G213" s="534"/>
      <c r="H213" s="534"/>
      <c r="I213" s="534"/>
      <c r="J213" s="534"/>
      <c r="K213" s="534"/>
      <c r="L213" s="534"/>
      <c r="M213" s="534"/>
      <c r="N213" s="534"/>
      <c r="O213" s="534"/>
      <c r="P213" s="534"/>
      <c r="Q213" s="534"/>
      <c r="R213" s="534"/>
      <c r="S213" s="534"/>
      <c r="T213" s="534"/>
      <c r="U213" s="534"/>
      <c r="V213" s="534"/>
      <c r="W213" s="534"/>
      <c r="X213" s="534"/>
      <c r="Y213" s="534"/>
      <c r="Z213" s="534"/>
      <c r="AA213" s="534"/>
      <c r="AB213" s="534"/>
      <c r="AC213" s="535"/>
      <c r="AE213" s="116"/>
      <c r="AF213" s="116"/>
      <c r="AG213" s="116"/>
      <c r="AH213" s="116"/>
    </row>
    <row r="214" spans="1:34" ht="20.100000000000001" customHeight="1" x14ac:dyDescent="0.15">
      <c r="A214" s="370" t="str">
        <f>IF(様式06‐2_職員配置!$J$41&gt;9,"保育士J","")</f>
        <v/>
      </c>
      <c r="B214" s="542"/>
      <c r="C214" s="373" t="str">
        <f>IF(A214="","",IF(SUM(様式06‐2_職員配置!$J$34:$K$40)&gt;9,"常勤","非常勤"))</f>
        <v/>
      </c>
      <c r="D214" s="540"/>
      <c r="E214" s="533"/>
      <c r="F214" s="533"/>
      <c r="G214" s="534"/>
      <c r="H214" s="534"/>
      <c r="I214" s="534"/>
      <c r="J214" s="534"/>
      <c r="K214" s="534"/>
      <c r="L214" s="534"/>
      <c r="M214" s="534"/>
      <c r="N214" s="534"/>
      <c r="O214" s="534"/>
      <c r="P214" s="534"/>
      <c r="Q214" s="534"/>
      <c r="R214" s="534"/>
      <c r="S214" s="534"/>
      <c r="T214" s="534"/>
      <c r="U214" s="534"/>
      <c r="V214" s="534"/>
      <c r="W214" s="534"/>
      <c r="X214" s="534"/>
      <c r="Y214" s="534"/>
      <c r="Z214" s="534"/>
      <c r="AA214" s="534"/>
      <c r="AB214" s="534"/>
      <c r="AC214" s="535"/>
      <c r="AE214" s="116"/>
      <c r="AF214" s="116"/>
      <c r="AG214" s="116"/>
      <c r="AH214" s="116"/>
    </row>
    <row r="215" spans="1:34" ht="20.100000000000001" customHeight="1" x14ac:dyDescent="0.15">
      <c r="A215" s="370" t="str">
        <f>IF(様式06‐2_職員配置!$J$41&gt;10,"保育士K","")</f>
        <v/>
      </c>
      <c r="B215" s="542"/>
      <c r="C215" s="373" t="str">
        <f>IF(A215="","",IF(SUM(様式06‐2_職員配置!$J$34:$K$40)&gt;10,"常勤","非常勤"))</f>
        <v/>
      </c>
      <c r="D215" s="540"/>
      <c r="E215" s="533"/>
      <c r="F215" s="533"/>
      <c r="G215" s="534"/>
      <c r="H215" s="534"/>
      <c r="I215" s="534"/>
      <c r="J215" s="534"/>
      <c r="K215" s="534"/>
      <c r="L215" s="534"/>
      <c r="M215" s="534"/>
      <c r="N215" s="534"/>
      <c r="O215" s="534"/>
      <c r="P215" s="534"/>
      <c r="Q215" s="534"/>
      <c r="R215" s="534"/>
      <c r="S215" s="534"/>
      <c r="T215" s="534"/>
      <c r="U215" s="534"/>
      <c r="V215" s="534"/>
      <c r="W215" s="534"/>
      <c r="X215" s="534"/>
      <c r="Y215" s="534"/>
      <c r="Z215" s="534"/>
      <c r="AA215" s="534"/>
      <c r="AB215" s="534"/>
      <c r="AC215" s="535"/>
      <c r="AE215" s="116"/>
      <c r="AF215" s="116"/>
      <c r="AG215" s="116"/>
      <c r="AH215" s="116"/>
    </row>
    <row r="216" spans="1:34" ht="20.100000000000001" customHeight="1" x14ac:dyDescent="0.15">
      <c r="A216" s="370" t="str">
        <f>IF(様式06‐2_職員配置!$J$41&gt;11,"保育士L","")</f>
        <v/>
      </c>
      <c r="B216" s="542"/>
      <c r="C216" s="373" t="str">
        <f>IF(A216="","",IF(SUM(様式06‐2_職員配置!$J$34:$K$40)&gt;11,"常勤","非常勤"))</f>
        <v/>
      </c>
      <c r="D216" s="540"/>
      <c r="E216" s="533"/>
      <c r="F216" s="533"/>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5"/>
      <c r="AE216" s="116"/>
      <c r="AF216" s="116"/>
      <c r="AG216" s="116"/>
      <c r="AH216" s="116"/>
    </row>
    <row r="217" spans="1:34" ht="20.100000000000001" customHeight="1" x14ac:dyDescent="0.15">
      <c r="A217" s="370" t="str">
        <f>IF(様式06‐2_職員配置!$J$41&gt;12,"保育士M","")</f>
        <v/>
      </c>
      <c r="B217" s="542"/>
      <c r="C217" s="373" t="str">
        <f>IF(A217="","",IF(SUM(様式06‐2_職員配置!$J$34:$K$40)&gt;12,"常勤","非常勤"))</f>
        <v/>
      </c>
      <c r="D217" s="540"/>
      <c r="E217" s="533"/>
      <c r="F217" s="533"/>
      <c r="G217" s="534"/>
      <c r="H217" s="534"/>
      <c r="I217" s="534"/>
      <c r="J217" s="534"/>
      <c r="K217" s="534"/>
      <c r="L217" s="534"/>
      <c r="M217" s="534"/>
      <c r="N217" s="534"/>
      <c r="O217" s="534"/>
      <c r="P217" s="534"/>
      <c r="Q217" s="534"/>
      <c r="R217" s="534"/>
      <c r="S217" s="534"/>
      <c r="T217" s="534"/>
      <c r="U217" s="534"/>
      <c r="V217" s="534"/>
      <c r="W217" s="534"/>
      <c r="X217" s="534"/>
      <c r="Y217" s="534"/>
      <c r="Z217" s="534"/>
      <c r="AA217" s="534"/>
      <c r="AB217" s="534"/>
      <c r="AC217" s="535"/>
      <c r="AE217" s="116"/>
      <c r="AF217" s="116"/>
      <c r="AG217" s="116"/>
      <c r="AH217" s="116"/>
    </row>
    <row r="218" spans="1:34" ht="20.100000000000001" customHeight="1" x14ac:dyDescent="0.15">
      <c r="A218" s="370" t="str">
        <f>IF(様式06‐2_職員配置!$J$41&gt;13,"保育士N","")</f>
        <v/>
      </c>
      <c r="B218" s="542"/>
      <c r="C218" s="373" t="str">
        <f>IF(A218="","",IF(SUM(様式06‐2_職員配置!$J$34:$K$40)&gt;13,"常勤","非常勤"))</f>
        <v/>
      </c>
      <c r="D218" s="540"/>
      <c r="E218" s="533"/>
      <c r="F218" s="533"/>
      <c r="G218" s="534"/>
      <c r="H218" s="534"/>
      <c r="I218" s="534"/>
      <c r="J218" s="534"/>
      <c r="K218" s="534"/>
      <c r="L218" s="534"/>
      <c r="M218" s="534"/>
      <c r="N218" s="534"/>
      <c r="O218" s="534"/>
      <c r="P218" s="534"/>
      <c r="Q218" s="534"/>
      <c r="R218" s="534"/>
      <c r="S218" s="534"/>
      <c r="T218" s="534"/>
      <c r="U218" s="534"/>
      <c r="V218" s="534"/>
      <c r="W218" s="534"/>
      <c r="X218" s="534"/>
      <c r="Y218" s="534"/>
      <c r="Z218" s="534"/>
      <c r="AA218" s="534"/>
      <c r="AB218" s="534"/>
      <c r="AC218" s="535"/>
      <c r="AE218" s="116"/>
      <c r="AF218" s="116"/>
      <c r="AG218" s="116"/>
      <c r="AH218" s="116"/>
    </row>
    <row r="219" spans="1:34" ht="20.100000000000001" customHeight="1" x14ac:dyDescent="0.15">
      <c r="A219" s="370" t="str">
        <f>IF(様式06‐2_職員配置!$J$41&gt;14,"保育士O","")</f>
        <v/>
      </c>
      <c r="B219" s="542"/>
      <c r="C219" s="373" t="str">
        <f>IF(A219="","",IF(SUM(様式06‐2_職員配置!$J$34:$K$40)&gt;14,"常勤","非常勤"))</f>
        <v/>
      </c>
      <c r="D219" s="540"/>
      <c r="E219" s="533"/>
      <c r="F219" s="533"/>
      <c r="G219" s="534"/>
      <c r="H219" s="534"/>
      <c r="I219" s="534"/>
      <c r="J219" s="534"/>
      <c r="K219" s="534"/>
      <c r="L219" s="534"/>
      <c r="M219" s="534"/>
      <c r="N219" s="534"/>
      <c r="O219" s="534"/>
      <c r="P219" s="534"/>
      <c r="Q219" s="534"/>
      <c r="R219" s="534"/>
      <c r="S219" s="534"/>
      <c r="T219" s="534"/>
      <c r="U219" s="534"/>
      <c r="V219" s="534"/>
      <c r="W219" s="534"/>
      <c r="X219" s="534"/>
      <c r="Y219" s="534"/>
      <c r="Z219" s="534"/>
      <c r="AA219" s="534"/>
      <c r="AB219" s="534"/>
      <c r="AC219" s="535"/>
      <c r="AE219" s="116"/>
      <c r="AF219" s="116"/>
      <c r="AG219" s="116"/>
      <c r="AH219" s="116"/>
    </row>
    <row r="220" spans="1:34" ht="20.100000000000001" customHeight="1" x14ac:dyDescent="0.15">
      <c r="A220" s="370" t="str">
        <f>IF(様式06‐2_職員配置!$J$41&gt;15,"保育士P","")</f>
        <v/>
      </c>
      <c r="B220" s="542"/>
      <c r="C220" s="373" t="str">
        <f>IF(A220="","",IF(SUM(様式06‐2_職員配置!$J$34:$K$40)&gt;15,"常勤","非常勤"))</f>
        <v/>
      </c>
      <c r="D220" s="540"/>
      <c r="E220" s="533"/>
      <c r="F220" s="533"/>
      <c r="G220" s="534"/>
      <c r="H220" s="534"/>
      <c r="I220" s="534"/>
      <c r="J220" s="534"/>
      <c r="K220" s="534"/>
      <c r="L220" s="534"/>
      <c r="M220" s="534"/>
      <c r="N220" s="534"/>
      <c r="O220" s="534"/>
      <c r="P220" s="534"/>
      <c r="Q220" s="534"/>
      <c r="R220" s="534"/>
      <c r="S220" s="534"/>
      <c r="T220" s="534"/>
      <c r="U220" s="534"/>
      <c r="V220" s="534"/>
      <c r="W220" s="534"/>
      <c r="X220" s="534"/>
      <c r="Y220" s="534"/>
      <c r="Z220" s="534"/>
      <c r="AA220" s="534"/>
      <c r="AB220" s="534"/>
      <c r="AC220" s="535"/>
    </row>
    <row r="221" spans="1:34" ht="20.100000000000001" customHeight="1" x14ac:dyDescent="0.15">
      <c r="A221" s="370" t="str">
        <f>IF(様式06‐2_職員配置!$J$41&gt;16,"保育士Q","")</f>
        <v/>
      </c>
      <c r="B221" s="542"/>
      <c r="C221" s="373" t="str">
        <f>IF(A221="","",IF(SUM(様式06‐2_職員配置!$J$34:$K$40)&gt;16,"常勤","非常勤"))</f>
        <v/>
      </c>
      <c r="D221" s="540"/>
      <c r="E221" s="533"/>
      <c r="F221" s="533"/>
      <c r="G221" s="534"/>
      <c r="H221" s="534"/>
      <c r="I221" s="534"/>
      <c r="J221" s="534"/>
      <c r="K221" s="534"/>
      <c r="L221" s="534"/>
      <c r="M221" s="534"/>
      <c r="N221" s="534"/>
      <c r="O221" s="534"/>
      <c r="P221" s="534"/>
      <c r="Q221" s="534"/>
      <c r="R221" s="534"/>
      <c r="S221" s="534"/>
      <c r="T221" s="534"/>
      <c r="U221" s="534"/>
      <c r="V221" s="534"/>
      <c r="W221" s="534"/>
      <c r="X221" s="534"/>
      <c r="Y221" s="534"/>
      <c r="Z221" s="534"/>
      <c r="AA221" s="534"/>
      <c r="AB221" s="534"/>
      <c r="AC221" s="535"/>
    </row>
    <row r="222" spans="1:34" ht="20.100000000000001" customHeight="1" x14ac:dyDescent="0.15">
      <c r="A222" s="370" t="str">
        <f>IF(様式06‐2_職員配置!$J$41&gt;17,"保育士R","")</f>
        <v/>
      </c>
      <c r="B222" s="542"/>
      <c r="C222" s="373" t="str">
        <f>IF(A222="","",IF(SUM(様式06‐2_職員配置!$J$34:$K$40)&gt;17,"常勤","非常勤"))</f>
        <v/>
      </c>
      <c r="D222" s="540"/>
      <c r="E222" s="533"/>
      <c r="F222" s="533"/>
      <c r="G222" s="534"/>
      <c r="H222" s="534"/>
      <c r="I222" s="534"/>
      <c r="J222" s="534"/>
      <c r="K222" s="534"/>
      <c r="L222" s="534"/>
      <c r="M222" s="534"/>
      <c r="N222" s="534"/>
      <c r="O222" s="534"/>
      <c r="P222" s="534"/>
      <c r="Q222" s="534"/>
      <c r="R222" s="534"/>
      <c r="S222" s="534"/>
      <c r="T222" s="534"/>
      <c r="U222" s="534"/>
      <c r="V222" s="534"/>
      <c r="W222" s="534"/>
      <c r="X222" s="534"/>
      <c r="Y222" s="534"/>
      <c r="Z222" s="534"/>
      <c r="AA222" s="534"/>
      <c r="AB222" s="534"/>
      <c r="AC222" s="535"/>
    </row>
    <row r="223" spans="1:34" ht="20.100000000000001" customHeight="1" x14ac:dyDescent="0.15">
      <c r="A223" s="370" t="str">
        <f>IF(様式06‐2_職員配置!$J$41&gt;18,"保育士S","")</f>
        <v/>
      </c>
      <c r="B223" s="542"/>
      <c r="C223" s="373" t="str">
        <f>IF(A223="","",IF(SUM(様式06‐2_職員配置!$J$34:$K$40)&gt;18,"常勤","非常勤"))</f>
        <v/>
      </c>
      <c r="D223" s="540"/>
      <c r="E223" s="533"/>
      <c r="F223" s="533"/>
      <c r="G223" s="534"/>
      <c r="H223" s="534"/>
      <c r="I223" s="534"/>
      <c r="J223" s="534"/>
      <c r="K223" s="534"/>
      <c r="L223" s="534"/>
      <c r="M223" s="534"/>
      <c r="N223" s="534"/>
      <c r="O223" s="534"/>
      <c r="P223" s="534"/>
      <c r="Q223" s="534"/>
      <c r="R223" s="534"/>
      <c r="S223" s="534"/>
      <c r="T223" s="534"/>
      <c r="U223" s="534"/>
      <c r="V223" s="534"/>
      <c r="W223" s="534"/>
      <c r="X223" s="534"/>
      <c r="Y223" s="534"/>
      <c r="Z223" s="534"/>
      <c r="AA223" s="534"/>
      <c r="AB223" s="534"/>
      <c r="AC223" s="535"/>
    </row>
    <row r="224" spans="1:34" ht="20.100000000000001" customHeight="1" x14ac:dyDescent="0.15">
      <c r="A224" s="370" t="str">
        <f>IF(様式06‐2_職員配置!$J$41&gt;19,"保育士T","")</f>
        <v/>
      </c>
      <c r="B224" s="542"/>
      <c r="C224" s="373" t="str">
        <f>IF(A224="","",IF(SUM(様式06‐2_職員配置!$J$34:$K$40)&gt;19,"常勤","非常勤"))</f>
        <v/>
      </c>
      <c r="D224" s="540"/>
      <c r="E224" s="533"/>
      <c r="F224" s="533"/>
      <c r="G224" s="534"/>
      <c r="H224" s="534"/>
      <c r="I224" s="534"/>
      <c r="J224" s="534"/>
      <c r="K224" s="534"/>
      <c r="L224" s="534"/>
      <c r="M224" s="534"/>
      <c r="N224" s="534"/>
      <c r="O224" s="534"/>
      <c r="P224" s="534"/>
      <c r="Q224" s="534"/>
      <c r="R224" s="534"/>
      <c r="S224" s="534"/>
      <c r="T224" s="534"/>
      <c r="U224" s="534"/>
      <c r="V224" s="534"/>
      <c r="W224" s="534"/>
      <c r="X224" s="534"/>
      <c r="Y224" s="534"/>
      <c r="Z224" s="534"/>
      <c r="AA224" s="534"/>
      <c r="AB224" s="534"/>
      <c r="AC224" s="535"/>
    </row>
    <row r="225" spans="1:29" ht="20.100000000000001" customHeight="1" x14ac:dyDescent="0.15">
      <c r="A225" s="370" t="str">
        <f>IF(様式06‐2_職員配置!$J$41&gt;20,"保育士U","")</f>
        <v/>
      </c>
      <c r="B225" s="542"/>
      <c r="C225" s="373" t="str">
        <f>IF(A225="","",IF(SUM(様式06‐2_職員配置!$J$34:$K$40)&gt;20,"常勤","非常勤"))</f>
        <v/>
      </c>
      <c r="D225" s="540"/>
      <c r="E225" s="533"/>
      <c r="F225" s="533"/>
      <c r="G225" s="534"/>
      <c r="H225" s="534"/>
      <c r="I225" s="534"/>
      <c r="J225" s="534"/>
      <c r="K225" s="534"/>
      <c r="L225" s="534"/>
      <c r="M225" s="534"/>
      <c r="N225" s="534"/>
      <c r="O225" s="534"/>
      <c r="P225" s="534"/>
      <c r="Q225" s="534"/>
      <c r="R225" s="534"/>
      <c r="S225" s="534"/>
      <c r="T225" s="534"/>
      <c r="U225" s="534"/>
      <c r="V225" s="534"/>
      <c r="W225" s="534"/>
      <c r="X225" s="534"/>
      <c r="Y225" s="534"/>
      <c r="Z225" s="534"/>
      <c r="AA225" s="534"/>
      <c r="AB225" s="534"/>
      <c r="AC225" s="535"/>
    </row>
    <row r="226" spans="1:29" ht="20.100000000000001" customHeight="1" x14ac:dyDescent="0.15">
      <c r="A226" s="371" t="str">
        <f>IF(様式06‐2_職員配置!$J$41&gt;21,"保育士V","")</f>
        <v/>
      </c>
      <c r="B226" s="543"/>
      <c r="C226" s="373" t="str">
        <f>IF(A226="","",IF(SUM(様式06‐2_職員配置!$J$34:$K$40)&gt;21,"常勤","非常勤"))</f>
        <v/>
      </c>
      <c r="D226" s="540"/>
      <c r="E226" s="533"/>
      <c r="F226" s="533"/>
      <c r="G226" s="534"/>
      <c r="H226" s="534"/>
      <c r="I226" s="534"/>
      <c r="J226" s="534"/>
      <c r="K226" s="534"/>
      <c r="L226" s="534"/>
      <c r="M226" s="534"/>
      <c r="N226" s="534"/>
      <c r="O226" s="534"/>
      <c r="P226" s="534"/>
      <c r="Q226" s="534"/>
      <c r="R226" s="534"/>
      <c r="S226" s="534"/>
      <c r="T226" s="534"/>
      <c r="U226" s="534"/>
      <c r="V226" s="534"/>
      <c r="W226" s="534"/>
      <c r="X226" s="534"/>
      <c r="Y226" s="534"/>
      <c r="Z226" s="534"/>
      <c r="AA226" s="534"/>
      <c r="AB226" s="534"/>
      <c r="AC226" s="535"/>
    </row>
    <row r="227" spans="1:29" ht="20.100000000000001" customHeight="1" x14ac:dyDescent="0.15">
      <c r="A227" s="370" t="str">
        <f>IF(様式06‐2_職員配置!$J$41&gt;22,"保育士W","")</f>
        <v/>
      </c>
      <c r="B227" s="542"/>
      <c r="C227" s="373" t="str">
        <f>IF(A227="","",IF(SUM(様式06‐2_職員配置!$J$34:$K$40)&gt;22,"常勤","非常勤"))</f>
        <v/>
      </c>
      <c r="D227" s="540"/>
      <c r="E227" s="533"/>
      <c r="F227" s="533"/>
      <c r="G227" s="534"/>
      <c r="H227" s="534"/>
      <c r="I227" s="534"/>
      <c r="J227" s="534"/>
      <c r="K227" s="534"/>
      <c r="L227" s="534"/>
      <c r="M227" s="534"/>
      <c r="N227" s="534"/>
      <c r="O227" s="534"/>
      <c r="P227" s="534"/>
      <c r="Q227" s="534"/>
      <c r="R227" s="534"/>
      <c r="S227" s="534"/>
      <c r="T227" s="534"/>
      <c r="U227" s="534"/>
      <c r="V227" s="534"/>
      <c r="W227" s="534"/>
      <c r="X227" s="534"/>
      <c r="Y227" s="534"/>
      <c r="Z227" s="534"/>
      <c r="AA227" s="534"/>
      <c r="AB227" s="534"/>
      <c r="AC227" s="535"/>
    </row>
    <row r="228" spans="1:29" ht="20.100000000000001" customHeight="1" x14ac:dyDescent="0.15">
      <c r="A228" s="370" t="str">
        <f>IF(様式06‐2_職員配置!$J$41&gt;23,"保育士X","")</f>
        <v/>
      </c>
      <c r="B228" s="542"/>
      <c r="C228" s="373" t="str">
        <f>IF(A228="","",IF(SUM(様式06‐2_職員配置!$J$34:$K$40)&gt;23,"常勤","非常勤"))</f>
        <v/>
      </c>
      <c r="D228" s="540"/>
      <c r="E228" s="533"/>
      <c r="F228" s="533"/>
      <c r="G228" s="534"/>
      <c r="H228" s="534"/>
      <c r="I228" s="534"/>
      <c r="J228" s="534"/>
      <c r="K228" s="534"/>
      <c r="L228" s="534"/>
      <c r="M228" s="534"/>
      <c r="N228" s="534"/>
      <c r="O228" s="534"/>
      <c r="P228" s="534"/>
      <c r="Q228" s="534"/>
      <c r="R228" s="534"/>
      <c r="S228" s="534"/>
      <c r="T228" s="534"/>
      <c r="U228" s="534"/>
      <c r="V228" s="534"/>
      <c r="W228" s="534"/>
      <c r="X228" s="534"/>
      <c r="Y228" s="534"/>
      <c r="Z228" s="534"/>
      <c r="AA228" s="534"/>
      <c r="AB228" s="534"/>
      <c r="AC228" s="535"/>
    </row>
    <row r="229" spans="1:29" ht="20.100000000000001" customHeight="1" x14ac:dyDescent="0.15">
      <c r="A229" s="370" t="str">
        <f>IF(様式06‐2_職員配置!$J$41&gt;24,"保育士Y","")</f>
        <v/>
      </c>
      <c r="B229" s="542"/>
      <c r="C229" s="373" t="str">
        <f>IF(A229="","",IF(SUM(様式06‐2_職員配置!$J$34:$K$40)&gt;24,"常勤","非常勤"))</f>
        <v/>
      </c>
      <c r="D229" s="540"/>
      <c r="E229" s="533"/>
      <c r="F229" s="533"/>
      <c r="G229" s="534"/>
      <c r="H229" s="534"/>
      <c r="I229" s="534"/>
      <c r="J229" s="534"/>
      <c r="K229" s="534"/>
      <c r="L229" s="534"/>
      <c r="M229" s="534"/>
      <c r="N229" s="534"/>
      <c r="O229" s="534"/>
      <c r="P229" s="534"/>
      <c r="Q229" s="534"/>
      <c r="R229" s="534"/>
      <c r="S229" s="534"/>
      <c r="T229" s="534"/>
      <c r="U229" s="534"/>
      <c r="V229" s="534"/>
      <c r="W229" s="534"/>
      <c r="X229" s="534"/>
      <c r="Y229" s="534"/>
      <c r="Z229" s="534"/>
      <c r="AA229" s="534"/>
      <c r="AB229" s="534"/>
      <c r="AC229" s="535"/>
    </row>
    <row r="230" spans="1:29" ht="20.100000000000001" customHeight="1" x14ac:dyDescent="0.15">
      <c r="A230" s="371" t="str">
        <f>IF(様式06‐2_職員配置!$J$41&gt;25,"保育士Z","")</f>
        <v/>
      </c>
      <c r="B230" s="543"/>
      <c r="C230" s="374" t="str">
        <f>IF(A230="","",IF(SUM(様式06‐2_職員配置!$J$34:$K$40)&gt;25,"常勤","非常勤"))</f>
        <v/>
      </c>
      <c r="D230" s="540"/>
      <c r="E230" s="533"/>
      <c r="F230" s="533"/>
      <c r="G230" s="534"/>
      <c r="H230" s="534"/>
      <c r="I230" s="534"/>
      <c r="J230" s="534"/>
      <c r="K230" s="534"/>
      <c r="L230" s="534"/>
      <c r="M230" s="534"/>
      <c r="N230" s="534"/>
      <c r="O230" s="534"/>
      <c r="P230" s="534"/>
      <c r="Q230" s="534"/>
      <c r="R230" s="534"/>
      <c r="S230" s="534"/>
      <c r="T230" s="534"/>
      <c r="U230" s="534"/>
      <c r="V230" s="534"/>
      <c r="W230" s="534"/>
      <c r="X230" s="534"/>
      <c r="Y230" s="534"/>
      <c r="Z230" s="534"/>
      <c r="AA230" s="534"/>
      <c r="AB230" s="534"/>
      <c r="AC230" s="535"/>
    </row>
    <row r="231" spans="1:29" ht="20.100000000000001" customHeight="1" x14ac:dyDescent="0.15">
      <c r="A231" s="371" t="str">
        <f>IF(様式06‐2_職員配置!$J$41&gt;26,"保育士a","")</f>
        <v/>
      </c>
      <c r="B231" s="543"/>
      <c r="C231" s="374" t="str">
        <f>IF(A231="","",IF(SUM(様式06‐2_職員配置!$J$34:$K$40)&gt;26,"常勤","非常勤"))</f>
        <v/>
      </c>
      <c r="D231" s="540"/>
      <c r="E231" s="533"/>
      <c r="F231" s="533"/>
      <c r="G231" s="534"/>
      <c r="H231" s="534"/>
      <c r="I231" s="534"/>
      <c r="J231" s="534"/>
      <c r="K231" s="534"/>
      <c r="L231" s="534"/>
      <c r="M231" s="534"/>
      <c r="N231" s="534"/>
      <c r="O231" s="534"/>
      <c r="P231" s="534"/>
      <c r="Q231" s="534"/>
      <c r="R231" s="534"/>
      <c r="S231" s="534"/>
      <c r="T231" s="534"/>
      <c r="U231" s="534"/>
      <c r="V231" s="534"/>
      <c r="W231" s="534"/>
      <c r="X231" s="534"/>
      <c r="Y231" s="534"/>
      <c r="Z231" s="534"/>
      <c r="AA231" s="534"/>
      <c r="AB231" s="534"/>
      <c r="AC231" s="535"/>
    </row>
    <row r="232" spans="1:29" ht="20.100000000000001" customHeight="1" x14ac:dyDescent="0.15">
      <c r="A232" s="371" t="str">
        <f>IF(様式06‐2_職員配置!$J$41&gt;27,"保育士b","")</f>
        <v/>
      </c>
      <c r="B232" s="543"/>
      <c r="C232" s="374" t="str">
        <f>IF(A232="","",IF(SUM(様式06‐2_職員配置!$J$34:$K$40)&gt;27,"常勤","非常勤"))</f>
        <v/>
      </c>
      <c r="D232" s="540"/>
      <c r="E232" s="533"/>
      <c r="F232" s="533"/>
      <c r="G232" s="534"/>
      <c r="H232" s="534"/>
      <c r="I232" s="534"/>
      <c r="J232" s="534"/>
      <c r="K232" s="534"/>
      <c r="L232" s="534"/>
      <c r="M232" s="534"/>
      <c r="N232" s="534"/>
      <c r="O232" s="534"/>
      <c r="P232" s="534"/>
      <c r="Q232" s="534"/>
      <c r="R232" s="534"/>
      <c r="S232" s="534"/>
      <c r="T232" s="534"/>
      <c r="U232" s="534"/>
      <c r="V232" s="534"/>
      <c r="W232" s="534"/>
      <c r="X232" s="534"/>
      <c r="Y232" s="534"/>
      <c r="Z232" s="534"/>
      <c r="AA232" s="534"/>
      <c r="AB232" s="534"/>
      <c r="AC232" s="535"/>
    </row>
    <row r="233" spans="1:29" ht="20.100000000000001" customHeight="1" x14ac:dyDescent="0.15">
      <c r="A233" s="371" t="str">
        <f>IF(様式06‐2_職員配置!$J$41&gt;28,"保育士c","")</f>
        <v/>
      </c>
      <c r="B233" s="543"/>
      <c r="C233" s="374" t="str">
        <f>IF(A233="","",IF(SUM(様式06‐2_職員配置!$J$34:$K$40)&gt;28,"常勤","非常勤"))</f>
        <v/>
      </c>
      <c r="D233" s="540"/>
      <c r="E233" s="533"/>
      <c r="F233" s="533"/>
      <c r="G233" s="534"/>
      <c r="H233" s="534"/>
      <c r="I233" s="534"/>
      <c r="J233" s="534"/>
      <c r="K233" s="534"/>
      <c r="L233" s="534"/>
      <c r="M233" s="534"/>
      <c r="N233" s="534"/>
      <c r="O233" s="534"/>
      <c r="P233" s="534"/>
      <c r="Q233" s="534"/>
      <c r="R233" s="534"/>
      <c r="S233" s="534"/>
      <c r="T233" s="534"/>
      <c r="U233" s="534"/>
      <c r="V233" s="534"/>
      <c r="W233" s="534"/>
      <c r="X233" s="534"/>
      <c r="Y233" s="534"/>
      <c r="Z233" s="534"/>
      <c r="AA233" s="534"/>
      <c r="AB233" s="534"/>
      <c r="AC233" s="535"/>
    </row>
    <row r="234" spans="1:29" ht="20.100000000000001" customHeight="1" thickBot="1" x14ac:dyDescent="0.2">
      <c r="A234" s="372" t="str">
        <f>IF(様式06‐2_職員配置!$J$41&gt;29,"保育士d","")</f>
        <v/>
      </c>
      <c r="B234" s="544"/>
      <c r="C234" s="375" t="str">
        <f>IF(A234="","",IF(SUM(様式06‐2_職員配置!$J$34:$K$40)&gt;29,"常勤","非常勤"))</f>
        <v/>
      </c>
      <c r="D234" s="541"/>
      <c r="E234" s="536"/>
      <c r="F234" s="536"/>
      <c r="G234" s="537"/>
      <c r="H234" s="537"/>
      <c r="I234" s="537"/>
      <c r="J234" s="537"/>
      <c r="K234" s="537"/>
      <c r="L234" s="537"/>
      <c r="M234" s="537"/>
      <c r="N234" s="537"/>
      <c r="O234" s="537"/>
      <c r="P234" s="537"/>
      <c r="Q234" s="537"/>
      <c r="R234" s="537"/>
      <c r="S234" s="537"/>
      <c r="T234" s="537"/>
      <c r="U234" s="537"/>
      <c r="V234" s="537"/>
      <c r="W234" s="537"/>
      <c r="X234" s="537"/>
      <c r="Y234" s="537"/>
      <c r="Z234" s="537"/>
      <c r="AA234" s="537"/>
      <c r="AB234" s="537"/>
      <c r="AC234" s="535"/>
    </row>
    <row r="235" spans="1:29" s="81" customFormat="1" ht="20.100000000000001" customHeight="1" thickBot="1" x14ac:dyDescent="0.2">
      <c r="A235" s="78"/>
      <c r="B235" s="100" t="s">
        <v>35</v>
      </c>
      <c r="C235" s="82" t="s">
        <v>539</v>
      </c>
      <c r="D235" s="106"/>
      <c r="E235" s="79"/>
      <c r="F235" s="79"/>
      <c r="G235" s="80"/>
      <c r="H235" s="80"/>
      <c r="I235" s="80"/>
      <c r="J235" s="80"/>
      <c r="K235" s="80"/>
      <c r="L235" s="80"/>
      <c r="M235" s="80"/>
      <c r="N235" s="80"/>
      <c r="O235" s="80"/>
      <c r="P235" s="80"/>
      <c r="Q235" s="80"/>
      <c r="R235" s="80"/>
      <c r="S235" s="80"/>
      <c r="T235" s="80"/>
      <c r="U235" s="80"/>
      <c r="V235" s="80"/>
      <c r="W235" s="80"/>
      <c r="X235" s="80"/>
      <c r="Y235" s="80"/>
      <c r="Z235" s="80"/>
      <c r="AA235" s="80"/>
      <c r="AB235" s="80"/>
      <c r="AC235" s="84"/>
    </row>
    <row r="236" spans="1:29" ht="20.100000000000001" customHeight="1" x14ac:dyDescent="0.15">
      <c r="A236" s="112" t="s">
        <v>540</v>
      </c>
      <c r="B236" s="345">
        <f>+様式04‐2_開園日・開園時間・定員区分!$C$18</f>
        <v>0</v>
      </c>
      <c r="C236" s="346">
        <f>ROUNDUP(B236/3,0)</f>
        <v>0</v>
      </c>
      <c r="D236" s="105"/>
      <c r="E236" s="565"/>
      <c r="F236" s="565"/>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7"/>
    </row>
    <row r="237" spans="1:29" ht="20.100000000000001" customHeight="1" x14ac:dyDescent="0.15">
      <c r="A237" s="113" t="s">
        <v>541</v>
      </c>
      <c r="B237" s="347">
        <f>+様式04‐2_開園日・開園時間・定員区分!$D$18</f>
        <v>0</v>
      </c>
      <c r="C237" s="348">
        <f>ROUNDUP(B237/5,0)</f>
        <v>0</v>
      </c>
      <c r="D237" s="103"/>
      <c r="E237" s="568"/>
      <c r="F237" s="568"/>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70"/>
    </row>
    <row r="238" spans="1:29" ht="20.100000000000001" customHeight="1" x14ac:dyDescent="0.15">
      <c r="A238" s="113" t="s">
        <v>542</v>
      </c>
      <c r="B238" s="347">
        <f>+様式04‐2_開園日・開園時間・定員区分!$E$18</f>
        <v>0</v>
      </c>
      <c r="C238" s="348">
        <f>ROUNDUP(B238/5,0)</f>
        <v>0</v>
      </c>
      <c r="D238" s="103"/>
      <c r="E238" s="568"/>
      <c r="F238" s="568"/>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70"/>
    </row>
    <row r="239" spans="1:29" ht="20.100000000000001" customHeight="1" x14ac:dyDescent="0.15">
      <c r="A239" s="101" t="s">
        <v>543</v>
      </c>
      <c r="B239" s="347">
        <f>+様式04‐2_開園日・開園時間・定員区分!$F$18</f>
        <v>0</v>
      </c>
      <c r="C239" s="348">
        <f>ROUNDUP(B239/15,0)</f>
        <v>0</v>
      </c>
      <c r="D239" s="103"/>
      <c r="E239" s="568"/>
      <c r="F239" s="568"/>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70"/>
    </row>
    <row r="240" spans="1:29" ht="20.100000000000001" customHeight="1" x14ac:dyDescent="0.15">
      <c r="A240" s="78" t="s">
        <v>544</v>
      </c>
      <c r="B240" s="347">
        <f>+様式04‐2_開園日・開園時間・定員区分!$G$18</f>
        <v>0</v>
      </c>
      <c r="C240" s="348">
        <f>ROUNDUP(B240/20,0)</f>
        <v>0</v>
      </c>
      <c r="D240" s="103"/>
      <c r="E240" s="568"/>
      <c r="F240" s="568"/>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70"/>
    </row>
    <row r="241" spans="1:34" ht="20.100000000000001" customHeight="1" thickBot="1" x14ac:dyDescent="0.2">
      <c r="A241" s="109" t="s">
        <v>545</v>
      </c>
      <c r="B241" s="349">
        <f>+様式04‐2_開園日・開園時間・定員区分!$H$18</f>
        <v>0</v>
      </c>
      <c r="C241" s="348">
        <f>ROUNDUP(B241/20,0)</f>
        <v>0</v>
      </c>
      <c r="D241" s="104"/>
      <c r="E241" s="571"/>
      <c r="F241" s="571"/>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3"/>
      <c r="AE241" s="2035" t="s">
        <v>1237</v>
      </c>
      <c r="AF241" s="2036"/>
      <c r="AG241" s="2036"/>
      <c r="AH241" s="2037"/>
    </row>
    <row r="242" spans="1:34" ht="19.5" customHeight="1" x14ac:dyDescent="0.15">
      <c r="A242" s="2038" t="s">
        <v>539</v>
      </c>
      <c r="B242" s="2039"/>
      <c r="C242" s="2040"/>
      <c r="D242" s="107"/>
      <c r="E242" s="342">
        <f>ROUNDUP(E236/3,0)+ROUNDUP(E237/5,0)+ROUNDUP(E238/5,0)+ROUNDUP(E239/15,0)+ROUNDUP(E240/20,0)+ROUNDUP(E241/20,0)</f>
        <v>0</v>
      </c>
      <c r="F242" s="342">
        <f t="shared" ref="F242:AB242" si="9">ROUNDUP(F236/3,0)+ROUNDUP(F237/5,0)+ROUNDUP(F238/5,0)+ROUNDUP(F239/15,0)+ROUNDUP(F240/20,0)+ROUNDUP(F241/20,0)</f>
        <v>0</v>
      </c>
      <c r="G242" s="342">
        <f t="shared" si="9"/>
        <v>0</v>
      </c>
      <c r="H242" s="342">
        <f t="shared" si="9"/>
        <v>0</v>
      </c>
      <c r="I242" s="342">
        <f t="shared" si="9"/>
        <v>0</v>
      </c>
      <c r="J242" s="342">
        <f t="shared" si="9"/>
        <v>0</v>
      </c>
      <c r="K242" s="342">
        <f t="shared" si="9"/>
        <v>0</v>
      </c>
      <c r="L242" s="342">
        <f t="shared" si="9"/>
        <v>0</v>
      </c>
      <c r="M242" s="342">
        <f t="shared" si="9"/>
        <v>0</v>
      </c>
      <c r="N242" s="342">
        <f t="shared" si="9"/>
        <v>0</v>
      </c>
      <c r="O242" s="342">
        <f t="shared" si="9"/>
        <v>0</v>
      </c>
      <c r="P242" s="342">
        <f t="shared" si="9"/>
        <v>0</v>
      </c>
      <c r="Q242" s="342">
        <f t="shared" si="9"/>
        <v>0</v>
      </c>
      <c r="R242" s="342">
        <f t="shared" si="9"/>
        <v>0</v>
      </c>
      <c r="S242" s="342">
        <f t="shared" si="9"/>
        <v>0</v>
      </c>
      <c r="T242" s="342">
        <f t="shared" si="9"/>
        <v>0</v>
      </c>
      <c r="U242" s="342">
        <f t="shared" si="9"/>
        <v>0</v>
      </c>
      <c r="V242" s="342">
        <f t="shared" si="9"/>
        <v>0</v>
      </c>
      <c r="W242" s="342">
        <f t="shared" si="9"/>
        <v>0</v>
      </c>
      <c r="X242" s="342">
        <f t="shared" si="9"/>
        <v>0</v>
      </c>
      <c r="Y242" s="342">
        <f t="shared" si="9"/>
        <v>0</v>
      </c>
      <c r="Z242" s="342">
        <f t="shared" si="9"/>
        <v>0</v>
      </c>
      <c r="AA242" s="342">
        <f t="shared" si="9"/>
        <v>0</v>
      </c>
      <c r="AB242" s="342">
        <f t="shared" si="9"/>
        <v>0</v>
      </c>
      <c r="AC242" s="350"/>
      <c r="AE242" s="2041" t="s">
        <v>642</v>
      </c>
      <c r="AF242" s="2042"/>
      <c r="AG242" s="324" t="s">
        <v>643</v>
      </c>
      <c r="AH242" s="120" t="s">
        <v>547</v>
      </c>
    </row>
    <row r="243" spans="1:34" ht="20.100000000000001" customHeight="1" thickBot="1" x14ac:dyDescent="0.2">
      <c r="A243" s="2043" t="s">
        <v>546</v>
      </c>
      <c r="B243" s="2044"/>
      <c r="C243" s="2045"/>
      <c r="D243" s="108"/>
      <c r="E243" s="343">
        <f>COUNTA(E205:E234)</f>
        <v>0</v>
      </c>
      <c r="F243" s="343">
        <f>COUNTA(F205:F234)</f>
        <v>0</v>
      </c>
      <c r="G243" s="343">
        <f t="shared" ref="G243:AA243" si="10">COUNTA(G205:G234)</f>
        <v>0</v>
      </c>
      <c r="H243" s="343">
        <f t="shared" si="10"/>
        <v>0</v>
      </c>
      <c r="I243" s="343">
        <f t="shared" si="10"/>
        <v>0</v>
      </c>
      <c r="J243" s="343">
        <f t="shared" si="10"/>
        <v>0</v>
      </c>
      <c r="K243" s="343">
        <f t="shared" si="10"/>
        <v>0</v>
      </c>
      <c r="L243" s="343">
        <f t="shared" si="10"/>
        <v>0</v>
      </c>
      <c r="M243" s="343">
        <f t="shared" si="10"/>
        <v>0</v>
      </c>
      <c r="N243" s="343">
        <f t="shared" si="10"/>
        <v>0</v>
      </c>
      <c r="O243" s="343">
        <f t="shared" si="10"/>
        <v>0</v>
      </c>
      <c r="P243" s="343">
        <f t="shared" si="10"/>
        <v>0</v>
      </c>
      <c r="Q243" s="343">
        <f t="shared" si="10"/>
        <v>0</v>
      </c>
      <c r="R243" s="343">
        <f t="shared" si="10"/>
        <v>0</v>
      </c>
      <c r="S243" s="343">
        <f t="shared" si="10"/>
        <v>0</v>
      </c>
      <c r="T243" s="343">
        <f t="shared" si="10"/>
        <v>0</v>
      </c>
      <c r="U243" s="343">
        <f t="shared" si="10"/>
        <v>0</v>
      </c>
      <c r="V243" s="343">
        <f t="shared" si="10"/>
        <v>0</v>
      </c>
      <c r="W243" s="343">
        <f t="shared" si="10"/>
        <v>0</v>
      </c>
      <c r="X243" s="343">
        <f t="shared" si="10"/>
        <v>0</v>
      </c>
      <c r="Y243" s="343">
        <f t="shared" si="10"/>
        <v>0</v>
      </c>
      <c r="Z243" s="343">
        <f t="shared" si="10"/>
        <v>0</v>
      </c>
      <c r="AA243" s="343">
        <f t="shared" si="10"/>
        <v>0</v>
      </c>
      <c r="AB243" s="343">
        <f>COUNTA(AB205:AB234)</f>
        <v>0</v>
      </c>
      <c r="AC243" s="351"/>
      <c r="AE243" s="121">
        <v>3</v>
      </c>
      <c r="AF243" s="116">
        <f>COUNTIF(D205:D234,3)</f>
        <v>0</v>
      </c>
      <c r="AG243" s="116">
        <f>様式04‐2_開園日・開園時間・定員区分!$F$19</f>
        <v>0</v>
      </c>
      <c r="AH243" s="122">
        <f>IF(AF243&gt;=AG243,0,1)</f>
        <v>0</v>
      </c>
    </row>
    <row r="244" spans="1:34" ht="20.100000000000001" customHeight="1" thickBot="1" x14ac:dyDescent="0.2">
      <c r="A244" s="2046" t="s">
        <v>547</v>
      </c>
      <c r="B244" s="2047"/>
      <c r="C244" s="2048"/>
      <c r="D244" s="118"/>
      <c r="E244" s="344" t="str">
        <f t="shared" ref="E244:AB244" si="11">IF(E242&lt;=E243,"○","×")</f>
        <v>○</v>
      </c>
      <c r="F244" s="344" t="str">
        <f t="shared" si="11"/>
        <v>○</v>
      </c>
      <c r="G244" s="344" t="str">
        <f t="shared" si="11"/>
        <v>○</v>
      </c>
      <c r="H244" s="344" t="str">
        <f t="shared" si="11"/>
        <v>○</v>
      </c>
      <c r="I244" s="344" t="str">
        <f t="shared" si="11"/>
        <v>○</v>
      </c>
      <c r="J244" s="344" t="str">
        <f t="shared" si="11"/>
        <v>○</v>
      </c>
      <c r="K244" s="344" t="str">
        <f t="shared" si="11"/>
        <v>○</v>
      </c>
      <c r="L244" s="344" t="str">
        <f t="shared" si="11"/>
        <v>○</v>
      </c>
      <c r="M244" s="344" t="str">
        <f t="shared" si="11"/>
        <v>○</v>
      </c>
      <c r="N244" s="344" t="str">
        <f t="shared" si="11"/>
        <v>○</v>
      </c>
      <c r="O244" s="344" t="str">
        <f t="shared" si="11"/>
        <v>○</v>
      </c>
      <c r="P244" s="344" t="str">
        <f t="shared" si="11"/>
        <v>○</v>
      </c>
      <c r="Q244" s="344" t="str">
        <f t="shared" si="11"/>
        <v>○</v>
      </c>
      <c r="R244" s="344" t="str">
        <f t="shared" si="11"/>
        <v>○</v>
      </c>
      <c r="S244" s="344" t="str">
        <f t="shared" si="11"/>
        <v>○</v>
      </c>
      <c r="T244" s="344" t="str">
        <f t="shared" si="11"/>
        <v>○</v>
      </c>
      <c r="U244" s="344" t="str">
        <f t="shared" si="11"/>
        <v>○</v>
      </c>
      <c r="V244" s="344" t="str">
        <f t="shared" si="11"/>
        <v>○</v>
      </c>
      <c r="W244" s="344" t="str">
        <f t="shared" si="11"/>
        <v>○</v>
      </c>
      <c r="X244" s="344" t="str">
        <f t="shared" si="11"/>
        <v>○</v>
      </c>
      <c r="Y244" s="344" t="str">
        <f t="shared" si="11"/>
        <v>○</v>
      </c>
      <c r="Z244" s="344" t="str">
        <f t="shared" si="11"/>
        <v>○</v>
      </c>
      <c r="AA244" s="344" t="str">
        <f t="shared" si="11"/>
        <v>○</v>
      </c>
      <c r="AB244" s="344" t="str">
        <f t="shared" si="11"/>
        <v>○</v>
      </c>
      <c r="AC244" s="352"/>
      <c r="AE244" s="121">
        <v>4</v>
      </c>
      <c r="AF244" s="116">
        <f>COUNTIF(D205:D234,4)</f>
        <v>0</v>
      </c>
      <c r="AG244" s="116">
        <f>様式04‐2_開園日・開園時間・定員区分!$G$19</f>
        <v>0</v>
      </c>
      <c r="AH244" s="122">
        <f>IF(AF244&gt;=AG244,0,1)</f>
        <v>0</v>
      </c>
    </row>
    <row r="245" spans="1:34" ht="20.100000000000001" customHeight="1" thickBot="1" x14ac:dyDescent="0.2">
      <c r="A245" s="2049"/>
      <c r="B245" s="2050"/>
      <c r="C245" s="2051"/>
      <c r="D245" s="2052" t="str">
        <f>IF(SUM(AH243:AH245)&gt;0,"クラス担任の配置を確認してください","")</f>
        <v/>
      </c>
      <c r="E245" s="2053"/>
      <c r="F245" s="2053"/>
      <c r="G245" s="2053"/>
      <c r="H245" s="2053"/>
      <c r="I245" s="2053"/>
      <c r="J245" s="2053"/>
      <c r="K245" s="2053"/>
      <c r="L245" s="2053"/>
      <c r="M245" s="2053"/>
      <c r="N245" s="2053"/>
      <c r="O245" s="2053"/>
      <c r="P245" s="2053"/>
      <c r="Q245" s="2053"/>
      <c r="R245" s="2053"/>
      <c r="S245" s="2053"/>
      <c r="T245" s="2053"/>
      <c r="U245" s="2053"/>
      <c r="V245" s="2053"/>
      <c r="W245" s="2053"/>
      <c r="X245" s="2053"/>
      <c r="Y245" s="2053"/>
      <c r="Z245" s="2053"/>
      <c r="AA245" s="2053"/>
      <c r="AB245" s="2053"/>
      <c r="AC245" s="2054"/>
      <c r="AE245" s="123">
        <v>5</v>
      </c>
      <c r="AF245" s="124">
        <f>COUNTIF(D205:D234,5)</f>
        <v>0</v>
      </c>
      <c r="AG245" s="124">
        <f>様式04‐2_開園日・開園時間・定員区分!$H$19</f>
        <v>0</v>
      </c>
      <c r="AH245" s="125">
        <f>IF(AF245&gt;=AG245,0,1)</f>
        <v>0</v>
      </c>
    </row>
    <row r="246" spans="1:34" ht="14.25" customHeight="1" thickBot="1" x14ac:dyDescent="0.2"/>
    <row r="247" spans="1:34" ht="20.100000000000001" customHeight="1" thickBot="1" x14ac:dyDescent="0.2">
      <c r="A247" s="2062" t="s">
        <v>645</v>
      </c>
      <c r="B247" s="2063"/>
      <c r="C247" s="2063"/>
      <c r="D247" s="2063"/>
      <c r="E247" s="2063"/>
      <c r="F247" s="2063"/>
      <c r="G247" s="2063"/>
      <c r="H247" s="2063"/>
      <c r="I247" s="2063"/>
      <c r="J247" s="2063"/>
      <c r="K247" s="2063"/>
      <c r="L247" s="2063"/>
      <c r="M247" s="2063"/>
      <c r="N247" s="2063"/>
      <c r="O247" s="2063"/>
      <c r="P247" s="2063"/>
      <c r="Q247" s="2063"/>
      <c r="R247" s="2063"/>
      <c r="S247" s="2063"/>
      <c r="T247" s="2063"/>
      <c r="U247" s="2063"/>
      <c r="V247" s="2063"/>
      <c r="W247" s="2063"/>
      <c r="X247" s="2063"/>
      <c r="Y247" s="2063"/>
      <c r="Z247" s="2063"/>
      <c r="AA247" s="2063"/>
      <c r="AB247" s="2063"/>
      <c r="AC247" s="2064"/>
    </row>
    <row r="248" spans="1:34" ht="20.100000000000001" customHeight="1" x14ac:dyDescent="0.15">
      <c r="A248" s="2033"/>
      <c r="B248" s="2034"/>
      <c r="C248" s="545"/>
      <c r="D248" s="367"/>
      <c r="E248" s="548"/>
      <c r="F248" s="549"/>
      <c r="G248" s="549"/>
      <c r="H248" s="549"/>
      <c r="I248" s="549"/>
      <c r="J248" s="549"/>
      <c r="K248" s="549"/>
      <c r="L248" s="549"/>
      <c r="M248" s="549"/>
      <c r="N248" s="549"/>
      <c r="O248" s="549"/>
      <c r="P248" s="549"/>
      <c r="Q248" s="549"/>
      <c r="R248" s="549"/>
      <c r="S248" s="549"/>
      <c r="T248" s="549"/>
      <c r="U248" s="549"/>
      <c r="V248" s="549"/>
      <c r="W248" s="549"/>
      <c r="X248" s="549"/>
      <c r="Y248" s="549"/>
      <c r="Z248" s="549"/>
      <c r="AA248" s="549"/>
      <c r="AB248" s="549"/>
      <c r="AC248" s="550"/>
    </row>
    <row r="249" spans="1:34" ht="20.100000000000001" customHeight="1" x14ac:dyDescent="0.15">
      <c r="A249" s="2028"/>
      <c r="B249" s="2029"/>
      <c r="C249" s="546"/>
      <c r="D249" s="368"/>
      <c r="E249" s="551"/>
      <c r="F249" s="552"/>
      <c r="G249" s="552"/>
      <c r="H249" s="552"/>
      <c r="I249" s="552"/>
      <c r="J249" s="552"/>
      <c r="K249" s="552"/>
      <c r="L249" s="552"/>
      <c r="M249" s="552"/>
      <c r="N249" s="552"/>
      <c r="O249" s="552"/>
      <c r="P249" s="552"/>
      <c r="Q249" s="552"/>
      <c r="R249" s="552"/>
      <c r="S249" s="552"/>
      <c r="T249" s="552"/>
      <c r="U249" s="552"/>
      <c r="V249" s="552"/>
      <c r="W249" s="552"/>
      <c r="X249" s="552"/>
      <c r="Y249" s="552"/>
      <c r="Z249" s="552"/>
      <c r="AA249" s="552"/>
      <c r="AB249" s="552"/>
      <c r="AC249" s="553"/>
    </row>
    <row r="250" spans="1:34" ht="20.100000000000001" customHeight="1" x14ac:dyDescent="0.15">
      <c r="A250" s="2028"/>
      <c r="B250" s="2029"/>
      <c r="C250" s="546"/>
      <c r="D250" s="368"/>
      <c r="E250" s="551"/>
      <c r="F250" s="552"/>
      <c r="G250" s="552"/>
      <c r="H250" s="552"/>
      <c r="I250" s="552"/>
      <c r="J250" s="552"/>
      <c r="K250" s="552"/>
      <c r="L250" s="552"/>
      <c r="M250" s="552"/>
      <c r="N250" s="552"/>
      <c r="O250" s="552"/>
      <c r="P250" s="552"/>
      <c r="Q250" s="552"/>
      <c r="R250" s="552"/>
      <c r="S250" s="552"/>
      <c r="T250" s="552"/>
      <c r="U250" s="552"/>
      <c r="V250" s="552"/>
      <c r="W250" s="552"/>
      <c r="X250" s="552"/>
      <c r="Y250" s="552"/>
      <c r="Z250" s="552"/>
      <c r="AA250" s="552"/>
      <c r="AB250" s="552"/>
      <c r="AC250" s="553"/>
    </row>
    <row r="251" spans="1:34" ht="20.100000000000001" customHeight="1" x14ac:dyDescent="0.15">
      <c r="A251" s="2028"/>
      <c r="B251" s="2029"/>
      <c r="C251" s="546"/>
      <c r="D251" s="368"/>
      <c r="E251" s="551"/>
      <c r="F251" s="552"/>
      <c r="G251" s="552"/>
      <c r="H251" s="552"/>
      <c r="I251" s="552"/>
      <c r="J251" s="552"/>
      <c r="K251" s="552"/>
      <c r="L251" s="552"/>
      <c r="M251" s="552"/>
      <c r="N251" s="552"/>
      <c r="O251" s="552"/>
      <c r="P251" s="552"/>
      <c r="Q251" s="552"/>
      <c r="R251" s="552"/>
      <c r="S251" s="552"/>
      <c r="T251" s="552"/>
      <c r="U251" s="552"/>
      <c r="V251" s="552"/>
      <c r="W251" s="552"/>
      <c r="X251" s="552"/>
      <c r="Y251" s="552"/>
      <c r="Z251" s="552"/>
      <c r="AA251" s="552"/>
      <c r="AB251" s="552"/>
      <c r="AC251" s="553"/>
    </row>
    <row r="252" spans="1:34" ht="20.100000000000001" customHeight="1" x14ac:dyDescent="0.15">
      <c r="A252" s="2028"/>
      <c r="B252" s="2029"/>
      <c r="C252" s="546"/>
      <c r="D252" s="368"/>
      <c r="E252" s="551"/>
      <c r="F252" s="552"/>
      <c r="G252" s="552"/>
      <c r="H252" s="552"/>
      <c r="I252" s="552"/>
      <c r="J252" s="552"/>
      <c r="K252" s="552"/>
      <c r="L252" s="552"/>
      <c r="M252" s="552"/>
      <c r="N252" s="552"/>
      <c r="O252" s="552"/>
      <c r="P252" s="552"/>
      <c r="Q252" s="552"/>
      <c r="R252" s="552"/>
      <c r="S252" s="552"/>
      <c r="T252" s="552"/>
      <c r="U252" s="552"/>
      <c r="V252" s="552"/>
      <c r="W252" s="552"/>
      <c r="X252" s="552"/>
      <c r="Y252" s="552"/>
      <c r="Z252" s="552"/>
      <c r="AA252" s="552"/>
      <c r="AB252" s="552"/>
      <c r="AC252" s="553"/>
    </row>
    <row r="253" spans="1:34" ht="20.100000000000001" customHeight="1" x14ac:dyDescent="0.15">
      <c r="A253" s="2028"/>
      <c r="B253" s="2029"/>
      <c r="C253" s="546"/>
      <c r="D253" s="368"/>
      <c r="E253" s="551"/>
      <c r="F253" s="552"/>
      <c r="G253" s="552"/>
      <c r="H253" s="552"/>
      <c r="I253" s="552"/>
      <c r="J253" s="552"/>
      <c r="K253" s="552"/>
      <c r="L253" s="552"/>
      <c r="M253" s="552"/>
      <c r="N253" s="552"/>
      <c r="O253" s="552"/>
      <c r="P253" s="552"/>
      <c r="Q253" s="552"/>
      <c r="R253" s="552"/>
      <c r="S253" s="552"/>
      <c r="T253" s="552"/>
      <c r="U253" s="552"/>
      <c r="V253" s="552"/>
      <c r="W253" s="552"/>
      <c r="X253" s="552"/>
      <c r="Y253" s="552"/>
      <c r="Z253" s="552"/>
      <c r="AA253" s="552"/>
      <c r="AB253" s="552"/>
      <c r="AC253" s="553"/>
    </row>
    <row r="254" spans="1:34" ht="20.100000000000001" customHeight="1" x14ac:dyDescent="0.15">
      <c r="A254" s="2028"/>
      <c r="B254" s="2029"/>
      <c r="C254" s="546"/>
      <c r="D254" s="368"/>
      <c r="E254" s="551"/>
      <c r="F254" s="552"/>
      <c r="G254" s="552"/>
      <c r="H254" s="552"/>
      <c r="I254" s="552"/>
      <c r="J254" s="552"/>
      <c r="K254" s="552"/>
      <c r="L254" s="552"/>
      <c r="M254" s="552"/>
      <c r="N254" s="552"/>
      <c r="O254" s="552"/>
      <c r="P254" s="552"/>
      <c r="Q254" s="552"/>
      <c r="R254" s="552"/>
      <c r="S254" s="552"/>
      <c r="T254" s="552"/>
      <c r="U254" s="552"/>
      <c r="V254" s="552"/>
      <c r="W254" s="552"/>
      <c r="X254" s="552"/>
      <c r="Y254" s="552"/>
      <c r="Z254" s="552"/>
      <c r="AA254" s="552"/>
      <c r="AB254" s="552"/>
      <c r="AC254" s="553"/>
    </row>
    <row r="255" spans="1:34" ht="20.100000000000001" customHeight="1" x14ac:dyDescent="0.15">
      <c r="A255" s="2028"/>
      <c r="B255" s="2029"/>
      <c r="C255" s="546"/>
      <c r="D255" s="368"/>
      <c r="E255" s="551"/>
      <c r="F255" s="552"/>
      <c r="G255" s="552"/>
      <c r="H255" s="552"/>
      <c r="I255" s="552"/>
      <c r="J255" s="552"/>
      <c r="K255" s="552"/>
      <c r="L255" s="552"/>
      <c r="M255" s="552"/>
      <c r="N255" s="552"/>
      <c r="O255" s="552"/>
      <c r="P255" s="552"/>
      <c r="Q255" s="552"/>
      <c r="R255" s="552"/>
      <c r="S255" s="552"/>
      <c r="T255" s="552"/>
      <c r="U255" s="552"/>
      <c r="V255" s="552"/>
      <c r="W255" s="552"/>
      <c r="X255" s="552"/>
      <c r="Y255" s="552"/>
      <c r="Z255" s="552"/>
      <c r="AA255" s="552"/>
      <c r="AB255" s="552"/>
      <c r="AC255" s="553"/>
    </row>
    <row r="256" spans="1:34" ht="20.100000000000001" customHeight="1" x14ac:dyDescent="0.15">
      <c r="A256" s="2028"/>
      <c r="B256" s="2029"/>
      <c r="C256" s="546"/>
      <c r="D256" s="368"/>
      <c r="E256" s="551"/>
      <c r="F256" s="552"/>
      <c r="G256" s="552"/>
      <c r="H256" s="552"/>
      <c r="I256" s="552"/>
      <c r="J256" s="552"/>
      <c r="K256" s="552"/>
      <c r="L256" s="552"/>
      <c r="M256" s="552"/>
      <c r="N256" s="552"/>
      <c r="O256" s="552"/>
      <c r="P256" s="552"/>
      <c r="Q256" s="552"/>
      <c r="R256" s="552"/>
      <c r="S256" s="552"/>
      <c r="T256" s="552"/>
      <c r="U256" s="552"/>
      <c r="V256" s="552"/>
      <c r="W256" s="552"/>
      <c r="X256" s="552"/>
      <c r="Y256" s="552"/>
      <c r="Z256" s="552"/>
      <c r="AA256" s="552"/>
      <c r="AB256" s="552"/>
      <c r="AC256" s="553"/>
    </row>
    <row r="257" spans="1:34" ht="20.100000000000001" customHeight="1" x14ac:dyDescent="0.15">
      <c r="A257" s="2028"/>
      <c r="B257" s="2029"/>
      <c r="C257" s="546"/>
      <c r="D257" s="368"/>
      <c r="E257" s="551"/>
      <c r="F257" s="552"/>
      <c r="G257" s="552"/>
      <c r="H257" s="552"/>
      <c r="I257" s="552"/>
      <c r="J257" s="552"/>
      <c r="K257" s="552"/>
      <c r="L257" s="552"/>
      <c r="M257" s="552"/>
      <c r="N257" s="552"/>
      <c r="O257" s="552"/>
      <c r="P257" s="552"/>
      <c r="Q257" s="552"/>
      <c r="R257" s="552"/>
      <c r="S257" s="552"/>
      <c r="T257" s="552"/>
      <c r="U257" s="552"/>
      <c r="V257" s="552"/>
      <c r="W257" s="552"/>
      <c r="X257" s="552"/>
      <c r="Y257" s="552"/>
      <c r="Z257" s="552"/>
      <c r="AA257" s="552"/>
      <c r="AB257" s="552"/>
      <c r="AC257" s="553"/>
    </row>
    <row r="258" spans="1:34" ht="20.100000000000001" customHeight="1" x14ac:dyDescent="0.15">
      <c r="A258" s="2028"/>
      <c r="B258" s="2029"/>
      <c r="C258" s="546"/>
      <c r="D258" s="368"/>
      <c r="E258" s="551"/>
      <c r="F258" s="552"/>
      <c r="G258" s="552"/>
      <c r="H258" s="552"/>
      <c r="I258" s="552"/>
      <c r="J258" s="552"/>
      <c r="K258" s="552"/>
      <c r="L258" s="552"/>
      <c r="M258" s="552"/>
      <c r="N258" s="552"/>
      <c r="O258" s="552"/>
      <c r="P258" s="552"/>
      <c r="Q258" s="552"/>
      <c r="R258" s="552"/>
      <c r="S258" s="552"/>
      <c r="T258" s="552"/>
      <c r="U258" s="552"/>
      <c r="V258" s="552"/>
      <c r="W258" s="552"/>
      <c r="X258" s="552"/>
      <c r="Y258" s="552"/>
      <c r="Z258" s="552"/>
      <c r="AA258" s="552"/>
      <c r="AB258" s="552"/>
      <c r="AC258" s="553"/>
    </row>
    <row r="259" spans="1:34" ht="20.100000000000001" customHeight="1" thickBot="1" x14ac:dyDescent="0.2">
      <c r="A259" s="2026"/>
      <c r="B259" s="2027"/>
      <c r="C259" s="547"/>
      <c r="D259" s="369"/>
      <c r="E259" s="554"/>
      <c r="F259" s="555"/>
      <c r="G259" s="555"/>
      <c r="H259" s="555"/>
      <c r="I259" s="555"/>
      <c r="J259" s="555"/>
      <c r="K259" s="555"/>
      <c r="L259" s="555"/>
      <c r="M259" s="555"/>
      <c r="N259" s="555"/>
      <c r="O259" s="555"/>
      <c r="P259" s="555"/>
      <c r="Q259" s="555"/>
      <c r="R259" s="555"/>
      <c r="S259" s="555"/>
      <c r="T259" s="555"/>
      <c r="U259" s="555"/>
      <c r="V259" s="555"/>
      <c r="W259" s="555"/>
      <c r="X259" s="555"/>
      <c r="Y259" s="555"/>
      <c r="Z259" s="555"/>
      <c r="AA259" s="555"/>
      <c r="AB259" s="555"/>
      <c r="AC259" s="556"/>
    </row>
    <row r="261" spans="1:34" ht="35.25" customHeight="1" x14ac:dyDescent="0.15"/>
    <row r="262" spans="1:34" ht="11.25" customHeight="1" x14ac:dyDescent="0.15">
      <c r="A262" s="2055" t="s">
        <v>820</v>
      </c>
      <c r="B262" s="2055"/>
      <c r="C262" s="2055"/>
      <c r="D262" s="2055"/>
      <c r="E262" s="2055"/>
      <c r="F262" s="2055"/>
      <c r="G262" s="2055"/>
      <c r="H262" s="2055"/>
      <c r="I262" s="2055"/>
      <c r="J262" s="2055"/>
      <c r="K262" s="2055"/>
      <c r="L262" s="2055"/>
      <c r="M262" s="2055"/>
      <c r="N262" s="2055"/>
      <c r="O262" s="2055"/>
      <c r="P262" s="2055"/>
      <c r="Q262" s="2055"/>
      <c r="R262" s="2055"/>
      <c r="S262" s="2055"/>
      <c r="T262" s="2055"/>
      <c r="U262" s="2055"/>
      <c r="V262" s="2055"/>
      <c r="W262" s="2055"/>
      <c r="X262" s="2055"/>
      <c r="Y262" s="2055"/>
      <c r="Z262" s="2055"/>
      <c r="AA262" s="2055"/>
      <c r="AB262" s="2055"/>
      <c r="AC262" s="2055"/>
    </row>
    <row r="263" spans="1:34" ht="11.25" customHeight="1" x14ac:dyDescent="0.15">
      <c r="A263" s="2055"/>
      <c r="B263" s="2055"/>
      <c r="C263" s="2055"/>
      <c r="D263" s="2055"/>
      <c r="E263" s="2055"/>
      <c r="F263" s="2055"/>
      <c r="G263" s="2055"/>
      <c r="H263" s="2055"/>
      <c r="I263" s="2055"/>
      <c r="J263" s="2055"/>
      <c r="K263" s="2055"/>
      <c r="L263" s="2055"/>
      <c r="M263" s="2055"/>
      <c r="N263" s="2055"/>
      <c r="O263" s="2055"/>
      <c r="P263" s="2055"/>
      <c r="Q263" s="2055"/>
      <c r="R263" s="2055"/>
      <c r="S263" s="2055"/>
      <c r="T263" s="2055"/>
      <c r="U263" s="2055"/>
      <c r="V263" s="2055"/>
      <c r="W263" s="2055"/>
      <c r="X263" s="2055"/>
      <c r="Y263" s="2055"/>
      <c r="Z263" s="2055"/>
      <c r="AA263" s="2055"/>
      <c r="AB263" s="2055"/>
      <c r="AC263" s="2055"/>
    </row>
    <row r="264" spans="1:34" ht="7.5" customHeight="1" thickBot="1" x14ac:dyDescent="0.2">
      <c r="A264" s="71"/>
      <c r="B264" s="71"/>
      <c r="C264" s="71"/>
      <c r="D264" s="71"/>
      <c r="E264" s="71"/>
      <c r="F264" s="71"/>
      <c r="G264" s="71"/>
      <c r="H264" s="71"/>
      <c r="I264" s="71"/>
      <c r="J264" s="71"/>
      <c r="K264" s="71"/>
      <c r="L264" s="71"/>
      <c r="M264" s="71"/>
      <c r="N264" s="71"/>
      <c r="O264" s="71"/>
      <c r="P264" s="71"/>
    </row>
    <row r="265" spans="1:34" ht="20.100000000000001" customHeight="1" x14ac:dyDescent="0.15">
      <c r="A265" s="2056" t="s">
        <v>558</v>
      </c>
      <c r="B265" s="72"/>
      <c r="C265" s="72"/>
      <c r="D265" s="72"/>
      <c r="E265" s="2058" t="s">
        <v>535</v>
      </c>
      <c r="F265" s="2058"/>
      <c r="G265" s="2058"/>
      <c r="H265" s="2058"/>
      <c r="I265" s="2058"/>
      <c r="J265" s="2058"/>
      <c r="K265" s="2058"/>
      <c r="L265" s="2058"/>
      <c r="M265" s="2058"/>
      <c r="N265" s="2058"/>
      <c r="O265" s="2058"/>
      <c r="P265" s="2058"/>
      <c r="Q265" s="2058"/>
      <c r="R265" s="2058"/>
      <c r="S265" s="2058"/>
      <c r="T265" s="2058"/>
      <c r="U265" s="2058"/>
      <c r="V265" s="2058"/>
      <c r="W265" s="2058"/>
      <c r="X265" s="2058"/>
      <c r="Y265" s="2058"/>
      <c r="Z265" s="2058"/>
      <c r="AA265" s="2058"/>
      <c r="AB265" s="2058"/>
      <c r="AC265" s="2059"/>
    </row>
    <row r="266" spans="1:34" ht="20.100000000000001" customHeight="1" thickBot="1" x14ac:dyDescent="0.2">
      <c r="A266" s="2057"/>
      <c r="B266" s="73" t="s">
        <v>536</v>
      </c>
      <c r="C266" s="74" t="s">
        <v>537</v>
      </c>
      <c r="D266" s="74" t="s">
        <v>1236</v>
      </c>
      <c r="E266" s="75">
        <v>0.29166666666666669</v>
      </c>
      <c r="F266" s="75">
        <v>0.3125</v>
      </c>
      <c r="G266" s="76">
        <v>0.33333333333333331</v>
      </c>
      <c r="H266" s="76">
        <v>0.35416666666666669</v>
      </c>
      <c r="I266" s="76">
        <v>0.375</v>
      </c>
      <c r="J266" s="76">
        <v>0.39583333333333331</v>
      </c>
      <c r="K266" s="76">
        <v>0.41666666666666669</v>
      </c>
      <c r="L266" s="76">
        <v>0.4375</v>
      </c>
      <c r="M266" s="76">
        <v>0.45833333333333331</v>
      </c>
      <c r="N266" s="76">
        <v>0.47916666666666669</v>
      </c>
      <c r="O266" s="76">
        <v>0.5</v>
      </c>
      <c r="P266" s="76">
        <v>0.52083333333333337</v>
      </c>
      <c r="Q266" s="76">
        <v>0.54166666666666663</v>
      </c>
      <c r="R266" s="76">
        <v>0.5625</v>
      </c>
      <c r="S266" s="76">
        <v>0.58333333333333337</v>
      </c>
      <c r="T266" s="76">
        <v>0.60416666666666663</v>
      </c>
      <c r="U266" s="76">
        <v>0.625</v>
      </c>
      <c r="V266" s="76">
        <v>0.64583333333333337</v>
      </c>
      <c r="W266" s="76">
        <v>0.66666666666666663</v>
      </c>
      <c r="X266" s="76">
        <v>0.6875</v>
      </c>
      <c r="Y266" s="76">
        <v>0.70833333333333337</v>
      </c>
      <c r="Z266" s="76">
        <v>0.72916666666666663</v>
      </c>
      <c r="AA266" s="76">
        <v>0.75</v>
      </c>
      <c r="AB266" s="76">
        <v>0.77083333333333337</v>
      </c>
      <c r="AC266" s="83">
        <v>0.79166666666666663</v>
      </c>
    </row>
    <row r="267" spans="1:34" ht="20.100000000000001" customHeight="1" thickBot="1" x14ac:dyDescent="0.2">
      <c r="A267" s="2060" t="s">
        <v>1224</v>
      </c>
      <c r="B267" s="2061"/>
      <c r="C267" s="77" t="s">
        <v>606</v>
      </c>
      <c r="D267" s="362"/>
      <c r="E267" s="527"/>
      <c r="F267" s="528"/>
      <c r="G267" s="528"/>
      <c r="H267" s="528"/>
      <c r="I267" s="528"/>
      <c r="J267" s="528"/>
      <c r="K267" s="528"/>
      <c r="L267" s="528"/>
      <c r="M267" s="528"/>
      <c r="N267" s="528"/>
      <c r="O267" s="528"/>
      <c r="P267" s="528"/>
      <c r="Q267" s="528"/>
      <c r="R267" s="528"/>
      <c r="S267" s="528"/>
      <c r="T267" s="528"/>
      <c r="U267" s="528"/>
      <c r="V267" s="528"/>
      <c r="W267" s="528"/>
      <c r="X267" s="528"/>
      <c r="Y267" s="528"/>
      <c r="Z267" s="528"/>
      <c r="AA267" s="528"/>
      <c r="AB267" s="528"/>
      <c r="AC267" s="529"/>
      <c r="AE267" s="116"/>
    </row>
    <row r="268" spans="1:34" ht="20.100000000000001" customHeight="1" thickBot="1" x14ac:dyDescent="0.2">
      <c r="A268" s="2060" t="s">
        <v>1225</v>
      </c>
      <c r="B268" s="2061"/>
      <c r="C268" s="77" t="s">
        <v>606</v>
      </c>
      <c r="D268" s="362"/>
      <c r="E268" s="527"/>
      <c r="F268" s="528"/>
      <c r="G268" s="528"/>
      <c r="H268" s="528"/>
      <c r="I268" s="528"/>
      <c r="J268" s="528"/>
      <c r="K268" s="528"/>
      <c r="L268" s="528"/>
      <c r="M268" s="528"/>
      <c r="N268" s="528"/>
      <c r="O268" s="528"/>
      <c r="P268" s="528"/>
      <c r="Q268" s="528"/>
      <c r="R268" s="528"/>
      <c r="S268" s="528"/>
      <c r="T268" s="528"/>
      <c r="U268" s="528"/>
      <c r="V268" s="528"/>
      <c r="W268" s="528"/>
      <c r="X268" s="528"/>
      <c r="Y268" s="528"/>
      <c r="Z268" s="528"/>
      <c r="AA268" s="528"/>
      <c r="AB268" s="528"/>
      <c r="AC268" s="529"/>
      <c r="AE268" s="324"/>
      <c r="AF268" s="116"/>
      <c r="AG268" s="116"/>
      <c r="AH268" s="116"/>
    </row>
    <row r="269" spans="1:34" ht="20.100000000000001" customHeight="1" thickBot="1" x14ac:dyDescent="0.2">
      <c r="A269" s="2060" t="s">
        <v>1232</v>
      </c>
      <c r="B269" s="2061"/>
      <c r="C269" s="77" t="s">
        <v>606</v>
      </c>
      <c r="D269" s="362"/>
      <c r="E269" s="527"/>
      <c r="F269" s="528"/>
      <c r="G269" s="528"/>
      <c r="H269" s="528"/>
      <c r="I269" s="528"/>
      <c r="J269" s="528"/>
      <c r="K269" s="528"/>
      <c r="L269" s="528"/>
      <c r="M269" s="528"/>
      <c r="N269" s="528"/>
      <c r="O269" s="528"/>
      <c r="P269" s="528"/>
      <c r="Q269" s="528"/>
      <c r="R269" s="528"/>
      <c r="S269" s="528"/>
      <c r="T269" s="528"/>
      <c r="U269" s="528"/>
      <c r="V269" s="528"/>
      <c r="W269" s="528"/>
      <c r="X269" s="528"/>
      <c r="Y269" s="528"/>
      <c r="Z269" s="528"/>
      <c r="AA269" s="528"/>
      <c r="AB269" s="528"/>
      <c r="AC269" s="529"/>
      <c r="AE269" s="324" t="s">
        <v>1236</v>
      </c>
      <c r="AF269" s="116"/>
      <c r="AG269" s="116"/>
      <c r="AH269" s="116"/>
    </row>
    <row r="270" spans="1:34" ht="20.100000000000001" customHeight="1" x14ac:dyDescent="0.15">
      <c r="A270" s="370" t="str">
        <f>IF(様式06‐2_職員配置!$J$41&gt;0,"保育士A","")</f>
        <v/>
      </c>
      <c r="B270" s="542" t="s">
        <v>538</v>
      </c>
      <c r="C270" s="373" t="str">
        <f>IF(A270="","",IF(SUM(様式06‐2_職員配置!$J$34:$K$40)&gt;0,"常勤","非常勤"))</f>
        <v/>
      </c>
      <c r="D270" s="539"/>
      <c r="E270" s="530"/>
      <c r="F270" s="530"/>
      <c r="G270" s="530"/>
      <c r="H270" s="530"/>
      <c r="I270" s="530"/>
      <c r="J270" s="530"/>
      <c r="K270" s="530"/>
      <c r="L270" s="530"/>
      <c r="M270" s="530"/>
      <c r="N270" s="530"/>
      <c r="O270" s="530"/>
      <c r="P270" s="531"/>
      <c r="Q270" s="531"/>
      <c r="R270" s="531"/>
      <c r="S270" s="531"/>
      <c r="T270" s="531"/>
      <c r="U270" s="531"/>
      <c r="V270" s="531"/>
      <c r="W270" s="531"/>
      <c r="X270" s="531"/>
      <c r="Y270" s="531"/>
      <c r="Z270" s="531"/>
      <c r="AA270" s="531"/>
      <c r="AB270" s="531"/>
      <c r="AC270" s="532"/>
      <c r="AE270" s="114">
        <v>3</v>
      </c>
      <c r="AF270" s="116"/>
      <c r="AG270" s="116"/>
      <c r="AH270" s="116"/>
    </row>
    <row r="271" spans="1:34" ht="20.100000000000001" customHeight="1" x14ac:dyDescent="0.15">
      <c r="A271" s="370" t="str">
        <f>IF(様式06‐2_職員配置!$J$41&gt;1,"保育士B","")</f>
        <v/>
      </c>
      <c r="B271" s="542" t="s">
        <v>538</v>
      </c>
      <c r="C271" s="373" t="str">
        <f>IF(A271="","",IF(SUM(様式06‐2_職員配置!$J$34:$K$40)&gt;1,"常勤","非常勤"))</f>
        <v/>
      </c>
      <c r="D271" s="540"/>
      <c r="E271" s="533"/>
      <c r="F271" s="533"/>
      <c r="G271" s="534"/>
      <c r="H271" s="534"/>
      <c r="I271" s="534"/>
      <c r="J271" s="534"/>
      <c r="K271" s="534"/>
      <c r="L271" s="534"/>
      <c r="M271" s="534"/>
      <c r="N271" s="534"/>
      <c r="O271" s="534"/>
      <c r="P271" s="534"/>
      <c r="Q271" s="534"/>
      <c r="R271" s="534"/>
      <c r="S271" s="534"/>
      <c r="T271" s="534"/>
      <c r="U271" s="534"/>
      <c r="V271" s="534"/>
      <c r="W271" s="534"/>
      <c r="X271" s="534"/>
      <c r="Y271" s="534"/>
      <c r="Z271" s="534"/>
      <c r="AA271" s="534"/>
      <c r="AB271" s="534"/>
      <c r="AC271" s="535"/>
      <c r="AE271" s="114">
        <v>4</v>
      </c>
      <c r="AF271" s="116"/>
      <c r="AG271" s="116"/>
      <c r="AH271" s="116"/>
    </row>
    <row r="272" spans="1:34" ht="20.100000000000001" customHeight="1" x14ac:dyDescent="0.15">
      <c r="A272" s="370" t="str">
        <f>IF(様式06‐2_職員配置!$J$41&gt;2,"保育士C","")</f>
        <v/>
      </c>
      <c r="B272" s="542" t="s">
        <v>538</v>
      </c>
      <c r="C272" s="373" t="str">
        <f>IF(A272="","",IF(SUM(様式06‐2_職員配置!$J$34:$K$40)&gt;2,"常勤","非常勤"))</f>
        <v/>
      </c>
      <c r="D272" s="540"/>
      <c r="E272" s="533"/>
      <c r="F272" s="533"/>
      <c r="G272" s="534"/>
      <c r="H272" s="534"/>
      <c r="I272" s="534"/>
      <c r="J272" s="534"/>
      <c r="K272" s="534"/>
      <c r="L272" s="534"/>
      <c r="M272" s="534"/>
      <c r="N272" s="534"/>
      <c r="O272" s="534"/>
      <c r="P272" s="534"/>
      <c r="Q272" s="534"/>
      <c r="R272" s="534"/>
      <c r="S272" s="534"/>
      <c r="T272" s="534"/>
      <c r="U272" s="534"/>
      <c r="V272" s="534"/>
      <c r="W272" s="534"/>
      <c r="X272" s="534"/>
      <c r="Y272" s="534"/>
      <c r="Z272" s="534"/>
      <c r="AA272" s="534"/>
      <c r="AB272" s="534"/>
      <c r="AC272" s="535"/>
      <c r="AE272" s="115">
        <v>5</v>
      </c>
      <c r="AF272" s="116"/>
      <c r="AG272" s="116"/>
      <c r="AH272" s="116"/>
    </row>
    <row r="273" spans="1:34" ht="20.100000000000001" customHeight="1" x14ac:dyDescent="0.15">
      <c r="A273" s="370" t="str">
        <f>IF(様式06‐2_職員配置!$J$41&gt;3,"保育士D","")</f>
        <v/>
      </c>
      <c r="B273" s="542" t="s">
        <v>538</v>
      </c>
      <c r="C273" s="373" t="str">
        <f>IF(A273="","",IF(SUM(様式06‐2_職員配置!$J$34:$K$40)&gt;3,"常勤","非常勤"))</f>
        <v/>
      </c>
      <c r="D273" s="540"/>
      <c r="E273" s="533"/>
      <c r="F273" s="533"/>
      <c r="G273" s="534"/>
      <c r="H273" s="534"/>
      <c r="I273" s="534"/>
      <c r="J273" s="534"/>
      <c r="K273" s="534"/>
      <c r="L273" s="534"/>
      <c r="M273" s="534"/>
      <c r="N273" s="534"/>
      <c r="O273" s="534"/>
      <c r="P273" s="534"/>
      <c r="Q273" s="534"/>
      <c r="R273" s="534"/>
      <c r="S273" s="534"/>
      <c r="T273" s="534"/>
      <c r="U273" s="534"/>
      <c r="V273" s="534"/>
      <c r="W273" s="534"/>
      <c r="X273" s="534"/>
      <c r="Y273" s="534"/>
      <c r="Z273" s="534"/>
      <c r="AA273" s="534"/>
      <c r="AB273" s="534"/>
      <c r="AC273" s="535"/>
      <c r="AE273" s="116"/>
      <c r="AF273" s="116"/>
      <c r="AG273" s="116"/>
      <c r="AH273" s="116"/>
    </row>
    <row r="274" spans="1:34" ht="20.100000000000001" customHeight="1" x14ac:dyDescent="0.15">
      <c r="A274" s="370" t="str">
        <f>IF(様式06‐2_職員配置!$J$41&gt;4,"保育士E","")</f>
        <v/>
      </c>
      <c r="B274" s="542"/>
      <c r="C274" s="373" t="str">
        <f>IF(A274="","",IF(SUM(様式06‐2_職員配置!$J$34:$K$40)&gt;4,"常勤","非常勤"))</f>
        <v/>
      </c>
      <c r="D274" s="540"/>
      <c r="E274" s="533"/>
      <c r="F274" s="533"/>
      <c r="G274" s="534"/>
      <c r="H274" s="534"/>
      <c r="I274" s="534"/>
      <c r="J274" s="534"/>
      <c r="K274" s="534"/>
      <c r="L274" s="534"/>
      <c r="M274" s="534"/>
      <c r="N274" s="534"/>
      <c r="O274" s="534"/>
      <c r="P274" s="534"/>
      <c r="Q274" s="534"/>
      <c r="R274" s="534"/>
      <c r="S274" s="534"/>
      <c r="T274" s="534"/>
      <c r="U274" s="534"/>
      <c r="V274" s="534"/>
      <c r="W274" s="534"/>
      <c r="X274" s="534"/>
      <c r="Y274" s="534"/>
      <c r="Z274" s="534"/>
      <c r="AA274" s="534"/>
      <c r="AB274" s="534"/>
      <c r="AC274" s="535"/>
      <c r="AE274" s="116"/>
      <c r="AF274" s="116"/>
      <c r="AG274" s="116"/>
      <c r="AH274" s="116"/>
    </row>
    <row r="275" spans="1:34" ht="20.100000000000001" customHeight="1" x14ac:dyDescent="0.15">
      <c r="A275" s="370" t="str">
        <f>IF(様式06‐2_職員配置!$J$41&gt;5,"保育士F","")</f>
        <v/>
      </c>
      <c r="B275" s="542"/>
      <c r="C275" s="373" t="str">
        <f>IF(A275="","",IF(SUM(様式06‐2_職員配置!$J$34:$K$40)&gt;5,"常勤","非常勤"))</f>
        <v/>
      </c>
      <c r="D275" s="540"/>
      <c r="E275" s="533"/>
      <c r="F275" s="533"/>
      <c r="G275" s="534"/>
      <c r="H275" s="534"/>
      <c r="I275" s="534"/>
      <c r="J275" s="534"/>
      <c r="K275" s="534"/>
      <c r="L275" s="534"/>
      <c r="M275" s="534"/>
      <c r="N275" s="534"/>
      <c r="O275" s="534"/>
      <c r="P275" s="534"/>
      <c r="Q275" s="534"/>
      <c r="R275" s="534"/>
      <c r="S275" s="534"/>
      <c r="T275" s="534"/>
      <c r="U275" s="534"/>
      <c r="V275" s="534"/>
      <c r="W275" s="534"/>
      <c r="X275" s="534"/>
      <c r="Y275" s="534"/>
      <c r="Z275" s="534"/>
      <c r="AA275" s="534"/>
      <c r="AB275" s="534"/>
      <c r="AC275" s="535"/>
      <c r="AE275" s="116"/>
      <c r="AF275" s="116"/>
      <c r="AG275" s="116"/>
      <c r="AH275" s="116"/>
    </row>
    <row r="276" spans="1:34" ht="20.100000000000001" customHeight="1" x14ac:dyDescent="0.15">
      <c r="A276" s="370" t="str">
        <f>IF(様式06‐2_職員配置!$J$41&gt;6,"保育士G","")</f>
        <v/>
      </c>
      <c r="B276" s="542"/>
      <c r="C276" s="373" t="str">
        <f>IF(A276="","",IF(SUM(様式06‐2_職員配置!$J$34:$K$40)&gt;6,"常勤","非常勤"))</f>
        <v/>
      </c>
      <c r="D276" s="540"/>
      <c r="E276" s="533"/>
      <c r="F276" s="533"/>
      <c r="G276" s="534"/>
      <c r="H276" s="534"/>
      <c r="I276" s="534"/>
      <c r="J276" s="534"/>
      <c r="K276" s="534"/>
      <c r="L276" s="534"/>
      <c r="M276" s="534"/>
      <c r="N276" s="534"/>
      <c r="O276" s="534"/>
      <c r="P276" s="534"/>
      <c r="Q276" s="534"/>
      <c r="R276" s="534"/>
      <c r="S276" s="534"/>
      <c r="T276" s="534"/>
      <c r="U276" s="534"/>
      <c r="V276" s="534"/>
      <c r="W276" s="534"/>
      <c r="X276" s="534"/>
      <c r="Y276" s="534"/>
      <c r="Z276" s="534"/>
      <c r="AA276" s="534"/>
      <c r="AB276" s="534"/>
      <c r="AC276" s="535"/>
      <c r="AE276" s="116"/>
      <c r="AF276" s="116"/>
      <c r="AG276" s="116"/>
      <c r="AH276" s="116"/>
    </row>
    <row r="277" spans="1:34" ht="20.100000000000001" customHeight="1" x14ac:dyDescent="0.15">
      <c r="A277" s="370" t="str">
        <f>IF(様式06‐2_職員配置!$J$41&gt;7,"保育士H","")</f>
        <v/>
      </c>
      <c r="B277" s="542"/>
      <c r="C277" s="373" t="str">
        <f>IF(A277="","",IF(SUM(様式06‐2_職員配置!$J$34:$K$40)&gt;7,"常勤","非常勤"))</f>
        <v/>
      </c>
      <c r="D277" s="540"/>
      <c r="E277" s="533"/>
      <c r="F277" s="533"/>
      <c r="G277" s="534"/>
      <c r="H277" s="534"/>
      <c r="I277" s="534"/>
      <c r="J277" s="534"/>
      <c r="K277" s="534"/>
      <c r="L277" s="534"/>
      <c r="M277" s="534"/>
      <c r="N277" s="534"/>
      <c r="O277" s="534"/>
      <c r="P277" s="534"/>
      <c r="Q277" s="534"/>
      <c r="R277" s="534"/>
      <c r="S277" s="534"/>
      <c r="T277" s="534"/>
      <c r="U277" s="534"/>
      <c r="V277" s="534"/>
      <c r="W277" s="534"/>
      <c r="X277" s="534"/>
      <c r="Y277" s="534"/>
      <c r="Z277" s="534"/>
      <c r="AA277" s="534"/>
      <c r="AB277" s="534"/>
      <c r="AC277" s="535"/>
      <c r="AE277" s="116"/>
      <c r="AF277" s="116"/>
      <c r="AG277" s="116"/>
      <c r="AH277" s="116"/>
    </row>
    <row r="278" spans="1:34" ht="20.100000000000001" customHeight="1" x14ac:dyDescent="0.15">
      <c r="A278" s="370" t="str">
        <f>IF(様式06‐2_職員配置!$J$41&gt;8,"保育士I","")</f>
        <v/>
      </c>
      <c r="B278" s="542"/>
      <c r="C278" s="373" t="str">
        <f>IF(A278="","",IF(SUM(様式06‐2_職員配置!$J$34:$K$40)&gt;8,"常勤","非常勤"))</f>
        <v/>
      </c>
      <c r="D278" s="540"/>
      <c r="E278" s="533"/>
      <c r="F278" s="533"/>
      <c r="G278" s="534"/>
      <c r="H278" s="534"/>
      <c r="I278" s="534"/>
      <c r="J278" s="534"/>
      <c r="K278" s="534"/>
      <c r="L278" s="534"/>
      <c r="M278" s="534"/>
      <c r="N278" s="534"/>
      <c r="O278" s="534"/>
      <c r="P278" s="534"/>
      <c r="Q278" s="534"/>
      <c r="R278" s="534"/>
      <c r="S278" s="534"/>
      <c r="T278" s="534"/>
      <c r="U278" s="534"/>
      <c r="V278" s="534"/>
      <c r="W278" s="534"/>
      <c r="X278" s="534"/>
      <c r="Y278" s="534"/>
      <c r="Z278" s="534"/>
      <c r="AA278" s="534"/>
      <c r="AB278" s="534"/>
      <c r="AC278" s="535"/>
      <c r="AE278" s="116"/>
      <c r="AF278" s="116"/>
      <c r="AG278" s="116"/>
      <c r="AH278" s="116"/>
    </row>
    <row r="279" spans="1:34" ht="20.100000000000001" customHeight="1" x14ac:dyDescent="0.15">
      <c r="A279" s="370" t="str">
        <f>IF(様式06‐2_職員配置!$J$41&gt;9,"保育士J","")</f>
        <v/>
      </c>
      <c r="B279" s="542"/>
      <c r="C279" s="373" t="str">
        <f>IF(A279="","",IF(SUM(様式06‐2_職員配置!$J$34:$K$40)&gt;9,"常勤","非常勤"))</f>
        <v/>
      </c>
      <c r="D279" s="540"/>
      <c r="E279" s="533"/>
      <c r="F279" s="533"/>
      <c r="G279" s="534"/>
      <c r="H279" s="534"/>
      <c r="I279" s="534"/>
      <c r="J279" s="534"/>
      <c r="K279" s="534"/>
      <c r="L279" s="534"/>
      <c r="M279" s="534"/>
      <c r="N279" s="534"/>
      <c r="O279" s="534"/>
      <c r="P279" s="534"/>
      <c r="Q279" s="534"/>
      <c r="R279" s="534"/>
      <c r="S279" s="534"/>
      <c r="T279" s="534"/>
      <c r="U279" s="534"/>
      <c r="V279" s="534"/>
      <c r="W279" s="534"/>
      <c r="X279" s="534"/>
      <c r="Y279" s="534"/>
      <c r="Z279" s="534"/>
      <c r="AA279" s="534"/>
      <c r="AB279" s="534"/>
      <c r="AC279" s="535"/>
      <c r="AE279" s="116"/>
      <c r="AF279" s="116"/>
      <c r="AG279" s="116"/>
      <c r="AH279" s="116"/>
    </row>
    <row r="280" spans="1:34" ht="20.100000000000001" customHeight="1" x14ac:dyDescent="0.15">
      <c r="A280" s="370" t="str">
        <f>IF(様式06‐2_職員配置!$J$41&gt;10,"保育士K","")</f>
        <v/>
      </c>
      <c r="B280" s="542"/>
      <c r="C280" s="373" t="str">
        <f>IF(A280="","",IF(SUM(様式06‐2_職員配置!$J$34:$K$40)&gt;10,"常勤","非常勤"))</f>
        <v/>
      </c>
      <c r="D280" s="540"/>
      <c r="E280" s="533"/>
      <c r="F280" s="533"/>
      <c r="G280" s="534"/>
      <c r="H280" s="534"/>
      <c r="I280" s="534"/>
      <c r="J280" s="534"/>
      <c r="K280" s="534"/>
      <c r="L280" s="534"/>
      <c r="M280" s="534"/>
      <c r="N280" s="534"/>
      <c r="O280" s="534"/>
      <c r="P280" s="534"/>
      <c r="Q280" s="534"/>
      <c r="R280" s="534"/>
      <c r="S280" s="534"/>
      <c r="T280" s="534"/>
      <c r="U280" s="534"/>
      <c r="V280" s="534"/>
      <c r="W280" s="534"/>
      <c r="X280" s="534"/>
      <c r="Y280" s="534"/>
      <c r="Z280" s="534"/>
      <c r="AA280" s="534"/>
      <c r="AB280" s="534"/>
      <c r="AC280" s="535"/>
      <c r="AE280" s="116"/>
      <c r="AF280" s="116"/>
      <c r="AG280" s="116"/>
      <c r="AH280" s="116"/>
    </row>
    <row r="281" spans="1:34" ht="20.100000000000001" customHeight="1" x14ac:dyDescent="0.15">
      <c r="A281" s="370" t="str">
        <f>IF(様式06‐2_職員配置!$J$41&gt;11,"保育士L","")</f>
        <v/>
      </c>
      <c r="B281" s="542"/>
      <c r="C281" s="373" t="str">
        <f>IF(A281="","",IF(SUM(様式06‐2_職員配置!$J$34:$K$40)&gt;11,"常勤","非常勤"))</f>
        <v/>
      </c>
      <c r="D281" s="540"/>
      <c r="E281" s="533"/>
      <c r="F281" s="533"/>
      <c r="G281" s="534"/>
      <c r="H281" s="534"/>
      <c r="I281" s="534"/>
      <c r="J281" s="534"/>
      <c r="K281" s="534"/>
      <c r="L281" s="534"/>
      <c r="M281" s="534"/>
      <c r="N281" s="534"/>
      <c r="O281" s="534"/>
      <c r="P281" s="534"/>
      <c r="Q281" s="534"/>
      <c r="R281" s="534"/>
      <c r="S281" s="534"/>
      <c r="T281" s="534"/>
      <c r="U281" s="534"/>
      <c r="V281" s="534"/>
      <c r="W281" s="534"/>
      <c r="X281" s="534"/>
      <c r="Y281" s="534"/>
      <c r="Z281" s="534"/>
      <c r="AA281" s="534"/>
      <c r="AB281" s="534"/>
      <c r="AC281" s="535"/>
      <c r="AE281" s="116"/>
      <c r="AF281" s="116"/>
      <c r="AG281" s="116"/>
      <c r="AH281" s="116"/>
    </row>
    <row r="282" spans="1:34" ht="20.100000000000001" customHeight="1" x14ac:dyDescent="0.15">
      <c r="A282" s="370" t="str">
        <f>IF(様式06‐2_職員配置!$J$41&gt;12,"保育士M","")</f>
        <v/>
      </c>
      <c r="B282" s="542"/>
      <c r="C282" s="373" t="str">
        <f>IF(A282="","",IF(SUM(様式06‐2_職員配置!$J$34:$K$40)&gt;12,"常勤","非常勤"))</f>
        <v/>
      </c>
      <c r="D282" s="540"/>
      <c r="E282" s="533"/>
      <c r="F282" s="533"/>
      <c r="G282" s="534"/>
      <c r="H282" s="534"/>
      <c r="I282" s="534"/>
      <c r="J282" s="534"/>
      <c r="K282" s="534"/>
      <c r="L282" s="534"/>
      <c r="M282" s="534"/>
      <c r="N282" s="534"/>
      <c r="O282" s="534"/>
      <c r="P282" s="534"/>
      <c r="Q282" s="534"/>
      <c r="R282" s="534"/>
      <c r="S282" s="534"/>
      <c r="T282" s="534"/>
      <c r="U282" s="534"/>
      <c r="V282" s="534"/>
      <c r="W282" s="534"/>
      <c r="X282" s="534"/>
      <c r="Y282" s="534"/>
      <c r="Z282" s="534"/>
      <c r="AA282" s="534"/>
      <c r="AB282" s="534"/>
      <c r="AC282" s="535"/>
      <c r="AE282" s="116"/>
      <c r="AF282" s="116"/>
      <c r="AG282" s="116"/>
      <c r="AH282" s="116"/>
    </row>
    <row r="283" spans="1:34" ht="20.100000000000001" customHeight="1" x14ac:dyDescent="0.15">
      <c r="A283" s="370" t="str">
        <f>IF(様式06‐2_職員配置!$J$41&gt;13,"保育士N","")</f>
        <v/>
      </c>
      <c r="B283" s="542"/>
      <c r="C283" s="373" t="str">
        <f>IF(A283="","",IF(SUM(様式06‐2_職員配置!$J$34:$K$40)&gt;13,"常勤","非常勤"))</f>
        <v/>
      </c>
      <c r="D283" s="540"/>
      <c r="E283" s="533"/>
      <c r="F283" s="533"/>
      <c r="G283" s="534"/>
      <c r="H283" s="534"/>
      <c r="I283" s="534"/>
      <c r="J283" s="534"/>
      <c r="K283" s="534"/>
      <c r="L283" s="534"/>
      <c r="M283" s="534"/>
      <c r="N283" s="534"/>
      <c r="O283" s="534"/>
      <c r="P283" s="534"/>
      <c r="Q283" s="534"/>
      <c r="R283" s="534"/>
      <c r="S283" s="534"/>
      <c r="T283" s="534"/>
      <c r="U283" s="534"/>
      <c r="V283" s="534"/>
      <c r="W283" s="534"/>
      <c r="X283" s="534"/>
      <c r="Y283" s="534"/>
      <c r="Z283" s="534"/>
      <c r="AA283" s="534"/>
      <c r="AB283" s="534"/>
      <c r="AC283" s="535"/>
      <c r="AE283" s="116"/>
      <c r="AF283" s="116"/>
      <c r="AG283" s="116"/>
      <c r="AH283" s="116"/>
    </row>
    <row r="284" spans="1:34" ht="20.100000000000001" customHeight="1" x14ac:dyDescent="0.15">
      <c r="A284" s="370" t="str">
        <f>IF(様式06‐2_職員配置!$J$41&gt;14,"保育士O","")</f>
        <v/>
      </c>
      <c r="B284" s="542"/>
      <c r="C284" s="373" t="str">
        <f>IF(A284="","",IF(SUM(様式06‐2_職員配置!$J$34:$K$40)&gt;14,"常勤","非常勤"))</f>
        <v/>
      </c>
      <c r="D284" s="540"/>
      <c r="E284" s="533"/>
      <c r="F284" s="533"/>
      <c r="G284" s="534"/>
      <c r="H284" s="534"/>
      <c r="I284" s="534"/>
      <c r="J284" s="534"/>
      <c r="K284" s="534"/>
      <c r="L284" s="534"/>
      <c r="M284" s="534"/>
      <c r="N284" s="534"/>
      <c r="O284" s="534"/>
      <c r="P284" s="534"/>
      <c r="Q284" s="534"/>
      <c r="R284" s="534"/>
      <c r="S284" s="534"/>
      <c r="T284" s="534"/>
      <c r="U284" s="534"/>
      <c r="V284" s="534"/>
      <c r="W284" s="534"/>
      <c r="X284" s="534"/>
      <c r="Y284" s="534"/>
      <c r="Z284" s="534"/>
      <c r="AA284" s="534"/>
      <c r="AB284" s="534"/>
      <c r="AC284" s="535"/>
      <c r="AE284" s="116"/>
      <c r="AF284" s="116"/>
      <c r="AG284" s="116"/>
      <c r="AH284" s="116"/>
    </row>
    <row r="285" spans="1:34" ht="20.100000000000001" customHeight="1" x14ac:dyDescent="0.15">
      <c r="A285" s="370" t="str">
        <f>IF(様式06‐2_職員配置!$J$41&gt;15,"保育士P","")</f>
        <v/>
      </c>
      <c r="B285" s="542"/>
      <c r="C285" s="373" t="str">
        <f>IF(A285="","",IF(SUM(様式06‐2_職員配置!$J$34:$K$40)&gt;15,"常勤","非常勤"))</f>
        <v/>
      </c>
      <c r="D285" s="540"/>
      <c r="E285" s="533"/>
      <c r="F285" s="533"/>
      <c r="G285" s="534"/>
      <c r="H285" s="534"/>
      <c r="I285" s="534"/>
      <c r="J285" s="534"/>
      <c r="K285" s="534"/>
      <c r="L285" s="534"/>
      <c r="M285" s="534"/>
      <c r="N285" s="534"/>
      <c r="O285" s="534"/>
      <c r="P285" s="534"/>
      <c r="Q285" s="534"/>
      <c r="R285" s="534"/>
      <c r="S285" s="534"/>
      <c r="T285" s="534"/>
      <c r="U285" s="534"/>
      <c r="V285" s="534"/>
      <c r="W285" s="534"/>
      <c r="X285" s="534"/>
      <c r="Y285" s="534"/>
      <c r="Z285" s="534"/>
      <c r="AA285" s="534"/>
      <c r="AB285" s="534"/>
      <c r="AC285" s="535"/>
    </row>
    <row r="286" spans="1:34" ht="20.100000000000001" customHeight="1" x14ac:dyDescent="0.15">
      <c r="A286" s="370" t="str">
        <f>IF(様式06‐2_職員配置!$J$41&gt;16,"保育士Q","")</f>
        <v/>
      </c>
      <c r="B286" s="542"/>
      <c r="C286" s="373" t="str">
        <f>IF(A286="","",IF(SUM(様式06‐2_職員配置!$J$34:$K$40)&gt;16,"常勤","非常勤"))</f>
        <v/>
      </c>
      <c r="D286" s="540"/>
      <c r="E286" s="533"/>
      <c r="F286" s="533"/>
      <c r="G286" s="534"/>
      <c r="H286" s="534"/>
      <c r="I286" s="534"/>
      <c r="J286" s="534"/>
      <c r="K286" s="534"/>
      <c r="L286" s="534"/>
      <c r="M286" s="534"/>
      <c r="N286" s="534"/>
      <c r="O286" s="534"/>
      <c r="P286" s="534"/>
      <c r="Q286" s="534"/>
      <c r="R286" s="534"/>
      <c r="S286" s="534"/>
      <c r="T286" s="534"/>
      <c r="U286" s="534"/>
      <c r="V286" s="534"/>
      <c r="W286" s="534"/>
      <c r="X286" s="534"/>
      <c r="Y286" s="534"/>
      <c r="Z286" s="534"/>
      <c r="AA286" s="534"/>
      <c r="AB286" s="534"/>
      <c r="AC286" s="535"/>
    </row>
    <row r="287" spans="1:34" ht="20.100000000000001" customHeight="1" x14ac:dyDescent="0.15">
      <c r="A287" s="370" t="str">
        <f>IF(様式06‐2_職員配置!$J$41&gt;17,"保育士R","")</f>
        <v/>
      </c>
      <c r="B287" s="542"/>
      <c r="C287" s="373" t="str">
        <f>IF(A287="","",IF(SUM(様式06‐2_職員配置!$J$34:$K$40)&gt;17,"常勤","非常勤"))</f>
        <v/>
      </c>
      <c r="D287" s="540"/>
      <c r="E287" s="533"/>
      <c r="F287" s="533"/>
      <c r="G287" s="534"/>
      <c r="H287" s="534"/>
      <c r="I287" s="534"/>
      <c r="J287" s="534"/>
      <c r="K287" s="534"/>
      <c r="L287" s="534"/>
      <c r="M287" s="534"/>
      <c r="N287" s="534"/>
      <c r="O287" s="534"/>
      <c r="P287" s="534"/>
      <c r="Q287" s="534"/>
      <c r="R287" s="534"/>
      <c r="S287" s="534"/>
      <c r="T287" s="534"/>
      <c r="U287" s="534"/>
      <c r="V287" s="534"/>
      <c r="W287" s="534"/>
      <c r="X287" s="534"/>
      <c r="Y287" s="534"/>
      <c r="Z287" s="534"/>
      <c r="AA287" s="534"/>
      <c r="AB287" s="534"/>
      <c r="AC287" s="535"/>
    </row>
    <row r="288" spans="1:34" ht="20.100000000000001" customHeight="1" x14ac:dyDescent="0.15">
      <c r="A288" s="370" t="str">
        <f>IF(様式06‐2_職員配置!$J$41&gt;18,"保育士S","")</f>
        <v/>
      </c>
      <c r="B288" s="542"/>
      <c r="C288" s="373" t="str">
        <f>IF(A288="","",IF(SUM(様式06‐2_職員配置!$J$34:$K$40)&gt;18,"常勤","非常勤"))</f>
        <v/>
      </c>
      <c r="D288" s="540"/>
      <c r="E288" s="533"/>
      <c r="F288" s="533"/>
      <c r="G288" s="534"/>
      <c r="H288" s="534"/>
      <c r="I288" s="534"/>
      <c r="J288" s="534"/>
      <c r="K288" s="534"/>
      <c r="L288" s="534"/>
      <c r="M288" s="534"/>
      <c r="N288" s="534"/>
      <c r="O288" s="534"/>
      <c r="P288" s="534"/>
      <c r="Q288" s="534"/>
      <c r="R288" s="534"/>
      <c r="S288" s="534"/>
      <c r="T288" s="534"/>
      <c r="U288" s="534"/>
      <c r="V288" s="534"/>
      <c r="W288" s="534"/>
      <c r="X288" s="534"/>
      <c r="Y288" s="534"/>
      <c r="Z288" s="534"/>
      <c r="AA288" s="534"/>
      <c r="AB288" s="534"/>
      <c r="AC288" s="535"/>
    </row>
    <row r="289" spans="1:29" ht="20.100000000000001" customHeight="1" x14ac:dyDescent="0.15">
      <c r="A289" s="370" t="str">
        <f>IF(様式06‐2_職員配置!$J$41&gt;19,"保育士T","")</f>
        <v/>
      </c>
      <c r="B289" s="542"/>
      <c r="C289" s="373" t="str">
        <f>IF(A289="","",IF(SUM(様式06‐2_職員配置!$J$34:$K$40)&gt;19,"常勤","非常勤"))</f>
        <v/>
      </c>
      <c r="D289" s="540"/>
      <c r="E289" s="533"/>
      <c r="F289" s="533"/>
      <c r="G289" s="534"/>
      <c r="H289" s="534"/>
      <c r="I289" s="534"/>
      <c r="J289" s="534"/>
      <c r="K289" s="534"/>
      <c r="L289" s="534"/>
      <c r="M289" s="534"/>
      <c r="N289" s="534"/>
      <c r="O289" s="534"/>
      <c r="P289" s="534"/>
      <c r="Q289" s="534"/>
      <c r="R289" s="534"/>
      <c r="S289" s="534"/>
      <c r="T289" s="534"/>
      <c r="U289" s="534"/>
      <c r="V289" s="534"/>
      <c r="W289" s="534"/>
      <c r="X289" s="534"/>
      <c r="Y289" s="534"/>
      <c r="Z289" s="534"/>
      <c r="AA289" s="534"/>
      <c r="AB289" s="534"/>
      <c r="AC289" s="535"/>
    </row>
    <row r="290" spans="1:29" ht="20.100000000000001" customHeight="1" x14ac:dyDescent="0.15">
      <c r="A290" s="370" t="str">
        <f>IF(様式06‐2_職員配置!$J$41&gt;20,"保育士U","")</f>
        <v/>
      </c>
      <c r="B290" s="542"/>
      <c r="C290" s="373" t="str">
        <f>IF(A290="","",IF(SUM(様式06‐2_職員配置!$J$34:$K$40)&gt;20,"常勤","非常勤"))</f>
        <v/>
      </c>
      <c r="D290" s="540"/>
      <c r="E290" s="533"/>
      <c r="F290" s="533"/>
      <c r="G290" s="534"/>
      <c r="H290" s="534"/>
      <c r="I290" s="534"/>
      <c r="J290" s="534"/>
      <c r="K290" s="534"/>
      <c r="L290" s="534"/>
      <c r="M290" s="534"/>
      <c r="N290" s="534"/>
      <c r="O290" s="534"/>
      <c r="P290" s="534"/>
      <c r="Q290" s="534"/>
      <c r="R290" s="534"/>
      <c r="S290" s="534"/>
      <c r="T290" s="534"/>
      <c r="U290" s="534"/>
      <c r="V290" s="534"/>
      <c r="W290" s="534"/>
      <c r="X290" s="534"/>
      <c r="Y290" s="534"/>
      <c r="Z290" s="534"/>
      <c r="AA290" s="534"/>
      <c r="AB290" s="534"/>
      <c r="AC290" s="535"/>
    </row>
    <row r="291" spans="1:29" ht="20.100000000000001" customHeight="1" x14ac:dyDescent="0.15">
      <c r="A291" s="371" t="str">
        <f>IF(様式06‐2_職員配置!$J$41&gt;21,"保育士V","")</f>
        <v/>
      </c>
      <c r="B291" s="543"/>
      <c r="C291" s="373" t="str">
        <f>IF(A291="","",IF(SUM(様式06‐2_職員配置!$J$34:$K$40)&gt;21,"常勤","非常勤"))</f>
        <v/>
      </c>
      <c r="D291" s="540"/>
      <c r="E291" s="533"/>
      <c r="F291" s="533"/>
      <c r="G291" s="534"/>
      <c r="H291" s="534"/>
      <c r="I291" s="534"/>
      <c r="J291" s="534"/>
      <c r="K291" s="534"/>
      <c r="L291" s="534"/>
      <c r="M291" s="534"/>
      <c r="N291" s="534"/>
      <c r="O291" s="534"/>
      <c r="P291" s="534"/>
      <c r="Q291" s="534"/>
      <c r="R291" s="534"/>
      <c r="S291" s="534"/>
      <c r="T291" s="534"/>
      <c r="U291" s="534"/>
      <c r="V291" s="534"/>
      <c r="W291" s="534"/>
      <c r="X291" s="534"/>
      <c r="Y291" s="534"/>
      <c r="Z291" s="534"/>
      <c r="AA291" s="534"/>
      <c r="AB291" s="534"/>
      <c r="AC291" s="535"/>
    </row>
    <row r="292" spans="1:29" ht="20.100000000000001" customHeight="1" x14ac:dyDescent="0.15">
      <c r="A292" s="370" t="str">
        <f>IF(様式06‐2_職員配置!$J$41&gt;22,"保育士W","")</f>
        <v/>
      </c>
      <c r="B292" s="542"/>
      <c r="C292" s="373" t="str">
        <f>IF(A292="","",IF(SUM(様式06‐2_職員配置!$J$34:$K$40)&gt;22,"常勤","非常勤"))</f>
        <v/>
      </c>
      <c r="D292" s="540"/>
      <c r="E292" s="533"/>
      <c r="F292" s="533"/>
      <c r="G292" s="534"/>
      <c r="H292" s="534"/>
      <c r="I292" s="534"/>
      <c r="J292" s="534"/>
      <c r="K292" s="534"/>
      <c r="L292" s="534"/>
      <c r="M292" s="534"/>
      <c r="N292" s="534"/>
      <c r="O292" s="534"/>
      <c r="P292" s="534"/>
      <c r="Q292" s="534"/>
      <c r="R292" s="534"/>
      <c r="S292" s="534"/>
      <c r="T292" s="534"/>
      <c r="U292" s="534"/>
      <c r="V292" s="534"/>
      <c r="W292" s="534"/>
      <c r="X292" s="534"/>
      <c r="Y292" s="534"/>
      <c r="Z292" s="534"/>
      <c r="AA292" s="534"/>
      <c r="AB292" s="534"/>
      <c r="AC292" s="535"/>
    </row>
    <row r="293" spans="1:29" ht="20.100000000000001" customHeight="1" x14ac:dyDescent="0.15">
      <c r="A293" s="370" t="str">
        <f>IF(様式06‐2_職員配置!$J$41&gt;23,"保育士X","")</f>
        <v/>
      </c>
      <c r="B293" s="542"/>
      <c r="C293" s="373" t="str">
        <f>IF(A293="","",IF(SUM(様式06‐2_職員配置!$J$34:$K$40)&gt;23,"常勤","非常勤"))</f>
        <v/>
      </c>
      <c r="D293" s="540"/>
      <c r="E293" s="533"/>
      <c r="F293" s="533"/>
      <c r="G293" s="534"/>
      <c r="H293" s="534"/>
      <c r="I293" s="534"/>
      <c r="J293" s="534"/>
      <c r="K293" s="534"/>
      <c r="L293" s="534"/>
      <c r="M293" s="534"/>
      <c r="N293" s="534"/>
      <c r="O293" s="534"/>
      <c r="P293" s="534"/>
      <c r="Q293" s="534"/>
      <c r="R293" s="534"/>
      <c r="S293" s="534"/>
      <c r="T293" s="534"/>
      <c r="U293" s="534"/>
      <c r="V293" s="534"/>
      <c r="W293" s="534"/>
      <c r="X293" s="534"/>
      <c r="Y293" s="534"/>
      <c r="Z293" s="534"/>
      <c r="AA293" s="534"/>
      <c r="AB293" s="534"/>
      <c r="AC293" s="535"/>
    </row>
    <row r="294" spans="1:29" ht="20.100000000000001" customHeight="1" x14ac:dyDescent="0.15">
      <c r="A294" s="370" t="str">
        <f>IF(様式06‐2_職員配置!$J$41&gt;24,"保育士Y","")</f>
        <v/>
      </c>
      <c r="B294" s="542"/>
      <c r="C294" s="373" t="str">
        <f>IF(A294="","",IF(SUM(様式06‐2_職員配置!$J$34:$K$40)&gt;24,"常勤","非常勤"))</f>
        <v/>
      </c>
      <c r="D294" s="540"/>
      <c r="E294" s="533"/>
      <c r="F294" s="533"/>
      <c r="G294" s="534"/>
      <c r="H294" s="534"/>
      <c r="I294" s="534"/>
      <c r="J294" s="534"/>
      <c r="K294" s="534"/>
      <c r="L294" s="534"/>
      <c r="M294" s="534"/>
      <c r="N294" s="534"/>
      <c r="O294" s="534"/>
      <c r="P294" s="534"/>
      <c r="Q294" s="534"/>
      <c r="R294" s="534"/>
      <c r="S294" s="534"/>
      <c r="T294" s="534"/>
      <c r="U294" s="534"/>
      <c r="V294" s="534"/>
      <c r="W294" s="534"/>
      <c r="X294" s="534"/>
      <c r="Y294" s="534"/>
      <c r="Z294" s="534"/>
      <c r="AA294" s="534"/>
      <c r="AB294" s="534"/>
      <c r="AC294" s="535"/>
    </row>
    <row r="295" spans="1:29" ht="20.100000000000001" customHeight="1" x14ac:dyDescent="0.15">
      <c r="A295" s="371" t="str">
        <f>IF(様式06‐2_職員配置!$J$41&gt;25,"保育士Z","")</f>
        <v/>
      </c>
      <c r="B295" s="543"/>
      <c r="C295" s="374" t="str">
        <f>IF(A295="","",IF(SUM(様式06‐2_職員配置!$J$34:$K$40)&gt;25,"常勤","非常勤"))</f>
        <v/>
      </c>
      <c r="D295" s="540"/>
      <c r="E295" s="533"/>
      <c r="F295" s="533"/>
      <c r="G295" s="534"/>
      <c r="H295" s="534"/>
      <c r="I295" s="534"/>
      <c r="J295" s="534"/>
      <c r="K295" s="534"/>
      <c r="L295" s="534"/>
      <c r="M295" s="534"/>
      <c r="N295" s="534"/>
      <c r="O295" s="534"/>
      <c r="P295" s="534"/>
      <c r="Q295" s="534"/>
      <c r="R295" s="534"/>
      <c r="S295" s="534"/>
      <c r="T295" s="534"/>
      <c r="U295" s="534"/>
      <c r="V295" s="534"/>
      <c r="W295" s="534"/>
      <c r="X295" s="534"/>
      <c r="Y295" s="534"/>
      <c r="Z295" s="534"/>
      <c r="AA295" s="534"/>
      <c r="AB295" s="534"/>
      <c r="AC295" s="535"/>
    </row>
    <row r="296" spans="1:29" ht="20.100000000000001" customHeight="1" x14ac:dyDescent="0.15">
      <c r="A296" s="371" t="str">
        <f>IF(様式06‐2_職員配置!$J$41&gt;26,"保育士a","")</f>
        <v/>
      </c>
      <c r="B296" s="543"/>
      <c r="C296" s="374" t="str">
        <f>IF(A296="","",IF(SUM(様式06‐2_職員配置!$J$34:$K$40)&gt;26,"常勤","非常勤"))</f>
        <v/>
      </c>
      <c r="D296" s="540"/>
      <c r="E296" s="533"/>
      <c r="F296" s="533"/>
      <c r="G296" s="534"/>
      <c r="H296" s="534"/>
      <c r="I296" s="534"/>
      <c r="J296" s="534"/>
      <c r="K296" s="534"/>
      <c r="L296" s="534"/>
      <c r="M296" s="534"/>
      <c r="N296" s="534"/>
      <c r="O296" s="534"/>
      <c r="P296" s="534"/>
      <c r="Q296" s="534"/>
      <c r="R296" s="534"/>
      <c r="S296" s="534"/>
      <c r="T296" s="534"/>
      <c r="U296" s="534"/>
      <c r="V296" s="534"/>
      <c r="W296" s="534"/>
      <c r="X296" s="534"/>
      <c r="Y296" s="534"/>
      <c r="Z296" s="534"/>
      <c r="AA296" s="534"/>
      <c r="AB296" s="534"/>
      <c r="AC296" s="535"/>
    </row>
    <row r="297" spans="1:29" ht="20.100000000000001" customHeight="1" x14ac:dyDescent="0.15">
      <c r="A297" s="371" t="str">
        <f>IF(様式06‐2_職員配置!$J$41&gt;27,"保育士b","")</f>
        <v/>
      </c>
      <c r="B297" s="543"/>
      <c r="C297" s="374" t="str">
        <f>IF(A297="","",IF(SUM(様式06‐2_職員配置!$J$34:$K$40)&gt;27,"常勤","非常勤"))</f>
        <v/>
      </c>
      <c r="D297" s="540"/>
      <c r="E297" s="533"/>
      <c r="F297" s="533"/>
      <c r="G297" s="534"/>
      <c r="H297" s="534"/>
      <c r="I297" s="534"/>
      <c r="J297" s="534"/>
      <c r="K297" s="534"/>
      <c r="L297" s="534"/>
      <c r="M297" s="534"/>
      <c r="N297" s="534"/>
      <c r="O297" s="534"/>
      <c r="P297" s="534"/>
      <c r="Q297" s="534"/>
      <c r="R297" s="534"/>
      <c r="S297" s="534"/>
      <c r="T297" s="534"/>
      <c r="U297" s="534"/>
      <c r="V297" s="534"/>
      <c r="W297" s="534"/>
      <c r="X297" s="534"/>
      <c r="Y297" s="534"/>
      <c r="Z297" s="534"/>
      <c r="AA297" s="534"/>
      <c r="AB297" s="534"/>
      <c r="AC297" s="535"/>
    </row>
    <row r="298" spans="1:29" ht="20.100000000000001" customHeight="1" x14ac:dyDescent="0.15">
      <c r="A298" s="371" t="str">
        <f>IF(様式06‐2_職員配置!$J$41&gt;28,"保育士c","")</f>
        <v/>
      </c>
      <c r="B298" s="543"/>
      <c r="C298" s="374" t="str">
        <f>IF(A298="","",IF(SUM(様式06‐2_職員配置!$J$34:$K$40)&gt;28,"常勤","非常勤"))</f>
        <v/>
      </c>
      <c r="D298" s="540"/>
      <c r="E298" s="533"/>
      <c r="F298" s="533"/>
      <c r="G298" s="534"/>
      <c r="H298" s="534"/>
      <c r="I298" s="534"/>
      <c r="J298" s="534"/>
      <c r="K298" s="534"/>
      <c r="L298" s="534"/>
      <c r="M298" s="534"/>
      <c r="N298" s="534"/>
      <c r="O298" s="534"/>
      <c r="P298" s="534"/>
      <c r="Q298" s="534"/>
      <c r="R298" s="534"/>
      <c r="S298" s="534"/>
      <c r="T298" s="534"/>
      <c r="U298" s="534"/>
      <c r="V298" s="534"/>
      <c r="W298" s="534"/>
      <c r="X298" s="534"/>
      <c r="Y298" s="534"/>
      <c r="Z298" s="534"/>
      <c r="AA298" s="534"/>
      <c r="AB298" s="534"/>
      <c r="AC298" s="535"/>
    </row>
    <row r="299" spans="1:29" ht="20.100000000000001" customHeight="1" thickBot="1" x14ac:dyDescent="0.2">
      <c r="A299" s="372" t="str">
        <f>IF(様式06‐2_職員配置!$J$41&gt;29,"保育士d","")</f>
        <v/>
      </c>
      <c r="B299" s="544"/>
      <c r="C299" s="375" t="str">
        <f>IF(A299="","",IF(SUM(様式06‐2_職員配置!$J$34:$K$40)&gt;29,"常勤","非常勤"))</f>
        <v/>
      </c>
      <c r="D299" s="541"/>
      <c r="E299" s="536"/>
      <c r="F299" s="536"/>
      <c r="G299" s="537"/>
      <c r="H299" s="537"/>
      <c r="I299" s="537"/>
      <c r="J299" s="537"/>
      <c r="K299" s="537"/>
      <c r="L299" s="537"/>
      <c r="M299" s="537"/>
      <c r="N299" s="537"/>
      <c r="O299" s="537"/>
      <c r="P299" s="537"/>
      <c r="Q299" s="537"/>
      <c r="R299" s="537"/>
      <c r="S299" s="537"/>
      <c r="T299" s="537"/>
      <c r="U299" s="537"/>
      <c r="V299" s="537"/>
      <c r="W299" s="537"/>
      <c r="X299" s="537"/>
      <c r="Y299" s="537"/>
      <c r="Z299" s="537"/>
      <c r="AA299" s="537"/>
      <c r="AB299" s="537"/>
      <c r="AC299" s="538"/>
    </row>
    <row r="300" spans="1:29" s="81" customFormat="1" ht="20.100000000000001" customHeight="1" thickBot="1" x14ac:dyDescent="0.2">
      <c r="A300" s="78"/>
      <c r="B300" s="100" t="s">
        <v>35</v>
      </c>
      <c r="C300" s="82" t="s">
        <v>539</v>
      </c>
      <c r="D300" s="106"/>
      <c r="E300" s="79"/>
      <c r="F300" s="79"/>
      <c r="G300" s="80"/>
      <c r="H300" s="80"/>
      <c r="I300" s="80"/>
      <c r="J300" s="80"/>
      <c r="K300" s="80"/>
      <c r="L300" s="80"/>
      <c r="M300" s="80"/>
      <c r="N300" s="80"/>
      <c r="O300" s="80"/>
      <c r="P300" s="80"/>
      <c r="Q300" s="80"/>
      <c r="R300" s="80"/>
      <c r="S300" s="80"/>
      <c r="T300" s="80"/>
      <c r="U300" s="80"/>
      <c r="V300" s="80"/>
      <c r="W300" s="80"/>
      <c r="X300" s="80"/>
      <c r="Y300" s="80"/>
      <c r="Z300" s="80"/>
      <c r="AA300" s="80"/>
      <c r="AB300" s="80"/>
      <c r="AC300" s="84"/>
    </row>
    <row r="301" spans="1:29" ht="20.100000000000001" customHeight="1" x14ac:dyDescent="0.15">
      <c r="A301" s="112" t="s">
        <v>540</v>
      </c>
      <c r="B301" s="345">
        <f>+様式04‐2_開園日・開園時間・定員区分!$C$18</f>
        <v>0</v>
      </c>
      <c r="C301" s="346">
        <f>ROUNDUP(B301/3,0)</f>
        <v>0</v>
      </c>
      <c r="D301" s="105"/>
      <c r="E301" s="565"/>
      <c r="F301" s="565"/>
      <c r="G301" s="566"/>
      <c r="H301" s="566"/>
      <c r="I301" s="566"/>
      <c r="J301" s="566"/>
      <c r="K301" s="566"/>
      <c r="L301" s="566"/>
      <c r="M301" s="566"/>
      <c r="N301" s="566"/>
      <c r="O301" s="566"/>
      <c r="P301" s="566"/>
      <c r="Q301" s="566"/>
      <c r="R301" s="566"/>
      <c r="S301" s="566"/>
      <c r="T301" s="566"/>
      <c r="U301" s="566"/>
      <c r="V301" s="566"/>
      <c r="W301" s="566"/>
      <c r="X301" s="566"/>
      <c r="Y301" s="566"/>
      <c r="Z301" s="566"/>
      <c r="AA301" s="566"/>
      <c r="AB301" s="566"/>
      <c r="AC301" s="567"/>
    </row>
    <row r="302" spans="1:29" ht="20.100000000000001" customHeight="1" x14ac:dyDescent="0.15">
      <c r="A302" s="113" t="s">
        <v>541</v>
      </c>
      <c r="B302" s="347">
        <f>+様式04‐2_開園日・開園時間・定員区分!$D$18</f>
        <v>0</v>
      </c>
      <c r="C302" s="348">
        <f>ROUNDUP(B302/5,0)</f>
        <v>0</v>
      </c>
      <c r="D302" s="103"/>
      <c r="E302" s="568"/>
      <c r="F302" s="568"/>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70"/>
    </row>
    <row r="303" spans="1:29" ht="20.100000000000001" customHeight="1" x14ac:dyDescent="0.15">
      <c r="A303" s="113" t="s">
        <v>542</v>
      </c>
      <c r="B303" s="347">
        <f>+様式04‐2_開園日・開園時間・定員区分!$E$18</f>
        <v>0</v>
      </c>
      <c r="C303" s="348">
        <f>ROUNDUP(B303/5,0)</f>
        <v>0</v>
      </c>
      <c r="D303" s="103"/>
      <c r="E303" s="568"/>
      <c r="F303" s="568"/>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70"/>
    </row>
    <row r="304" spans="1:29" ht="20.100000000000001" customHeight="1" x14ac:dyDescent="0.15">
      <c r="A304" s="101" t="s">
        <v>543</v>
      </c>
      <c r="B304" s="347">
        <f>+様式04‐2_開園日・開園時間・定員区分!$F$18</f>
        <v>0</v>
      </c>
      <c r="C304" s="348">
        <f>ROUNDUP(B304/15,0)</f>
        <v>0</v>
      </c>
      <c r="D304" s="103"/>
      <c r="E304" s="568"/>
      <c r="F304" s="568"/>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70"/>
    </row>
    <row r="305" spans="1:34" ht="20.100000000000001" customHeight="1" x14ac:dyDescent="0.15">
      <c r="A305" s="78" t="s">
        <v>544</v>
      </c>
      <c r="B305" s="347">
        <f>+様式04‐2_開園日・開園時間・定員区分!$G$18</f>
        <v>0</v>
      </c>
      <c r="C305" s="348">
        <f>ROUNDUP(B305/20,0)</f>
        <v>0</v>
      </c>
      <c r="D305" s="103"/>
      <c r="E305" s="568"/>
      <c r="F305" s="568"/>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70"/>
    </row>
    <row r="306" spans="1:34" ht="20.100000000000001" customHeight="1" thickBot="1" x14ac:dyDescent="0.2">
      <c r="A306" s="109" t="s">
        <v>545</v>
      </c>
      <c r="B306" s="349">
        <f>+様式04‐2_開園日・開園時間・定員区分!$H$18</f>
        <v>0</v>
      </c>
      <c r="C306" s="348">
        <f>ROUNDUP(B306/20,0)</f>
        <v>0</v>
      </c>
      <c r="D306" s="104"/>
      <c r="E306" s="571"/>
      <c r="F306" s="571"/>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3"/>
      <c r="AE306" s="2035" t="s">
        <v>1237</v>
      </c>
      <c r="AF306" s="2036"/>
      <c r="AG306" s="2036"/>
      <c r="AH306" s="2037"/>
    </row>
    <row r="307" spans="1:34" ht="19.5" customHeight="1" x14ac:dyDescent="0.15">
      <c r="A307" s="2038" t="s">
        <v>539</v>
      </c>
      <c r="B307" s="2039"/>
      <c r="C307" s="2040"/>
      <c r="D307" s="107"/>
      <c r="E307" s="342">
        <f>ROUNDUP(E301/3,0)+ROUNDUP(E302/5,0)+ROUNDUP(E303/5,0)+ROUNDUP(E304/15,0)+ROUNDUP(E305/20,0)+ROUNDUP(E306/20,0)</f>
        <v>0</v>
      </c>
      <c r="F307" s="342">
        <f t="shared" ref="F307:AB307" si="12">ROUNDUP(F301/3,0)+ROUNDUP(F302/5,0)+ROUNDUP(F303/5,0)+ROUNDUP(F304/15,0)+ROUNDUP(F305/20,0)+ROUNDUP(F306/20,0)</f>
        <v>0</v>
      </c>
      <c r="G307" s="342">
        <f t="shared" si="12"/>
        <v>0</v>
      </c>
      <c r="H307" s="342">
        <f t="shared" si="12"/>
        <v>0</v>
      </c>
      <c r="I307" s="342">
        <f t="shared" si="12"/>
        <v>0</v>
      </c>
      <c r="J307" s="342">
        <f t="shared" si="12"/>
        <v>0</v>
      </c>
      <c r="K307" s="342">
        <f t="shared" si="12"/>
        <v>0</v>
      </c>
      <c r="L307" s="342">
        <f t="shared" si="12"/>
        <v>0</v>
      </c>
      <c r="M307" s="342">
        <f t="shared" si="12"/>
        <v>0</v>
      </c>
      <c r="N307" s="342">
        <f t="shared" si="12"/>
        <v>0</v>
      </c>
      <c r="O307" s="342">
        <f t="shared" si="12"/>
        <v>0</v>
      </c>
      <c r="P307" s="342">
        <f t="shared" si="12"/>
        <v>0</v>
      </c>
      <c r="Q307" s="342">
        <f t="shared" si="12"/>
        <v>0</v>
      </c>
      <c r="R307" s="342">
        <f t="shared" si="12"/>
        <v>0</v>
      </c>
      <c r="S307" s="342">
        <f t="shared" si="12"/>
        <v>0</v>
      </c>
      <c r="T307" s="342">
        <f t="shared" si="12"/>
        <v>0</v>
      </c>
      <c r="U307" s="342">
        <f t="shared" si="12"/>
        <v>0</v>
      </c>
      <c r="V307" s="342">
        <f t="shared" si="12"/>
        <v>0</v>
      </c>
      <c r="W307" s="342">
        <f t="shared" si="12"/>
        <v>0</v>
      </c>
      <c r="X307" s="342">
        <f t="shared" si="12"/>
        <v>0</v>
      </c>
      <c r="Y307" s="342">
        <f t="shared" si="12"/>
        <v>0</v>
      </c>
      <c r="Z307" s="342">
        <f t="shared" si="12"/>
        <v>0</v>
      </c>
      <c r="AA307" s="342">
        <f t="shared" si="12"/>
        <v>0</v>
      </c>
      <c r="AB307" s="342">
        <f t="shared" si="12"/>
        <v>0</v>
      </c>
      <c r="AC307" s="350"/>
      <c r="AE307" s="2041" t="s">
        <v>642</v>
      </c>
      <c r="AF307" s="2042"/>
      <c r="AG307" s="324" t="s">
        <v>643</v>
      </c>
      <c r="AH307" s="120" t="s">
        <v>547</v>
      </c>
    </row>
    <row r="308" spans="1:34" ht="20.100000000000001" customHeight="1" thickBot="1" x14ac:dyDescent="0.2">
      <c r="A308" s="2043" t="s">
        <v>546</v>
      </c>
      <c r="B308" s="2044"/>
      <c r="C308" s="2045"/>
      <c r="D308" s="108"/>
      <c r="E308" s="343">
        <f>COUNTA(E270:E299)</f>
        <v>0</v>
      </c>
      <c r="F308" s="343">
        <f>COUNTA(F270:F299)</f>
        <v>0</v>
      </c>
      <c r="G308" s="343">
        <f t="shared" ref="G308:AA308" si="13">COUNTA(G270:G299)</f>
        <v>0</v>
      </c>
      <c r="H308" s="343">
        <f t="shared" si="13"/>
        <v>0</v>
      </c>
      <c r="I308" s="343">
        <f t="shared" si="13"/>
        <v>0</v>
      </c>
      <c r="J308" s="343">
        <f t="shared" si="13"/>
        <v>0</v>
      </c>
      <c r="K308" s="343">
        <f t="shared" si="13"/>
        <v>0</v>
      </c>
      <c r="L308" s="343">
        <f t="shared" si="13"/>
        <v>0</v>
      </c>
      <c r="M308" s="343">
        <f t="shared" si="13"/>
        <v>0</v>
      </c>
      <c r="N308" s="343">
        <f t="shared" si="13"/>
        <v>0</v>
      </c>
      <c r="O308" s="343">
        <f t="shared" si="13"/>
        <v>0</v>
      </c>
      <c r="P308" s="343">
        <f t="shared" si="13"/>
        <v>0</v>
      </c>
      <c r="Q308" s="343">
        <f t="shared" si="13"/>
        <v>0</v>
      </c>
      <c r="R308" s="343">
        <f t="shared" si="13"/>
        <v>0</v>
      </c>
      <c r="S308" s="343">
        <f t="shared" si="13"/>
        <v>0</v>
      </c>
      <c r="T308" s="343">
        <f t="shared" si="13"/>
        <v>0</v>
      </c>
      <c r="U308" s="343">
        <f t="shared" si="13"/>
        <v>0</v>
      </c>
      <c r="V308" s="343">
        <f t="shared" si="13"/>
        <v>0</v>
      </c>
      <c r="W308" s="343">
        <f t="shared" si="13"/>
        <v>0</v>
      </c>
      <c r="X308" s="343">
        <f t="shared" si="13"/>
        <v>0</v>
      </c>
      <c r="Y308" s="343">
        <f t="shared" si="13"/>
        <v>0</v>
      </c>
      <c r="Z308" s="343">
        <f t="shared" si="13"/>
        <v>0</v>
      </c>
      <c r="AA308" s="343">
        <f t="shared" si="13"/>
        <v>0</v>
      </c>
      <c r="AB308" s="343">
        <f>COUNTA(AB270:AB299)</f>
        <v>0</v>
      </c>
      <c r="AC308" s="351"/>
      <c r="AE308" s="121">
        <v>3</v>
      </c>
      <c r="AF308" s="116">
        <f>COUNTIF(D270:D299,3)</f>
        <v>0</v>
      </c>
      <c r="AG308" s="116">
        <f>様式04‐2_開園日・開園時間・定員区分!$F$19</f>
        <v>0</v>
      </c>
      <c r="AH308" s="122">
        <f>IF(AF308&gt;=AG308,0,1)</f>
        <v>0</v>
      </c>
    </row>
    <row r="309" spans="1:34" ht="20.100000000000001" customHeight="1" thickBot="1" x14ac:dyDescent="0.2">
      <c r="A309" s="2046" t="s">
        <v>547</v>
      </c>
      <c r="B309" s="2047"/>
      <c r="C309" s="2048"/>
      <c r="D309" s="118"/>
      <c r="E309" s="344" t="str">
        <f t="shared" ref="E309:AB309" si="14">IF(E307&lt;=E308,"○","×")</f>
        <v>○</v>
      </c>
      <c r="F309" s="344" t="str">
        <f t="shared" si="14"/>
        <v>○</v>
      </c>
      <c r="G309" s="344" t="str">
        <f t="shared" si="14"/>
        <v>○</v>
      </c>
      <c r="H309" s="344" t="str">
        <f t="shared" si="14"/>
        <v>○</v>
      </c>
      <c r="I309" s="344" t="str">
        <f t="shared" si="14"/>
        <v>○</v>
      </c>
      <c r="J309" s="344" t="str">
        <f t="shared" si="14"/>
        <v>○</v>
      </c>
      <c r="K309" s="344" t="str">
        <f t="shared" si="14"/>
        <v>○</v>
      </c>
      <c r="L309" s="344" t="str">
        <f t="shared" si="14"/>
        <v>○</v>
      </c>
      <c r="M309" s="344" t="str">
        <f t="shared" si="14"/>
        <v>○</v>
      </c>
      <c r="N309" s="344" t="str">
        <f t="shared" si="14"/>
        <v>○</v>
      </c>
      <c r="O309" s="344" t="str">
        <f t="shared" si="14"/>
        <v>○</v>
      </c>
      <c r="P309" s="344" t="str">
        <f t="shared" si="14"/>
        <v>○</v>
      </c>
      <c r="Q309" s="344" t="str">
        <f t="shared" si="14"/>
        <v>○</v>
      </c>
      <c r="R309" s="344" t="str">
        <f t="shared" si="14"/>
        <v>○</v>
      </c>
      <c r="S309" s="344" t="str">
        <f t="shared" si="14"/>
        <v>○</v>
      </c>
      <c r="T309" s="344" t="str">
        <f t="shared" si="14"/>
        <v>○</v>
      </c>
      <c r="U309" s="344" t="str">
        <f t="shared" si="14"/>
        <v>○</v>
      </c>
      <c r="V309" s="344" t="str">
        <f t="shared" si="14"/>
        <v>○</v>
      </c>
      <c r="W309" s="344" t="str">
        <f t="shared" si="14"/>
        <v>○</v>
      </c>
      <c r="X309" s="344" t="str">
        <f t="shared" si="14"/>
        <v>○</v>
      </c>
      <c r="Y309" s="344" t="str">
        <f t="shared" si="14"/>
        <v>○</v>
      </c>
      <c r="Z309" s="344" t="str">
        <f t="shared" si="14"/>
        <v>○</v>
      </c>
      <c r="AA309" s="344" t="str">
        <f t="shared" si="14"/>
        <v>○</v>
      </c>
      <c r="AB309" s="344" t="str">
        <f t="shared" si="14"/>
        <v>○</v>
      </c>
      <c r="AC309" s="352"/>
      <c r="AE309" s="121">
        <v>4</v>
      </c>
      <c r="AF309" s="116">
        <f>COUNTIF(D270:D299,4)</f>
        <v>0</v>
      </c>
      <c r="AG309" s="116">
        <f>様式04‐2_開園日・開園時間・定員区分!$G$19</f>
        <v>0</v>
      </c>
      <c r="AH309" s="122">
        <f>IF(AF309&gt;=AG309,0,1)</f>
        <v>0</v>
      </c>
    </row>
    <row r="310" spans="1:34" ht="20.100000000000001" customHeight="1" thickBot="1" x14ac:dyDescent="0.2">
      <c r="A310" s="2049"/>
      <c r="B310" s="2050"/>
      <c r="C310" s="2051"/>
      <c r="D310" s="2052" t="str">
        <f>IF(SUM(AH308:AH310)&gt;0,"クラス担任の配置を確認してください","")</f>
        <v/>
      </c>
      <c r="E310" s="2053"/>
      <c r="F310" s="2053"/>
      <c r="G310" s="2053"/>
      <c r="H310" s="2053"/>
      <c r="I310" s="2053"/>
      <c r="J310" s="2053"/>
      <c r="K310" s="2053"/>
      <c r="L310" s="2053"/>
      <c r="M310" s="2053"/>
      <c r="N310" s="2053"/>
      <c r="O310" s="2053"/>
      <c r="P310" s="2053"/>
      <c r="Q310" s="2053"/>
      <c r="R310" s="2053"/>
      <c r="S310" s="2053"/>
      <c r="T310" s="2053"/>
      <c r="U310" s="2053"/>
      <c r="V310" s="2053"/>
      <c r="W310" s="2053"/>
      <c r="X310" s="2053"/>
      <c r="Y310" s="2053"/>
      <c r="Z310" s="2053"/>
      <c r="AA310" s="2053"/>
      <c r="AB310" s="2053"/>
      <c r="AC310" s="2054"/>
      <c r="AE310" s="123">
        <v>5</v>
      </c>
      <c r="AF310" s="124">
        <f>COUNTIF(D270:D299,5)</f>
        <v>0</v>
      </c>
      <c r="AG310" s="124">
        <f>様式04‐2_開園日・開園時間・定員区分!$H$19</f>
        <v>0</v>
      </c>
      <c r="AH310" s="125">
        <f>IF(AF310&gt;=AG310,0,1)</f>
        <v>0</v>
      </c>
    </row>
    <row r="311" spans="1:34" ht="14.25" customHeight="1" thickBot="1" x14ac:dyDescent="0.2"/>
    <row r="312" spans="1:34" ht="20.100000000000001" customHeight="1" thickBot="1" x14ac:dyDescent="0.2">
      <c r="A312" s="2062" t="s">
        <v>645</v>
      </c>
      <c r="B312" s="2063"/>
      <c r="C312" s="2063"/>
      <c r="D312" s="2063"/>
      <c r="E312" s="2063"/>
      <c r="F312" s="2063"/>
      <c r="G312" s="2063"/>
      <c r="H312" s="2063"/>
      <c r="I312" s="2063"/>
      <c r="J312" s="2063"/>
      <c r="K312" s="2063"/>
      <c r="L312" s="2063"/>
      <c r="M312" s="2063"/>
      <c r="N312" s="2063"/>
      <c r="O312" s="2063"/>
      <c r="P312" s="2063"/>
      <c r="Q312" s="2063"/>
      <c r="R312" s="2063"/>
      <c r="S312" s="2063"/>
      <c r="T312" s="2063"/>
      <c r="U312" s="2063"/>
      <c r="V312" s="2063"/>
      <c r="W312" s="2063"/>
      <c r="X312" s="2063"/>
      <c r="Y312" s="2063"/>
      <c r="Z312" s="2063"/>
      <c r="AA312" s="2063"/>
      <c r="AB312" s="2063"/>
      <c r="AC312" s="2064"/>
    </row>
    <row r="313" spans="1:34" ht="20.100000000000001" customHeight="1" x14ac:dyDescent="0.15">
      <c r="A313" s="2033"/>
      <c r="B313" s="2034"/>
      <c r="C313" s="545"/>
      <c r="D313" s="367"/>
      <c r="E313" s="548"/>
      <c r="F313" s="549"/>
      <c r="G313" s="549"/>
      <c r="H313" s="549"/>
      <c r="I313" s="549"/>
      <c r="J313" s="549"/>
      <c r="K313" s="549"/>
      <c r="L313" s="549"/>
      <c r="M313" s="549"/>
      <c r="N313" s="549"/>
      <c r="O313" s="549"/>
      <c r="P313" s="549"/>
      <c r="Q313" s="549"/>
      <c r="R313" s="549"/>
      <c r="S313" s="549"/>
      <c r="T313" s="549"/>
      <c r="U313" s="549"/>
      <c r="V313" s="549"/>
      <c r="W313" s="549"/>
      <c r="X313" s="549"/>
      <c r="Y313" s="549"/>
      <c r="Z313" s="549"/>
      <c r="AA313" s="549"/>
      <c r="AB313" s="549"/>
      <c r="AC313" s="550"/>
    </row>
    <row r="314" spans="1:34" ht="20.100000000000001" customHeight="1" x14ac:dyDescent="0.15">
      <c r="A314" s="2028"/>
      <c r="B314" s="2029"/>
      <c r="C314" s="546"/>
      <c r="D314" s="368"/>
      <c r="E314" s="551"/>
      <c r="F314" s="552"/>
      <c r="G314" s="552"/>
      <c r="H314" s="552"/>
      <c r="I314" s="552"/>
      <c r="J314" s="552"/>
      <c r="K314" s="552"/>
      <c r="L314" s="552"/>
      <c r="M314" s="552"/>
      <c r="N314" s="552"/>
      <c r="O314" s="552"/>
      <c r="P314" s="552"/>
      <c r="Q314" s="552"/>
      <c r="R314" s="552"/>
      <c r="S314" s="552"/>
      <c r="T314" s="552"/>
      <c r="U314" s="552"/>
      <c r="V314" s="552"/>
      <c r="W314" s="552"/>
      <c r="X314" s="552"/>
      <c r="Y314" s="552"/>
      <c r="Z314" s="552"/>
      <c r="AA314" s="552"/>
      <c r="AB314" s="552"/>
      <c r="AC314" s="553"/>
    </row>
    <row r="315" spans="1:34" ht="20.100000000000001" customHeight="1" x14ac:dyDescent="0.15">
      <c r="A315" s="2028"/>
      <c r="B315" s="2029"/>
      <c r="C315" s="546"/>
      <c r="D315" s="368"/>
      <c r="E315" s="551"/>
      <c r="F315" s="552"/>
      <c r="G315" s="552"/>
      <c r="H315" s="552"/>
      <c r="I315" s="552"/>
      <c r="J315" s="552"/>
      <c r="K315" s="552"/>
      <c r="L315" s="552"/>
      <c r="M315" s="552"/>
      <c r="N315" s="552"/>
      <c r="O315" s="552"/>
      <c r="P315" s="552"/>
      <c r="Q315" s="552"/>
      <c r="R315" s="552"/>
      <c r="S315" s="552"/>
      <c r="T315" s="552"/>
      <c r="U315" s="552"/>
      <c r="V315" s="552"/>
      <c r="W315" s="552"/>
      <c r="X315" s="552"/>
      <c r="Y315" s="552"/>
      <c r="Z315" s="552"/>
      <c r="AA315" s="552"/>
      <c r="AB315" s="552"/>
      <c r="AC315" s="553"/>
    </row>
    <row r="316" spans="1:34" ht="20.100000000000001" customHeight="1" x14ac:dyDescent="0.15">
      <c r="A316" s="2028"/>
      <c r="B316" s="2029"/>
      <c r="C316" s="546"/>
      <c r="D316" s="368"/>
      <c r="E316" s="551"/>
      <c r="F316" s="552"/>
      <c r="G316" s="552"/>
      <c r="H316" s="552"/>
      <c r="I316" s="552"/>
      <c r="J316" s="552"/>
      <c r="K316" s="552"/>
      <c r="L316" s="552"/>
      <c r="M316" s="552"/>
      <c r="N316" s="552"/>
      <c r="O316" s="552"/>
      <c r="P316" s="552"/>
      <c r="Q316" s="552"/>
      <c r="R316" s="552"/>
      <c r="S316" s="552"/>
      <c r="T316" s="552"/>
      <c r="U316" s="552"/>
      <c r="V316" s="552"/>
      <c r="W316" s="552"/>
      <c r="X316" s="552"/>
      <c r="Y316" s="552"/>
      <c r="Z316" s="552"/>
      <c r="AA316" s="552"/>
      <c r="AB316" s="552"/>
      <c r="AC316" s="553"/>
    </row>
    <row r="317" spans="1:34" ht="20.100000000000001" customHeight="1" x14ac:dyDescent="0.15">
      <c r="A317" s="2028"/>
      <c r="B317" s="2029"/>
      <c r="C317" s="546"/>
      <c r="D317" s="368"/>
      <c r="E317" s="551"/>
      <c r="F317" s="552"/>
      <c r="G317" s="552"/>
      <c r="H317" s="552"/>
      <c r="I317" s="552"/>
      <c r="J317" s="552"/>
      <c r="K317" s="552"/>
      <c r="L317" s="552"/>
      <c r="M317" s="552"/>
      <c r="N317" s="552"/>
      <c r="O317" s="552"/>
      <c r="P317" s="552"/>
      <c r="Q317" s="552"/>
      <c r="R317" s="552"/>
      <c r="S317" s="552"/>
      <c r="T317" s="552"/>
      <c r="U317" s="552"/>
      <c r="V317" s="552"/>
      <c r="W317" s="552"/>
      <c r="X317" s="552"/>
      <c r="Y317" s="552"/>
      <c r="Z317" s="552"/>
      <c r="AA317" s="552"/>
      <c r="AB317" s="552"/>
      <c r="AC317" s="553"/>
    </row>
    <row r="318" spans="1:34" ht="20.100000000000001" customHeight="1" x14ac:dyDescent="0.15">
      <c r="A318" s="2028"/>
      <c r="B318" s="2029"/>
      <c r="C318" s="546"/>
      <c r="D318" s="368"/>
      <c r="E318" s="551"/>
      <c r="F318" s="552"/>
      <c r="G318" s="552"/>
      <c r="H318" s="552"/>
      <c r="I318" s="552"/>
      <c r="J318" s="552"/>
      <c r="K318" s="552"/>
      <c r="L318" s="552"/>
      <c r="M318" s="552"/>
      <c r="N318" s="552"/>
      <c r="O318" s="552"/>
      <c r="P318" s="552"/>
      <c r="Q318" s="552"/>
      <c r="R318" s="552"/>
      <c r="S318" s="552"/>
      <c r="T318" s="552"/>
      <c r="U318" s="552"/>
      <c r="V318" s="552"/>
      <c r="W318" s="552"/>
      <c r="X318" s="552"/>
      <c r="Y318" s="552"/>
      <c r="Z318" s="552"/>
      <c r="AA318" s="552"/>
      <c r="AB318" s="552"/>
      <c r="AC318" s="553"/>
    </row>
    <row r="319" spans="1:34" ht="20.100000000000001" customHeight="1" x14ac:dyDescent="0.15">
      <c r="A319" s="2028"/>
      <c r="B319" s="2029"/>
      <c r="C319" s="546"/>
      <c r="D319" s="368"/>
      <c r="E319" s="551"/>
      <c r="F319" s="552"/>
      <c r="G319" s="552"/>
      <c r="H319" s="552"/>
      <c r="I319" s="552"/>
      <c r="J319" s="552"/>
      <c r="K319" s="552"/>
      <c r="L319" s="552"/>
      <c r="M319" s="552"/>
      <c r="N319" s="552"/>
      <c r="O319" s="552"/>
      <c r="P319" s="552"/>
      <c r="Q319" s="552"/>
      <c r="R319" s="552"/>
      <c r="S319" s="552"/>
      <c r="T319" s="552"/>
      <c r="U319" s="552"/>
      <c r="V319" s="552"/>
      <c r="W319" s="552"/>
      <c r="X319" s="552"/>
      <c r="Y319" s="552"/>
      <c r="Z319" s="552"/>
      <c r="AA319" s="552"/>
      <c r="AB319" s="552"/>
      <c r="AC319" s="553"/>
    </row>
    <row r="320" spans="1:34" ht="20.100000000000001" customHeight="1" x14ac:dyDescent="0.15">
      <c r="A320" s="2028"/>
      <c r="B320" s="2029"/>
      <c r="C320" s="546"/>
      <c r="D320" s="368"/>
      <c r="E320" s="551"/>
      <c r="F320" s="552"/>
      <c r="G320" s="552"/>
      <c r="H320" s="552"/>
      <c r="I320" s="552"/>
      <c r="J320" s="552"/>
      <c r="K320" s="552"/>
      <c r="L320" s="552"/>
      <c r="M320" s="552"/>
      <c r="N320" s="552"/>
      <c r="O320" s="552"/>
      <c r="P320" s="552"/>
      <c r="Q320" s="552"/>
      <c r="R320" s="552"/>
      <c r="S320" s="552"/>
      <c r="T320" s="552"/>
      <c r="U320" s="552"/>
      <c r="V320" s="552"/>
      <c r="W320" s="552"/>
      <c r="X320" s="552"/>
      <c r="Y320" s="552"/>
      <c r="Z320" s="552"/>
      <c r="AA320" s="552"/>
      <c r="AB320" s="552"/>
      <c r="AC320" s="553"/>
    </row>
    <row r="321" spans="1:34" ht="20.100000000000001" customHeight="1" x14ac:dyDescent="0.15">
      <c r="A321" s="2028"/>
      <c r="B321" s="2029"/>
      <c r="C321" s="546"/>
      <c r="D321" s="368"/>
      <c r="E321" s="551"/>
      <c r="F321" s="552"/>
      <c r="G321" s="552"/>
      <c r="H321" s="552"/>
      <c r="I321" s="552"/>
      <c r="J321" s="552"/>
      <c r="K321" s="552"/>
      <c r="L321" s="552"/>
      <c r="M321" s="552"/>
      <c r="N321" s="552"/>
      <c r="O321" s="552"/>
      <c r="P321" s="552"/>
      <c r="Q321" s="552"/>
      <c r="R321" s="552"/>
      <c r="S321" s="552"/>
      <c r="T321" s="552"/>
      <c r="U321" s="552"/>
      <c r="V321" s="552"/>
      <c r="W321" s="552"/>
      <c r="X321" s="552"/>
      <c r="Y321" s="552"/>
      <c r="Z321" s="552"/>
      <c r="AA321" s="552"/>
      <c r="AB321" s="552"/>
      <c r="AC321" s="553"/>
    </row>
    <row r="322" spans="1:34" ht="20.100000000000001" customHeight="1" x14ac:dyDescent="0.15">
      <c r="A322" s="2028"/>
      <c r="B322" s="2029"/>
      <c r="C322" s="546"/>
      <c r="D322" s="368"/>
      <c r="E322" s="551"/>
      <c r="F322" s="552"/>
      <c r="G322" s="552"/>
      <c r="H322" s="552"/>
      <c r="I322" s="552"/>
      <c r="J322" s="552"/>
      <c r="K322" s="552"/>
      <c r="L322" s="552"/>
      <c r="M322" s="552"/>
      <c r="N322" s="552"/>
      <c r="O322" s="552"/>
      <c r="P322" s="552"/>
      <c r="Q322" s="552"/>
      <c r="R322" s="552"/>
      <c r="S322" s="552"/>
      <c r="T322" s="552"/>
      <c r="U322" s="552"/>
      <c r="V322" s="552"/>
      <c r="W322" s="552"/>
      <c r="X322" s="552"/>
      <c r="Y322" s="552"/>
      <c r="Z322" s="552"/>
      <c r="AA322" s="552"/>
      <c r="AB322" s="552"/>
      <c r="AC322" s="553"/>
    </row>
    <row r="323" spans="1:34" ht="20.100000000000001" customHeight="1" x14ac:dyDescent="0.15">
      <c r="A323" s="2028"/>
      <c r="B323" s="2029"/>
      <c r="C323" s="546"/>
      <c r="D323" s="368"/>
      <c r="E323" s="551"/>
      <c r="F323" s="552"/>
      <c r="G323" s="552"/>
      <c r="H323" s="552"/>
      <c r="I323" s="552"/>
      <c r="J323" s="552"/>
      <c r="K323" s="552"/>
      <c r="L323" s="552"/>
      <c r="M323" s="552"/>
      <c r="N323" s="552"/>
      <c r="O323" s="552"/>
      <c r="P323" s="552"/>
      <c r="Q323" s="552"/>
      <c r="R323" s="552"/>
      <c r="S323" s="552"/>
      <c r="T323" s="552"/>
      <c r="U323" s="552"/>
      <c r="V323" s="552"/>
      <c r="W323" s="552"/>
      <c r="X323" s="552"/>
      <c r="Y323" s="552"/>
      <c r="Z323" s="552"/>
      <c r="AA323" s="552"/>
      <c r="AB323" s="552"/>
      <c r="AC323" s="553"/>
    </row>
    <row r="324" spans="1:34" ht="20.100000000000001" customHeight="1" thickBot="1" x14ac:dyDescent="0.2">
      <c r="A324" s="2026"/>
      <c r="B324" s="2027"/>
      <c r="C324" s="547"/>
      <c r="D324" s="369"/>
      <c r="E324" s="554"/>
      <c r="F324" s="555"/>
      <c r="G324" s="555"/>
      <c r="H324" s="555"/>
      <c r="I324" s="555"/>
      <c r="J324" s="555"/>
      <c r="K324" s="555"/>
      <c r="L324" s="555"/>
      <c r="M324" s="555"/>
      <c r="N324" s="555"/>
      <c r="O324" s="555"/>
      <c r="P324" s="555"/>
      <c r="Q324" s="555"/>
      <c r="R324" s="555"/>
      <c r="S324" s="555"/>
      <c r="T324" s="555"/>
      <c r="U324" s="555"/>
      <c r="V324" s="555"/>
      <c r="W324" s="555"/>
      <c r="X324" s="555"/>
      <c r="Y324" s="555"/>
      <c r="Z324" s="555"/>
      <c r="AA324" s="555"/>
      <c r="AB324" s="555"/>
      <c r="AC324" s="556"/>
    </row>
    <row r="326" spans="1:34" ht="35.25" customHeight="1" x14ac:dyDescent="0.15"/>
    <row r="327" spans="1:34" ht="11.25" customHeight="1" x14ac:dyDescent="0.15">
      <c r="A327" s="2055" t="s">
        <v>820</v>
      </c>
      <c r="B327" s="2055"/>
      <c r="C327" s="2055"/>
      <c r="D327" s="2055"/>
      <c r="E327" s="2055"/>
      <c r="F327" s="2055"/>
      <c r="G327" s="2055"/>
      <c r="H327" s="2055"/>
      <c r="I327" s="2055"/>
      <c r="J327" s="2055"/>
      <c r="K327" s="2055"/>
      <c r="L327" s="2055"/>
      <c r="M327" s="2055"/>
      <c r="N327" s="2055"/>
      <c r="O327" s="2055"/>
      <c r="P327" s="2055"/>
      <c r="Q327" s="2055"/>
      <c r="R327" s="2055"/>
      <c r="S327" s="2055"/>
      <c r="T327" s="2055"/>
      <c r="U327" s="2055"/>
      <c r="V327" s="2055"/>
      <c r="W327" s="2055"/>
      <c r="X327" s="2055"/>
      <c r="Y327" s="2055"/>
      <c r="Z327" s="2055"/>
      <c r="AA327" s="2055"/>
      <c r="AB327" s="2055"/>
      <c r="AC327" s="2055"/>
    </row>
    <row r="328" spans="1:34" ht="11.25" customHeight="1" x14ac:dyDescent="0.15">
      <c r="A328" s="2055"/>
      <c r="B328" s="2055"/>
      <c r="C328" s="2055"/>
      <c r="D328" s="2055"/>
      <c r="E328" s="2055"/>
      <c r="F328" s="2055"/>
      <c r="G328" s="2055"/>
      <c r="H328" s="2055"/>
      <c r="I328" s="2055"/>
      <c r="J328" s="2055"/>
      <c r="K328" s="2055"/>
      <c r="L328" s="2055"/>
      <c r="M328" s="2055"/>
      <c r="N328" s="2055"/>
      <c r="O328" s="2055"/>
      <c r="P328" s="2055"/>
      <c r="Q328" s="2055"/>
      <c r="R328" s="2055"/>
      <c r="S328" s="2055"/>
      <c r="T328" s="2055"/>
      <c r="U328" s="2055"/>
      <c r="V328" s="2055"/>
      <c r="W328" s="2055"/>
      <c r="X328" s="2055"/>
      <c r="Y328" s="2055"/>
      <c r="Z328" s="2055"/>
      <c r="AA328" s="2055"/>
      <c r="AB328" s="2055"/>
      <c r="AC328" s="2055"/>
    </row>
    <row r="329" spans="1:34" ht="7.5" customHeight="1" thickBot="1" x14ac:dyDescent="0.2">
      <c r="A329" s="71"/>
      <c r="B329" s="71"/>
      <c r="C329" s="71"/>
      <c r="D329" s="71"/>
      <c r="E329" s="71"/>
      <c r="F329" s="71"/>
      <c r="G329" s="71"/>
      <c r="H329" s="71"/>
      <c r="I329" s="71"/>
      <c r="J329" s="71"/>
      <c r="K329" s="71"/>
      <c r="L329" s="71"/>
      <c r="M329" s="71"/>
      <c r="N329" s="71"/>
      <c r="O329" s="71"/>
      <c r="P329" s="71"/>
    </row>
    <row r="330" spans="1:34" ht="20.100000000000001" customHeight="1" x14ac:dyDescent="0.15">
      <c r="A330" s="2056" t="s">
        <v>44</v>
      </c>
      <c r="B330" s="72"/>
      <c r="C330" s="72"/>
      <c r="D330" s="72"/>
      <c r="E330" s="2058" t="s">
        <v>535</v>
      </c>
      <c r="F330" s="2058"/>
      <c r="G330" s="2058"/>
      <c r="H330" s="2058"/>
      <c r="I330" s="2058"/>
      <c r="J330" s="2058"/>
      <c r="K330" s="2058"/>
      <c r="L330" s="2058"/>
      <c r="M330" s="2058"/>
      <c r="N330" s="2058"/>
      <c r="O330" s="2058"/>
      <c r="P330" s="2058"/>
      <c r="Q330" s="2058"/>
      <c r="R330" s="2058"/>
      <c r="S330" s="2058"/>
      <c r="T330" s="2058"/>
      <c r="U330" s="2058"/>
      <c r="V330" s="2058"/>
      <c r="W330" s="2058"/>
      <c r="X330" s="2058"/>
      <c r="Y330" s="2058"/>
      <c r="Z330" s="2058"/>
      <c r="AA330" s="2058"/>
      <c r="AB330" s="2058"/>
      <c r="AC330" s="2059"/>
    </row>
    <row r="331" spans="1:34" ht="20.100000000000001" customHeight="1" thickBot="1" x14ac:dyDescent="0.2">
      <c r="A331" s="2057"/>
      <c r="B331" s="73" t="s">
        <v>536</v>
      </c>
      <c r="C331" s="74" t="s">
        <v>537</v>
      </c>
      <c r="D331" s="74" t="s">
        <v>1236</v>
      </c>
      <c r="E331" s="75">
        <v>0.29166666666666669</v>
      </c>
      <c r="F331" s="75">
        <v>0.3125</v>
      </c>
      <c r="G331" s="76">
        <v>0.33333333333333331</v>
      </c>
      <c r="H331" s="76">
        <v>0.35416666666666669</v>
      </c>
      <c r="I331" s="76">
        <v>0.375</v>
      </c>
      <c r="J331" s="76">
        <v>0.39583333333333331</v>
      </c>
      <c r="K331" s="76">
        <v>0.41666666666666669</v>
      </c>
      <c r="L331" s="76">
        <v>0.4375</v>
      </c>
      <c r="M331" s="76">
        <v>0.45833333333333331</v>
      </c>
      <c r="N331" s="76">
        <v>0.47916666666666669</v>
      </c>
      <c r="O331" s="76">
        <v>0.5</v>
      </c>
      <c r="P331" s="76">
        <v>0.52083333333333337</v>
      </c>
      <c r="Q331" s="76">
        <v>0.54166666666666663</v>
      </c>
      <c r="R331" s="76">
        <v>0.5625</v>
      </c>
      <c r="S331" s="76">
        <v>0.58333333333333337</v>
      </c>
      <c r="T331" s="76">
        <v>0.60416666666666663</v>
      </c>
      <c r="U331" s="76">
        <v>0.625</v>
      </c>
      <c r="V331" s="76">
        <v>0.64583333333333337</v>
      </c>
      <c r="W331" s="76">
        <v>0.66666666666666663</v>
      </c>
      <c r="X331" s="76">
        <v>0.6875</v>
      </c>
      <c r="Y331" s="76">
        <v>0.70833333333333337</v>
      </c>
      <c r="Z331" s="76">
        <v>0.72916666666666663</v>
      </c>
      <c r="AA331" s="76">
        <v>0.75</v>
      </c>
      <c r="AB331" s="76">
        <v>0.77083333333333337</v>
      </c>
      <c r="AC331" s="83">
        <v>0.79166666666666663</v>
      </c>
    </row>
    <row r="332" spans="1:34" ht="20.100000000000001" customHeight="1" thickBot="1" x14ac:dyDescent="0.2">
      <c r="A332" s="2060" t="s">
        <v>1224</v>
      </c>
      <c r="B332" s="2061"/>
      <c r="C332" s="77" t="s">
        <v>606</v>
      </c>
      <c r="D332" s="362"/>
      <c r="E332" s="527"/>
      <c r="F332" s="528"/>
      <c r="G332" s="528"/>
      <c r="H332" s="528"/>
      <c r="I332" s="528"/>
      <c r="J332" s="528"/>
      <c r="K332" s="528"/>
      <c r="L332" s="528"/>
      <c r="M332" s="528"/>
      <c r="N332" s="528"/>
      <c r="O332" s="528"/>
      <c r="P332" s="528"/>
      <c r="Q332" s="528"/>
      <c r="R332" s="528"/>
      <c r="S332" s="528"/>
      <c r="T332" s="528"/>
      <c r="U332" s="528"/>
      <c r="V332" s="528"/>
      <c r="W332" s="528"/>
      <c r="X332" s="528"/>
      <c r="Y332" s="528"/>
      <c r="Z332" s="528"/>
      <c r="AA332" s="557"/>
      <c r="AB332" s="557"/>
      <c r="AC332" s="529"/>
      <c r="AE332" s="116"/>
    </row>
    <row r="333" spans="1:34" ht="20.100000000000001" customHeight="1" thickBot="1" x14ac:dyDescent="0.2">
      <c r="A333" s="2060" t="s">
        <v>1225</v>
      </c>
      <c r="B333" s="2061"/>
      <c r="C333" s="77" t="s">
        <v>606</v>
      </c>
      <c r="D333" s="362"/>
      <c r="E333" s="527"/>
      <c r="F333" s="528"/>
      <c r="G333" s="528"/>
      <c r="H333" s="528"/>
      <c r="I333" s="528"/>
      <c r="J333" s="528"/>
      <c r="K333" s="528"/>
      <c r="L333" s="528"/>
      <c r="M333" s="528"/>
      <c r="N333" s="528"/>
      <c r="O333" s="528"/>
      <c r="P333" s="528"/>
      <c r="Q333" s="528"/>
      <c r="R333" s="528"/>
      <c r="S333" s="528"/>
      <c r="T333" s="528"/>
      <c r="U333" s="528"/>
      <c r="V333" s="528"/>
      <c r="W333" s="528"/>
      <c r="X333" s="528"/>
      <c r="Y333" s="528"/>
      <c r="Z333" s="528"/>
      <c r="AA333" s="557"/>
      <c r="AB333" s="557"/>
      <c r="AC333" s="529"/>
      <c r="AE333" s="324"/>
      <c r="AF333" s="116"/>
      <c r="AG333" s="116"/>
      <c r="AH333" s="116"/>
    </row>
    <row r="334" spans="1:34" ht="20.100000000000001" customHeight="1" thickBot="1" x14ac:dyDescent="0.2">
      <c r="A334" s="2060" t="s">
        <v>1232</v>
      </c>
      <c r="B334" s="2061"/>
      <c r="C334" s="77" t="s">
        <v>606</v>
      </c>
      <c r="D334" s="362"/>
      <c r="E334" s="527"/>
      <c r="F334" s="528"/>
      <c r="G334" s="528"/>
      <c r="H334" s="528"/>
      <c r="I334" s="528"/>
      <c r="J334" s="528"/>
      <c r="K334" s="528"/>
      <c r="L334" s="528"/>
      <c r="M334" s="528"/>
      <c r="N334" s="528"/>
      <c r="O334" s="528"/>
      <c r="P334" s="528"/>
      <c r="Q334" s="528"/>
      <c r="R334" s="528"/>
      <c r="S334" s="528"/>
      <c r="T334" s="528"/>
      <c r="U334" s="528"/>
      <c r="V334" s="528"/>
      <c r="W334" s="528"/>
      <c r="X334" s="528"/>
      <c r="Y334" s="528"/>
      <c r="Z334" s="528"/>
      <c r="AA334" s="557"/>
      <c r="AB334" s="557"/>
      <c r="AC334" s="529"/>
      <c r="AE334" s="324" t="s">
        <v>1236</v>
      </c>
      <c r="AF334" s="116"/>
      <c r="AG334" s="116"/>
      <c r="AH334" s="116"/>
    </row>
    <row r="335" spans="1:34" ht="20.100000000000001" customHeight="1" x14ac:dyDescent="0.15">
      <c r="A335" s="370" t="str">
        <f>IF(様式06‐2_職員配置!$J$41&gt;0,"保育士A","")</f>
        <v/>
      </c>
      <c r="B335" s="542" t="s">
        <v>538</v>
      </c>
      <c r="C335" s="373" t="str">
        <f>IF(A335="","",IF(SUM(様式06‐2_職員配置!$J$34:$K$40)&gt;0,"常勤","非常勤"))</f>
        <v/>
      </c>
      <c r="D335" s="539"/>
      <c r="E335" s="530"/>
      <c r="F335" s="530"/>
      <c r="G335" s="530"/>
      <c r="H335" s="530"/>
      <c r="I335" s="530"/>
      <c r="J335" s="530"/>
      <c r="K335" s="530"/>
      <c r="L335" s="530"/>
      <c r="M335" s="530"/>
      <c r="N335" s="530"/>
      <c r="O335" s="530"/>
      <c r="P335" s="531"/>
      <c r="Q335" s="531"/>
      <c r="R335" s="531"/>
      <c r="S335" s="531"/>
      <c r="T335" s="531"/>
      <c r="U335" s="531"/>
      <c r="V335" s="531"/>
      <c r="W335" s="531"/>
      <c r="X335" s="531"/>
      <c r="Y335" s="531"/>
      <c r="Z335" s="531"/>
      <c r="AA335" s="558"/>
      <c r="AB335" s="558"/>
      <c r="AC335" s="532"/>
      <c r="AE335" s="114">
        <v>3</v>
      </c>
      <c r="AF335" s="116"/>
      <c r="AG335" s="116"/>
      <c r="AH335" s="116"/>
    </row>
    <row r="336" spans="1:34" ht="20.100000000000001" customHeight="1" x14ac:dyDescent="0.15">
      <c r="A336" s="370" t="str">
        <f>IF(様式06‐2_職員配置!$J$41&gt;1,"保育士B","")</f>
        <v/>
      </c>
      <c r="B336" s="542" t="s">
        <v>538</v>
      </c>
      <c r="C336" s="373" t="str">
        <f>IF(A336="","",IF(SUM(様式06‐2_職員配置!$J$34:$K$40)&gt;1,"常勤","非常勤"))</f>
        <v/>
      </c>
      <c r="D336" s="540"/>
      <c r="E336" s="533"/>
      <c r="F336" s="533"/>
      <c r="G336" s="534"/>
      <c r="H336" s="534"/>
      <c r="I336" s="534"/>
      <c r="J336" s="534"/>
      <c r="K336" s="534"/>
      <c r="L336" s="534"/>
      <c r="M336" s="534"/>
      <c r="N336" s="534"/>
      <c r="O336" s="534"/>
      <c r="P336" s="534"/>
      <c r="Q336" s="534"/>
      <c r="R336" s="534"/>
      <c r="S336" s="534"/>
      <c r="T336" s="534"/>
      <c r="U336" s="534"/>
      <c r="V336" s="534"/>
      <c r="W336" s="534"/>
      <c r="X336" s="534"/>
      <c r="Y336" s="534"/>
      <c r="Z336" s="534"/>
      <c r="AA336" s="559"/>
      <c r="AB336" s="559"/>
      <c r="AC336" s="535"/>
      <c r="AE336" s="114">
        <v>4</v>
      </c>
      <c r="AF336" s="116"/>
      <c r="AG336" s="116"/>
      <c r="AH336" s="116"/>
    </row>
    <row r="337" spans="1:34" ht="20.100000000000001" customHeight="1" x14ac:dyDescent="0.15">
      <c r="A337" s="370" t="str">
        <f>IF(様式06‐2_職員配置!$J$41&gt;2,"保育士C","")</f>
        <v/>
      </c>
      <c r="B337" s="542" t="s">
        <v>538</v>
      </c>
      <c r="C337" s="373" t="str">
        <f>IF(A337="","",IF(SUM(様式06‐2_職員配置!$J$34:$K$40)&gt;2,"常勤","非常勤"))</f>
        <v/>
      </c>
      <c r="D337" s="540"/>
      <c r="E337" s="533"/>
      <c r="F337" s="533"/>
      <c r="G337" s="534"/>
      <c r="H337" s="534"/>
      <c r="I337" s="534"/>
      <c r="J337" s="534"/>
      <c r="K337" s="534"/>
      <c r="L337" s="534"/>
      <c r="M337" s="534"/>
      <c r="N337" s="534"/>
      <c r="O337" s="534"/>
      <c r="P337" s="534"/>
      <c r="Q337" s="534"/>
      <c r="R337" s="534"/>
      <c r="S337" s="534"/>
      <c r="T337" s="534"/>
      <c r="U337" s="534"/>
      <c r="V337" s="534"/>
      <c r="W337" s="534"/>
      <c r="X337" s="534"/>
      <c r="Y337" s="534"/>
      <c r="Z337" s="534"/>
      <c r="AA337" s="559"/>
      <c r="AB337" s="559"/>
      <c r="AC337" s="535"/>
      <c r="AE337" s="115">
        <v>5</v>
      </c>
      <c r="AF337" s="116"/>
      <c r="AG337" s="116"/>
      <c r="AH337" s="116"/>
    </row>
    <row r="338" spans="1:34" ht="20.100000000000001" customHeight="1" x14ac:dyDescent="0.15">
      <c r="A338" s="370" t="str">
        <f>IF(様式06‐2_職員配置!$J$41&gt;3,"保育士D","")</f>
        <v/>
      </c>
      <c r="B338" s="542" t="s">
        <v>538</v>
      </c>
      <c r="C338" s="373" t="str">
        <f>IF(A338="","",IF(SUM(様式06‐2_職員配置!$J$34:$K$40)&gt;3,"常勤","非常勤"))</f>
        <v/>
      </c>
      <c r="D338" s="540"/>
      <c r="E338" s="533"/>
      <c r="F338" s="533"/>
      <c r="G338" s="534"/>
      <c r="H338" s="534"/>
      <c r="I338" s="534"/>
      <c r="J338" s="534"/>
      <c r="K338" s="534"/>
      <c r="L338" s="534"/>
      <c r="M338" s="534"/>
      <c r="N338" s="534"/>
      <c r="O338" s="534"/>
      <c r="P338" s="534"/>
      <c r="Q338" s="534"/>
      <c r="R338" s="534"/>
      <c r="S338" s="534"/>
      <c r="T338" s="534"/>
      <c r="U338" s="534"/>
      <c r="V338" s="534"/>
      <c r="W338" s="534"/>
      <c r="X338" s="534"/>
      <c r="Y338" s="534"/>
      <c r="Z338" s="534"/>
      <c r="AA338" s="559"/>
      <c r="AB338" s="559"/>
      <c r="AC338" s="535"/>
      <c r="AE338" s="116"/>
      <c r="AF338" s="116"/>
      <c r="AG338" s="116"/>
      <c r="AH338" s="116"/>
    </row>
    <row r="339" spans="1:34" ht="20.100000000000001" customHeight="1" x14ac:dyDescent="0.15">
      <c r="A339" s="370" t="str">
        <f>IF(様式06‐2_職員配置!$J$41&gt;4,"保育士E","")</f>
        <v/>
      </c>
      <c r="B339" s="542"/>
      <c r="C339" s="373" t="str">
        <f>IF(A339="","",IF(SUM(様式06‐2_職員配置!$J$34:$K$40)&gt;4,"常勤","非常勤"))</f>
        <v/>
      </c>
      <c r="D339" s="540"/>
      <c r="E339" s="533"/>
      <c r="F339" s="533"/>
      <c r="G339" s="534"/>
      <c r="H339" s="534"/>
      <c r="I339" s="534"/>
      <c r="J339" s="534"/>
      <c r="K339" s="534"/>
      <c r="L339" s="534"/>
      <c r="M339" s="534"/>
      <c r="N339" s="534"/>
      <c r="O339" s="534"/>
      <c r="P339" s="534"/>
      <c r="Q339" s="534"/>
      <c r="R339" s="534"/>
      <c r="S339" s="534"/>
      <c r="T339" s="534"/>
      <c r="U339" s="534"/>
      <c r="V339" s="534"/>
      <c r="W339" s="534"/>
      <c r="X339" s="534"/>
      <c r="Y339" s="534"/>
      <c r="Z339" s="534"/>
      <c r="AA339" s="559"/>
      <c r="AB339" s="559"/>
      <c r="AC339" s="535"/>
      <c r="AE339" s="116"/>
      <c r="AF339" s="116"/>
      <c r="AG339" s="116"/>
      <c r="AH339" s="116"/>
    </row>
    <row r="340" spans="1:34" ht="20.100000000000001" customHeight="1" x14ac:dyDescent="0.15">
      <c r="A340" s="370" t="str">
        <f>IF(様式06‐2_職員配置!$J$41&gt;5,"保育士F","")</f>
        <v/>
      </c>
      <c r="B340" s="542"/>
      <c r="C340" s="373" t="str">
        <f>IF(A340="","",IF(SUM(様式06‐2_職員配置!$J$34:$K$40)&gt;5,"常勤","非常勤"))</f>
        <v/>
      </c>
      <c r="D340" s="540"/>
      <c r="E340" s="533"/>
      <c r="F340" s="533"/>
      <c r="G340" s="534"/>
      <c r="H340" s="534"/>
      <c r="I340" s="534"/>
      <c r="J340" s="534"/>
      <c r="K340" s="534"/>
      <c r="L340" s="534"/>
      <c r="M340" s="534"/>
      <c r="N340" s="534"/>
      <c r="O340" s="534"/>
      <c r="P340" s="534"/>
      <c r="Q340" s="534"/>
      <c r="R340" s="534"/>
      <c r="S340" s="534"/>
      <c r="T340" s="534"/>
      <c r="U340" s="534"/>
      <c r="V340" s="534"/>
      <c r="W340" s="534"/>
      <c r="X340" s="534"/>
      <c r="Y340" s="534"/>
      <c r="Z340" s="534"/>
      <c r="AA340" s="559"/>
      <c r="AB340" s="559"/>
      <c r="AC340" s="535"/>
      <c r="AE340" s="116"/>
      <c r="AF340" s="116"/>
      <c r="AG340" s="116"/>
      <c r="AH340" s="116"/>
    </row>
    <row r="341" spans="1:34" ht="20.100000000000001" customHeight="1" x14ac:dyDescent="0.15">
      <c r="A341" s="370" t="str">
        <f>IF(様式06‐2_職員配置!$J$41&gt;6,"保育士G","")</f>
        <v/>
      </c>
      <c r="B341" s="542"/>
      <c r="C341" s="373" t="str">
        <f>IF(A341="","",IF(SUM(様式06‐2_職員配置!$J$34:$K$40)&gt;6,"常勤","非常勤"))</f>
        <v/>
      </c>
      <c r="D341" s="540"/>
      <c r="E341" s="533"/>
      <c r="F341" s="533"/>
      <c r="G341" s="534"/>
      <c r="H341" s="534"/>
      <c r="I341" s="534"/>
      <c r="J341" s="534"/>
      <c r="K341" s="534"/>
      <c r="L341" s="534"/>
      <c r="M341" s="534"/>
      <c r="N341" s="534"/>
      <c r="O341" s="534"/>
      <c r="P341" s="534"/>
      <c r="Q341" s="534"/>
      <c r="R341" s="534"/>
      <c r="S341" s="534"/>
      <c r="T341" s="534"/>
      <c r="U341" s="534"/>
      <c r="V341" s="534"/>
      <c r="W341" s="534"/>
      <c r="X341" s="534"/>
      <c r="Y341" s="534"/>
      <c r="Z341" s="534"/>
      <c r="AA341" s="559"/>
      <c r="AB341" s="559"/>
      <c r="AC341" s="535"/>
      <c r="AE341" s="116"/>
      <c r="AF341" s="116"/>
      <c r="AG341" s="116"/>
      <c r="AH341" s="116"/>
    </row>
    <row r="342" spans="1:34" ht="20.100000000000001" customHeight="1" x14ac:dyDescent="0.15">
      <c r="A342" s="370" t="str">
        <f>IF(様式06‐2_職員配置!$J$41&gt;7,"保育士H","")</f>
        <v/>
      </c>
      <c r="B342" s="542"/>
      <c r="C342" s="373" t="str">
        <f>IF(A342="","",IF(SUM(様式06‐2_職員配置!$J$34:$K$40)&gt;7,"常勤","非常勤"))</f>
        <v/>
      </c>
      <c r="D342" s="540"/>
      <c r="E342" s="533"/>
      <c r="F342" s="533"/>
      <c r="G342" s="534"/>
      <c r="H342" s="534"/>
      <c r="I342" s="534"/>
      <c r="J342" s="534"/>
      <c r="K342" s="534"/>
      <c r="L342" s="534"/>
      <c r="M342" s="534"/>
      <c r="N342" s="534"/>
      <c r="O342" s="534"/>
      <c r="P342" s="534"/>
      <c r="Q342" s="534"/>
      <c r="R342" s="534"/>
      <c r="S342" s="534"/>
      <c r="T342" s="534"/>
      <c r="U342" s="534"/>
      <c r="V342" s="534"/>
      <c r="W342" s="534"/>
      <c r="X342" s="534"/>
      <c r="Y342" s="534"/>
      <c r="Z342" s="534"/>
      <c r="AA342" s="559"/>
      <c r="AB342" s="559"/>
      <c r="AC342" s="535"/>
      <c r="AE342" s="116"/>
      <c r="AF342" s="116"/>
      <c r="AG342" s="116"/>
      <c r="AH342" s="116"/>
    </row>
    <row r="343" spans="1:34" ht="20.100000000000001" customHeight="1" x14ac:dyDescent="0.15">
      <c r="A343" s="370" t="str">
        <f>IF(様式06‐2_職員配置!$J$41&gt;8,"保育士I","")</f>
        <v/>
      </c>
      <c r="B343" s="542"/>
      <c r="C343" s="373" t="str">
        <f>IF(A343="","",IF(SUM(様式06‐2_職員配置!$J$34:$K$40)&gt;8,"常勤","非常勤"))</f>
        <v/>
      </c>
      <c r="D343" s="540"/>
      <c r="E343" s="533"/>
      <c r="F343" s="533"/>
      <c r="G343" s="534"/>
      <c r="H343" s="534"/>
      <c r="I343" s="534"/>
      <c r="J343" s="534"/>
      <c r="K343" s="534"/>
      <c r="L343" s="534"/>
      <c r="M343" s="534"/>
      <c r="N343" s="534"/>
      <c r="O343" s="534"/>
      <c r="P343" s="534"/>
      <c r="Q343" s="534"/>
      <c r="R343" s="534"/>
      <c r="S343" s="534"/>
      <c r="T343" s="534"/>
      <c r="U343" s="534"/>
      <c r="V343" s="534"/>
      <c r="W343" s="534"/>
      <c r="X343" s="534"/>
      <c r="Y343" s="534"/>
      <c r="Z343" s="534"/>
      <c r="AA343" s="559"/>
      <c r="AB343" s="559"/>
      <c r="AC343" s="535"/>
      <c r="AE343" s="116"/>
      <c r="AF343" s="116"/>
      <c r="AG343" s="116"/>
      <c r="AH343" s="116"/>
    </row>
    <row r="344" spans="1:34" ht="20.100000000000001" customHeight="1" x14ac:dyDescent="0.15">
      <c r="A344" s="370" t="str">
        <f>IF(様式06‐2_職員配置!$J$41&gt;9,"保育士J","")</f>
        <v/>
      </c>
      <c r="B344" s="542"/>
      <c r="C344" s="373" t="str">
        <f>IF(A344="","",IF(SUM(様式06‐2_職員配置!$J$34:$K$40)&gt;9,"常勤","非常勤"))</f>
        <v/>
      </c>
      <c r="D344" s="540"/>
      <c r="E344" s="533"/>
      <c r="F344" s="533"/>
      <c r="G344" s="534"/>
      <c r="H344" s="534"/>
      <c r="I344" s="534"/>
      <c r="J344" s="534"/>
      <c r="K344" s="534"/>
      <c r="L344" s="534"/>
      <c r="M344" s="534"/>
      <c r="N344" s="534"/>
      <c r="O344" s="534"/>
      <c r="P344" s="534"/>
      <c r="Q344" s="534"/>
      <c r="R344" s="534"/>
      <c r="S344" s="534"/>
      <c r="T344" s="534"/>
      <c r="U344" s="534"/>
      <c r="V344" s="534"/>
      <c r="W344" s="534"/>
      <c r="X344" s="534"/>
      <c r="Y344" s="534"/>
      <c r="Z344" s="534"/>
      <c r="AA344" s="559"/>
      <c r="AB344" s="559"/>
      <c r="AC344" s="535"/>
      <c r="AE344" s="116"/>
      <c r="AF344" s="116"/>
      <c r="AG344" s="116"/>
      <c r="AH344" s="116"/>
    </row>
    <row r="345" spans="1:34" ht="20.100000000000001" customHeight="1" x14ac:dyDescent="0.15">
      <c r="A345" s="370" t="str">
        <f>IF(様式06‐2_職員配置!$J$41&gt;10,"保育士K","")</f>
        <v/>
      </c>
      <c r="B345" s="542"/>
      <c r="C345" s="373" t="str">
        <f>IF(A345="","",IF(SUM(様式06‐2_職員配置!$J$34:$K$40)&gt;10,"常勤","非常勤"))</f>
        <v/>
      </c>
      <c r="D345" s="540"/>
      <c r="E345" s="533"/>
      <c r="F345" s="533"/>
      <c r="G345" s="534"/>
      <c r="H345" s="534"/>
      <c r="I345" s="534"/>
      <c r="J345" s="534"/>
      <c r="K345" s="534"/>
      <c r="L345" s="534"/>
      <c r="M345" s="534"/>
      <c r="N345" s="534"/>
      <c r="O345" s="534"/>
      <c r="P345" s="534"/>
      <c r="Q345" s="534"/>
      <c r="R345" s="534"/>
      <c r="S345" s="534"/>
      <c r="T345" s="534"/>
      <c r="U345" s="534"/>
      <c r="V345" s="534"/>
      <c r="W345" s="534"/>
      <c r="X345" s="534"/>
      <c r="Y345" s="534"/>
      <c r="Z345" s="534"/>
      <c r="AA345" s="559"/>
      <c r="AB345" s="559"/>
      <c r="AC345" s="535"/>
      <c r="AE345" s="116"/>
      <c r="AF345" s="116"/>
      <c r="AG345" s="116"/>
      <c r="AH345" s="116"/>
    </row>
    <row r="346" spans="1:34" ht="20.100000000000001" customHeight="1" x14ac:dyDescent="0.15">
      <c r="A346" s="370" t="str">
        <f>IF(様式06‐2_職員配置!$J$41&gt;11,"保育士L","")</f>
        <v/>
      </c>
      <c r="B346" s="542"/>
      <c r="C346" s="373" t="str">
        <f>IF(A346="","",IF(SUM(様式06‐2_職員配置!$J$34:$K$40)&gt;11,"常勤","非常勤"))</f>
        <v/>
      </c>
      <c r="D346" s="540"/>
      <c r="E346" s="533"/>
      <c r="F346" s="533"/>
      <c r="G346" s="534"/>
      <c r="H346" s="534"/>
      <c r="I346" s="534"/>
      <c r="J346" s="534"/>
      <c r="K346" s="534"/>
      <c r="L346" s="534"/>
      <c r="M346" s="534"/>
      <c r="N346" s="534"/>
      <c r="O346" s="534"/>
      <c r="P346" s="534"/>
      <c r="Q346" s="534"/>
      <c r="R346" s="534"/>
      <c r="S346" s="534"/>
      <c r="T346" s="534"/>
      <c r="U346" s="534"/>
      <c r="V346" s="534"/>
      <c r="W346" s="534"/>
      <c r="X346" s="534"/>
      <c r="Y346" s="534"/>
      <c r="Z346" s="534"/>
      <c r="AA346" s="559"/>
      <c r="AB346" s="559"/>
      <c r="AC346" s="535"/>
      <c r="AE346" s="116"/>
      <c r="AF346" s="116"/>
      <c r="AG346" s="116"/>
      <c r="AH346" s="116"/>
    </row>
    <row r="347" spans="1:34" ht="20.100000000000001" customHeight="1" x14ac:dyDescent="0.15">
      <c r="A347" s="370" t="str">
        <f>IF(様式06‐2_職員配置!$J$41&gt;12,"保育士M","")</f>
        <v/>
      </c>
      <c r="B347" s="542"/>
      <c r="C347" s="373" t="str">
        <f>IF(A347="","",IF(SUM(様式06‐2_職員配置!$J$34:$K$40)&gt;12,"常勤","非常勤"))</f>
        <v/>
      </c>
      <c r="D347" s="540"/>
      <c r="E347" s="533"/>
      <c r="F347" s="533"/>
      <c r="G347" s="534"/>
      <c r="H347" s="534"/>
      <c r="I347" s="534"/>
      <c r="J347" s="534"/>
      <c r="K347" s="534"/>
      <c r="L347" s="534"/>
      <c r="M347" s="534"/>
      <c r="N347" s="534"/>
      <c r="O347" s="534"/>
      <c r="P347" s="534"/>
      <c r="Q347" s="534"/>
      <c r="R347" s="534"/>
      <c r="S347" s="534"/>
      <c r="T347" s="534"/>
      <c r="U347" s="534"/>
      <c r="V347" s="534"/>
      <c r="W347" s="534"/>
      <c r="X347" s="534"/>
      <c r="Y347" s="534"/>
      <c r="Z347" s="534"/>
      <c r="AA347" s="559"/>
      <c r="AB347" s="559"/>
      <c r="AC347" s="535"/>
      <c r="AE347" s="116"/>
      <c r="AF347" s="116"/>
      <c r="AG347" s="116"/>
      <c r="AH347" s="116"/>
    </row>
    <row r="348" spans="1:34" ht="20.100000000000001" customHeight="1" x14ac:dyDescent="0.15">
      <c r="A348" s="370" t="str">
        <f>IF(様式06‐2_職員配置!$J$41&gt;13,"保育士N","")</f>
        <v/>
      </c>
      <c r="B348" s="542"/>
      <c r="C348" s="373" t="str">
        <f>IF(A348="","",IF(SUM(様式06‐2_職員配置!$J$34:$K$40)&gt;13,"常勤","非常勤"))</f>
        <v/>
      </c>
      <c r="D348" s="540"/>
      <c r="E348" s="533"/>
      <c r="F348" s="533"/>
      <c r="G348" s="534"/>
      <c r="H348" s="534"/>
      <c r="I348" s="534"/>
      <c r="J348" s="534"/>
      <c r="K348" s="534"/>
      <c r="L348" s="534"/>
      <c r="M348" s="534"/>
      <c r="N348" s="534"/>
      <c r="O348" s="534"/>
      <c r="P348" s="534"/>
      <c r="Q348" s="534"/>
      <c r="R348" s="534"/>
      <c r="S348" s="534"/>
      <c r="T348" s="534"/>
      <c r="U348" s="534"/>
      <c r="V348" s="534"/>
      <c r="W348" s="534"/>
      <c r="X348" s="534"/>
      <c r="Y348" s="534"/>
      <c r="Z348" s="534"/>
      <c r="AA348" s="559"/>
      <c r="AB348" s="559"/>
      <c r="AC348" s="535"/>
      <c r="AE348" s="116"/>
      <c r="AF348" s="116"/>
      <c r="AG348" s="116"/>
      <c r="AH348" s="116"/>
    </row>
    <row r="349" spans="1:34" ht="20.100000000000001" customHeight="1" x14ac:dyDescent="0.15">
      <c r="A349" s="370" t="str">
        <f>IF(様式06‐2_職員配置!$J$41&gt;14,"保育士O","")</f>
        <v/>
      </c>
      <c r="B349" s="542"/>
      <c r="C349" s="373" t="str">
        <f>IF(A349="","",IF(SUM(様式06‐2_職員配置!$J$34:$K$40)&gt;14,"常勤","非常勤"))</f>
        <v/>
      </c>
      <c r="D349" s="540"/>
      <c r="E349" s="533"/>
      <c r="F349" s="533"/>
      <c r="G349" s="534"/>
      <c r="H349" s="534"/>
      <c r="I349" s="534"/>
      <c r="J349" s="534"/>
      <c r="K349" s="534"/>
      <c r="L349" s="534"/>
      <c r="M349" s="534"/>
      <c r="N349" s="534"/>
      <c r="O349" s="534"/>
      <c r="P349" s="534"/>
      <c r="Q349" s="534"/>
      <c r="R349" s="534"/>
      <c r="S349" s="534"/>
      <c r="T349" s="534"/>
      <c r="U349" s="534"/>
      <c r="V349" s="534"/>
      <c r="W349" s="534"/>
      <c r="X349" s="534"/>
      <c r="Y349" s="534"/>
      <c r="Z349" s="534"/>
      <c r="AA349" s="559"/>
      <c r="AB349" s="559"/>
      <c r="AC349" s="535"/>
      <c r="AE349" s="116"/>
      <c r="AF349" s="116"/>
      <c r="AG349" s="116"/>
      <c r="AH349" s="116"/>
    </row>
    <row r="350" spans="1:34" ht="20.100000000000001" customHeight="1" x14ac:dyDescent="0.15">
      <c r="A350" s="370" t="str">
        <f>IF(様式06‐2_職員配置!$J$41&gt;15,"保育士P","")</f>
        <v/>
      </c>
      <c r="B350" s="542"/>
      <c r="C350" s="373" t="str">
        <f>IF(A350="","",IF(SUM(様式06‐2_職員配置!$J$34:$K$40)&gt;15,"常勤","非常勤"))</f>
        <v/>
      </c>
      <c r="D350" s="540"/>
      <c r="E350" s="533"/>
      <c r="F350" s="533"/>
      <c r="G350" s="534"/>
      <c r="H350" s="534"/>
      <c r="I350" s="534"/>
      <c r="J350" s="534"/>
      <c r="K350" s="534"/>
      <c r="L350" s="534"/>
      <c r="M350" s="534"/>
      <c r="N350" s="534"/>
      <c r="O350" s="534"/>
      <c r="P350" s="534"/>
      <c r="Q350" s="534"/>
      <c r="R350" s="534"/>
      <c r="S350" s="534"/>
      <c r="T350" s="534"/>
      <c r="U350" s="534"/>
      <c r="V350" s="534"/>
      <c r="W350" s="534"/>
      <c r="X350" s="534"/>
      <c r="Y350" s="534"/>
      <c r="Z350" s="534"/>
      <c r="AA350" s="559"/>
      <c r="AB350" s="559"/>
      <c r="AC350" s="535"/>
    </row>
    <row r="351" spans="1:34" ht="20.100000000000001" customHeight="1" x14ac:dyDescent="0.15">
      <c r="A351" s="370" t="str">
        <f>IF(様式06‐2_職員配置!$J$41&gt;16,"保育士Q","")</f>
        <v/>
      </c>
      <c r="B351" s="542"/>
      <c r="C351" s="373" t="str">
        <f>IF(A351="","",IF(SUM(様式06‐2_職員配置!$J$34:$K$40)&gt;16,"常勤","非常勤"))</f>
        <v/>
      </c>
      <c r="D351" s="540"/>
      <c r="E351" s="533"/>
      <c r="F351" s="533"/>
      <c r="G351" s="534"/>
      <c r="H351" s="534"/>
      <c r="I351" s="534"/>
      <c r="J351" s="534"/>
      <c r="K351" s="534"/>
      <c r="L351" s="534"/>
      <c r="M351" s="534"/>
      <c r="N351" s="534"/>
      <c r="O351" s="534"/>
      <c r="P351" s="534"/>
      <c r="Q351" s="534"/>
      <c r="R351" s="534"/>
      <c r="S351" s="534"/>
      <c r="T351" s="534"/>
      <c r="U351" s="534"/>
      <c r="V351" s="534"/>
      <c r="W351" s="534"/>
      <c r="X351" s="534"/>
      <c r="Y351" s="534"/>
      <c r="Z351" s="534"/>
      <c r="AA351" s="559"/>
      <c r="AB351" s="559"/>
      <c r="AC351" s="535"/>
    </row>
    <row r="352" spans="1:34" ht="20.100000000000001" customHeight="1" x14ac:dyDescent="0.15">
      <c r="A352" s="370" t="str">
        <f>IF(様式06‐2_職員配置!$J$41&gt;17,"保育士R","")</f>
        <v/>
      </c>
      <c r="B352" s="542"/>
      <c r="C352" s="373" t="str">
        <f>IF(A352="","",IF(SUM(様式06‐2_職員配置!$J$34:$K$40)&gt;17,"常勤","非常勤"))</f>
        <v/>
      </c>
      <c r="D352" s="540"/>
      <c r="E352" s="533"/>
      <c r="F352" s="533"/>
      <c r="G352" s="534"/>
      <c r="H352" s="534"/>
      <c r="I352" s="534"/>
      <c r="J352" s="534"/>
      <c r="K352" s="534"/>
      <c r="L352" s="534"/>
      <c r="M352" s="534"/>
      <c r="N352" s="534"/>
      <c r="O352" s="534"/>
      <c r="P352" s="534"/>
      <c r="Q352" s="534"/>
      <c r="R352" s="534"/>
      <c r="S352" s="534"/>
      <c r="T352" s="534"/>
      <c r="U352" s="534"/>
      <c r="V352" s="534"/>
      <c r="W352" s="534"/>
      <c r="X352" s="534"/>
      <c r="Y352" s="534"/>
      <c r="Z352" s="534"/>
      <c r="AA352" s="559"/>
      <c r="AB352" s="559"/>
      <c r="AC352" s="535"/>
    </row>
    <row r="353" spans="1:29" ht="20.100000000000001" customHeight="1" x14ac:dyDescent="0.15">
      <c r="A353" s="370" t="str">
        <f>IF(様式06‐2_職員配置!$J$41&gt;18,"保育士S","")</f>
        <v/>
      </c>
      <c r="B353" s="542"/>
      <c r="C353" s="373" t="str">
        <f>IF(A353="","",IF(SUM(様式06‐2_職員配置!$J$34:$K$40)&gt;18,"常勤","非常勤"))</f>
        <v/>
      </c>
      <c r="D353" s="540"/>
      <c r="E353" s="533"/>
      <c r="F353" s="533"/>
      <c r="G353" s="534"/>
      <c r="H353" s="534"/>
      <c r="I353" s="534"/>
      <c r="J353" s="534"/>
      <c r="K353" s="534"/>
      <c r="L353" s="534"/>
      <c r="M353" s="534"/>
      <c r="N353" s="534"/>
      <c r="O353" s="534"/>
      <c r="P353" s="534"/>
      <c r="Q353" s="534"/>
      <c r="R353" s="534"/>
      <c r="S353" s="534"/>
      <c r="T353" s="534"/>
      <c r="U353" s="534"/>
      <c r="V353" s="534"/>
      <c r="W353" s="534"/>
      <c r="X353" s="534"/>
      <c r="Y353" s="534"/>
      <c r="Z353" s="534"/>
      <c r="AA353" s="559"/>
      <c r="AB353" s="559"/>
      <c r="AC353" s="535"/>
    </row>
    <row r="354" spans="1:29" ht="20.100000000000001" customHeight="1" x14ac:dyDescent="0.15">
      <c r="A354" s="370" t="str">
        <f>IF(様式06‐2_職員配置!$J$41&gt;19,"保育士T","")</f>
        <v/>
      </c>
      <c r="B354" s="542"/>
      <c r="C354" s="373" t="str">
        <f>IF(A354="","",IF(SUM(様式06‐2_職員配置!$J$34:$K$40)&gt;19,"常勤","非常勤"))</f>
        <v/>
      </c>
      <c r="D354" s="540"/>
      <c r="E354" s="533"/>
      <c r="F354" s="533"/>
      <c r="G354" s="534"/>
      <c r="H354" s="534"/>
      <c r="I354" s="534"/>
      <c r="J354" s="534"/>
      <c r="K354" s="534"/>
      <c r="L354" s="534"/>
      <c r="M354" s="534"/>
      <c r="N354" s="534"/>
      <c r="O354" s="534"/>
      <c r="P354" s="534"/>
      <c r="Q354" s="534"/>
      <c r="R354" s="534"/>
      <c r="S354" s="534"/>
      <c r="T354" s="534"/>
      <c r="U354" s="534"/>
      <c r="V354" s="534"/>
      <c r="W354" s="534"/>
      <c r="X354" s="534"/>
      <c r="Y354" s="534"/>
      <c r="Z354" s="534"/>
      <c r="AA354" s="559"/>
      <c r="AB354" s="559"/>
      <c r="AC354" s="535"/>
    </row>
    <row r="355" spans="1:29" ht="20.100000000000001" customHeight="1" x14ac:dyDescent="0.15">
      <c r="A355" s="370" t="str">
        <f>IF(様式06‐2_職員配置!$J$41&gt;20,"保育士U","")</f>
        <v/>
      </c>
      <c r="B355" s="542"/>
      <c r="C355" s="373" t="str">
        <f>IF(A355="","",IF(SUM(様式06‐2_職員配置!$J$34:$K$40)&gt;20,"常勤","非常勤"))</f>
        <v/>
      </c>
      <c r="D355" s="540"/>
      <c r="E355" s="533"/>
      <c r="F355" s="533"/>
      <c r="G355" s="534"/>
      <c r="H355" s="534"/>
      <c r="I355" s="534"/>
      <c r="J355" s="534"/>
      <c r="K355" s="534"/>
      <c r="L355" s="534"/>
      <c r="M355" s="534"/>
      <c r="N355" s="534"/>
      <c r="O355" s="534"/>
      <c r="P355" s="534"/>
      <c r="Q355" s="534"/>
      <c r="R355" s="534"/>
      <c r="S355" s="534"/>
      <c r="T355" s="534"/>
      <c r="U355" s="534"/>
      <c r="V355" s="534"/>
      <c r="W355" s="534"/>
      <c r="X355" s="534"/>
      <c r="Y355" s="534"/>
      <c r="Z355" s="534"/>
      <c r="AA355" s="559"/>
      <c r="AB355" s="559"/>
      <c r="AC355" s="535"/>
    </row>
    <row r="356" spans="1:29" ht="20.100000000000001" customHeight="1" x14ac:dyDescent="0.15">
      <c r="A356" s="371" t="str">
        <f>IF(様式06‐2_職員配置!$J$41&gt;21,"保育士V","")</f>
        <v/>
      </c>
      <c r="B356" s="543"/>
      <c r="C356" s="373" t="str">
        <f>IF(A356="","",IF(SUM(様式06‐2_職員配置!$J$34:$K$40)&gt;21,"常勤","非常勤"))</f>
        <v/>
      </c>
      <c r="D356" s="540"/>
      <c r="E356" s="533"/>
      <c r="F356" s="533"/>
      <c r="G356" s="534"/>
      <c r="H356" s="534"/>
      <c r="I356" s="534"/>
      <c r="J356" s="534"/>
      <c r="K356" s="534"/>
      <c r="L356" s="534"/>
      <c r="M356" s="534"/>
      <c r="N356" s="534"/>
      <c r="O356" s="534"/>
      <c r="P356" s="534"/>
      <c r="Q356" s="534"/>
      <c r="R356" s="534"/>
      <c r="S356" s="534"/>
      <c r="T356" s="534"/>
      <c r="U356" s="534"/>
      <c r="V356" s="534"/>
      <c r="W356" s="534"/>
      <c r="X356" s="534"/>
      <c r="Y356" s="534"/>
      <c r="Z356" s="534"/>
      <c r="AA356" s="559"/>
      <c r="AB356" s="559"/>
      <c r="AC356" s="535"/>
    </row>
    <row r="357" spans="1:29" ht="20.100000000000001" customHeight="1" x14ac:dyDescent="0.15">
      <c r="A357" s="370" t="str">
        <f>IF(様式06‐2_職員配置!$J$41&gt;22,"保育士W","")</f>
        <v/>
      </c>
      <c r="B357" s="542"/>
      <c r="C357" s="373" t="str">
        <f>IF(A357="","",IF(SUM(様式06‐2_職員配置!$J$34:$K$40)&gt;22,"常勤","非常勤"))</f>
        <v/>
      </c>
      <c r="D357" s="540"/>
      <c r="E357" s="533"/>
      <c r="F357" s="533"/>
      <c r="G357" s="534"/>
      <c r="H357" s="534"/>
      <c r="I357" s="534"/>
      <c r="J357" s="534"/>
      <c r="K357" s="534"/>
      <c r="L357" s="534"/>
      <c r="M357" s="534"/>
      <c r="N357" s="534"/>
      <c r="O357" s="534"/>
      <c r="P357" s="534"/>
      <c r="Q357" s="534"/>
      <c r="R357" s="534"/>
      <c r="S357" s="534"/>
      <c r="T357" s="534"/>
      <c r="U357" s="534"/>
      <c r="V357" s="534"/>
      <c r="W357" s="534"/>
      <c r="X357" s="534"/>
      <c r="Y357" s="534"/>
      <c r="Z357" s="534"/>
      <c r="AA357" s="559"/>
      <c r="AB357" s="559"/>
      <c r="AC357" s="535"/>
    </row>
    <row r="358" spans="1:29" ht="20.100000000000001" customHeight="1" x14ac:dyDescent="0.15">
      <c r="A358" s="370" t="str">
        <f>IF(様式06‐2_職員配置!$J$41&gt;23,"保育士X","")</f>
        <v/>
      </c>
      <c r="B358" s="542"/>
      <c r="C358" s="373" t="str">
        <f>IF(A358="","",IF(SUM(様式06‐2_職員配置!$J$34:$K$40)&gt;23,"常勤","非常勤"))</f>
        <v/>
      </c>
      <c r="D358" s="540"/>
      <c r="E358" s="533"/>
      <c r="F358" s="533"/>
      <c r="G358" s="534"/>
      <c r="H358" s="534"/>
      <c r="I358" s="534"/>
      <c r="J358" s="534"/>
      <c r="K358" s="534"/>
      <c r="L358" s="534"/>
      <c r="M358" s="534"/>
      <c r="N358" s="534"/>
      <c r="O358" s="534"/>
      <c r="P358" s="534"/>
      <c r="Q358" s="534"/>
      <c r="R358" s="534"/>
      <c r="S358" s="534"/>
      <c r="T358" s="534"/>
      <c r="U358" s="534"/>
      <c r="V358" s="534"/>
      <c r="W358" s="534"/>
      <c r="X358" s="534"/>
      <c r="Y358" s="534"/>
      <c r="Z358" s="534"/>
      <c r="AA358" s="559"/>
      <c r="AB358" s="559"/>
      <c r="AC358" s="535"/>
    </row>
    <row r="359" spans="1:29" ht="20.100000000000001" customHeight="1" x14ac:dyDescent="0.15">
      <c r="A359" s="370" t="str">
        <f>IF(様式06‐2_職員配置!$J$41&gt;24,"保育士Y","")</f>
        <v/>
      </c>
      <c r="B359" s="542"/>
      <c r="C359" s="373" t="str">
        <f>IF(A359="","",IF(SUM(様式06‐2_職員配置!$J$34:$K$40)&gt;24,"常勤","非常勤"))</f>
        <v/>
      </c>
      <c r="D359" s="540"/>
      <c r="E359" s="533"/>
      <c r="F359" s="533"/>
      <c r="G359" s="534"/>
      <c r="H359" s="534"/>
      <c r="I359" s="534"/>
      <c r="J359" s="534"/>
      <c r="K359" s="534"/>
      <c r="L359" s="534"/>
      <c r="M359" s="534"/>
      <c r="N359" s="534"/>
      <c r="O359" s="534"/>
      <c r="P359" s="534"/>
      <c r="Q359" s="534"/>
      <c r="R359" s="534"/>
      <c r="S359" s="534"/>
      <c r="T359" s="534"/>
      <c r="U359" s="534"/>
      <c r="V359" s="534"/>
      <c r="W359" s="534"/>
      <c r="X359" s="534"/>
      <c r="Y359" s="534"/>
      <c r="Z359" s="534"/>
      <c r="AA359" s="559"/>
      <c r="AB359" s="559"/>
      <c r="AC359" s="535"/>
    </row>
    <row r="360" spans="1:29" ht="20.100000000000001" customHeight="1" x14ac:dyDescent="0.15">
      <c r="A360" s="371" t="str">
        <f>IF(様式06‐2_職員配置!$J$41&gt;25,"保育士Z","")</f>
        <v/>
      </c>
      <c r="B360" s="543"/>
      <c r="C360" s="374" t="str">
        <f>IF(A360="","",IF(SUM(様式06‐2_職員配置!$J$34:$K$40)&gt;25,"常勤","非常勤"))</f>
        <v/>
      </c>
      <c r="D360" s="540"/>
      <c r="E360" s="533"/>
      <c r="F360" s="533"/>
      <c r="G360" s="534"/>
      <c r="H360" s="534"/>
      <c r="I360" s="534"/>
      <c r="J360" s="534"/>
      <c r="K360" s="534"/>
      <c r="L360" s="534"/>
      <c r="M360" s="534"/>
      <c r="N360" s="534"/>
      <c r="O360" s="534"/>
      <c r="P360" s="534"/>
      <c r="Q360" s="534"/>
      <c r="R360" s="534"/>
      <c r="S360" s="534"/>
      <c r="T360" s="534"/>
      <c r="U360" s="534"/>
      <c r="V360" s="534"/>
      <c r="W360" s="534"/>
      <c r="X360" s="534"/>
      <c r="Y360" s="534"/>
      <c r="Z360" s="534"/>
      <c r="AA360" s="559"/>
      <c r="AB360" s="559"/>
      <c r="AC360" s="535"/>
    </row>
    <row r="361" spans="1:29" ht="20.100000000000001" customHeight="1" x14ac:dyDescent="0.15">
      <c r="A361" s="371" t="str">
        <f>IF(様式06‐2_職員配置!$J$41&gt;26,"保育士a","")</f>
        <v/>
      </c>
      <c r="B361" s="543"/>
      <c r="C361" s="374" t="str">
        <f>IF(A361="","",IF(SUM(様式06‐2_職員配置!$J$34:$K$40)&gt;26,"常勤","非常勤"))</f>
        <v/>
      </c>
      <c r="D361" s="540"/>
      <c r="E361" s="533"/>
      <c r="F361" s="533"/>
      <c r="G361" s="534"/>
      <c r="H361" s="534"/>
      <c r="I361" s="534"/>
      <c r="J361" s="534"/>
      <c r="K361" s="534"/>
      <c r="L361" s="534"/>
      <c r="M361" s="534"/>
      <c r="N361" s="534"/>
      <c r="O361" s="534"/>
      <c r="P361" s="534"/>
      <c r="Q361" s="534"/>
      <c r="R361" s="534"/>
      <c r="S361" s="534"/>
      <c r="T361" s="534"/>
      <c r="U361" s="534"/>
      <c r="V361" s="534"/>
      <c r="W361" s="534"/>
      <c r="X361" s="534"/>
      <c r="Y361" s="534"/>
      <c r="Z361" s="534"/>
      <c r="AA361" s="559"/>
      <c r="AB361" s="559"/>
      <c r="AC361" s="535"/>
    </row>
    <row r="362" spans="1:29" ht="20.100000000000001" customHeight="1" x14ac:dyDescent="0.15">
      <c r="A362" s="371" t="str">
        <f>IF(様式06‐2_職員配置!$J$41&gt;27,"保育士b","")</f>
        <v/>
      </c>
      <c r="B362" s="543"/>
      <c r="C362" s="374" t="str">
        <f>IF(A362="","",IF(SUM(様式06‐2_職員配置!$J$34:$K$40)&gt;27,"常勤","非常勤"))</f>
        <v/>
      </c>
      <c r="D362" s="540"/>
      <c r="E362" s="533"/>
      <c r="F362" s="533"/>
      <c r="G362" s="534"/>
      <c r="H362" s="534"/>
      <c r="I362" s="534"/>
      <c r="J362" s="534"/>
      <c r="K362" s="534"/>
      <c r="L362" s="534"/>
      <c r="M362" s="534"/>
      <c r="N362" s="534"/>
      <c r="O362" s="534"/>
      <c r="P362" s="534"/>
      <c r="Q362" s="534"/>
      <c r="R362" s="534"/>
      <c r="S362" s="534"/>
      <c r="T362" s="534"/>
      <c r="U362" s="534"/>
      <c r="V362" s="534"/>
      <c r="W362" s="534"/>
      <c r="X362" s="534"/>
      <c r="Y362" s="534"/>
      <c r="Z362" s="534"/>
      <c r="AA362" s="559"/>
      <c r="AB362" s="559"/>
      <c r="AC362" s="535"/>
    </row>
    <row r="363" spans="1:29" ht="20.100000000000001" customHeight="1" x14ac:dyDescent="0.15">
      <c r="A363" s="371" t="str">
        <f>IF(様式06‐2_職員配置!$J$41&gt;28,"保育士c","")</f>
        <v/>
      </c>
      <c r="B363" s="543"/>
      <c r="C363" s="374" t="str">
        <f>IF(A363="","",IF(SUM(様式06‐2_職員配置!$J$34:$K$40)&gt;28,"常勤","非常勤"))</f>
        <v/>
      </c>
      <c r="D363" s="540"/>
      <c r="E363" s="533"/>
      <c r="F363" s="533"/>
      <c r="G363" s="534"/>
      <c r="H363" s="534"/>
      <c r="I363" s="534"/>
      <c r="J363" s="534"/>
      <c r="K363" s="534"/>
      <c r="L363" s="534"/>
      <c r="M363" s="534"/>
      <c r="N363" s="534"/>
      <c r="O363" s="534"/>
      <c r="P363" s="534"/>
      <c r="Q363" s="534"/>
      <c r="R363" s="534"/>
      <c r="S363" s="534"/>
      <c r="T363" s="534"/>
      <c r="U363" s="534"/>
      <c r="V363" s="534"/>
      <c r="W363" s="534"/>
      <c r="X363" s="534"/>
      <c r="Y363" s="534"/>
      <c r="Z363" s="534"/>
      <c r="AA363" s="559"/>
      <c r="AB363" s="559"/>
      <c r="AC363" s="535"/>
    </row>
    <row r="364" spans="1:29" ht="20.100000000000001" customHeight="1" thickBot="1" x14ac:dyDescent="0.2">
      <c r="A364" s="372" t="str">
        <f>IF(様式06‐2_職員配置!$J$41&gt;29,"保育士d","")</f>
        <v/>
      </c>
      <c r="B364" s="544"/>
      <c r="C364" s="375" t="str">
        <f>IF(A364="","",IF(SUM(様式06‐2_職員配置!$J$34:$K$40)&gt;29,"常勤","非常勤"))</f>
        <v/>
      </c>
      <c r="D364" s="541"/>
      <c r="E364" s="536"/>
      <c r="F364" s="536"/>
      <c r="G364" s="537"/>
      <c r="H364" s="537"/>
      <c r="I364" s="537"/>
      <c r="J364" s="537"/>
      <c r="K364" s="537"/>
      <c r="L364" s="537"/>
      <c r="M364" s="537"/>
      <c r="N364" s="537"/>
      <c r="O364" s="537"/>
      <c r="P364" s="537"/>
      <c r="Q364" s="537"/>
      <c r="R364" s="537"/>
      <c r="S364" s="537"/>
      <c r="T364" s="537"/>
      <c r="U364" s="537"/>
      <c r="V364" s="537"/>
      <c r="W364" s="537"/>
      <c r="X364" s="537"/>
      <c r="Y364" s="537"/>
      <c r="Z364" s="537"/>
      <c r="AA364" s="560"/>
      <c r="AB364" s="560"/>
      <c r="AC364" s="561"/>
    </row>
    <row r="365" spans="1:29" s="81" customFormat="1" ht="20.100000000000001" customHeight="1" thickBot="1" x14ac:dyDescent="0.2">
      <c r="A365" s="78"/>
      <c r="B365" s="100" t="s">
        <v>35</v>
      </c>
      <c r="C365" s="82" t="s">
        <v>539</v>
      </c>
      <c r="D365" s="106"/>
      <c r="E365" s="79"/>
      <c r="F365" s="79"/>
      <c r="G365" s="80"/>
      <c r="H365" s="80"/>
      <c r="I365" s="80"/>
      <c r="J365" s="80"/>
      <c r="K365" s="80"/>
      <c r="L365" s="80"/>
      <c r="M365" s="80"/>
      <c r="N365" s="80"/>
      <c r="O365" s="80"/>
      <c r="P365" s="80"/>
      <c r="Q365" s="80"/>
      <c r="R365" s="80"/>
      <c r="S365" s="80"/>
      <c r="T365" s="80"/>
      <c r="U365" s="80"/>
      <c r="V365" s="80"/>
      <c r="W365" s="80"/>
      <c r="X365" s="80"/>
      <c r="Y365" s="80"/>
      <c r="Z365" s="80"/>
      <c r="AA365" s="376"/>
      <c r="AB365" s="376"/>
      <c r="AC365" s="377"/>
    </row>
    <row r="366" spans="1:29" ht="20.100000000000001" customHeight="1" x14ac:dyDescent="0.15">
      <c r="A366" s="112" t="s">
        <v>540</v>
      </c>
      <c r="B366" s="345">
        <f>+様式04‐2_開園日・開園時間・定員区分!$C$18</f>
        <v>0</v>
      </c>
      <c r="C366" s="346">
        <f>ROUNDUP(B366/3,0)</f>
        <v>0</v>
      </c>
      <c r="D366" s="105"/>
      <c r="E366" s="565"/>
      <c r="F366" s="565"/>
      <c r="G366" s="566"/>
      <c r="H366" s="566"/>
      <c r="I366" s="566"/>
      <c r="J366" s="566"/>
      <c r="K366" s="566"/>
      <c r="L366" s="566"/>
      <c r="M366" s="566"/>
      <c r="N366" s="566"/>
      <c r="O366" s="566"/>
      <c r="P366" s="566"/>
      <c r="Q366" s="566"/>
      <c r="R366" s="566"/>
      <c r="S366" s="566"/>
      <c r="T366" s="566"/>
      <c r="U366" s="566"/>
      <c r="V366" s="566"/>
      <c r="W366" s="566"/>
      <c r="X366" s="566"/>
      <c r="Y366" s="566"/>
      <c r="Z366" s="566"/>
      <c r="AA366" s="574"/>
      <c r="AB366" s="574"/>
      <c r="AC366" s="567"/>
    </row>
    <row r="367" spans="1:29" ht="20.100000000000001" customHeight="1" x14ac:dyDescent="0.15">
      <c r="A367" s="113" t="s">
        <v>541</v>
      </c>
      <c r="B367" s="347">
        <f>+様式04‐2_開園日・開園時間・定員区分!$D$18</f>
        <v>0</v>
      </c>
      <c r="C367" s="348">
        <f>ROUNDUP(B367/5,0)</f>
        <v>0</v>
      </c>
      <c r="D367" s="103"/>
      <c r="E367" s="568"/>
      <c r="F367" s="568"/>
      <c r="G367" s="569"/>
      <c r="H367" s="569"/>
      <c r="I367" s="569"/>
      <c r="J367" s="569"/>
      <c r="K367" s="569"/>
      <c r="L367" s="569"/>
      <c r="M367" s="569"/>
      <c r="N367" s="569"/>
      <c r="O367" s="569"/>
      <c r="P367" s="569"/>
      <c r="Q367" s="569"/>
      <c r="R367" s="569"/>
      <c r="S367" s="569"/>
      <c r="T367" s="569"/>
      <c r="U367" s="569"/>
      <c r="V367" s="569"/>
      <c r="W367" s="569"/>
      <c r="X367" s="569"/>
      <c r="Y367" s="569"/>
      <c r="Z367" s="569"/>
      <c r="AA367" s="575"/>
      <c r="AB367" s="575"/>
      <c r="AC367" s="570"/>
    </row>
    <row r="368" spans="1:29" ht="20.100000000000001" customHeight="1" x14ac:dyDescent="0.15">
      <c r="A368" s="113" t="s">
        <v>542</v>
      </c>
      <c r="B368" s="347">
        <f>+様式04‐2_開園日・開園時間・定員区分!$E$18</f>
        <v>0</v>
      </c>
      <c r="C368" s="348">
        <f>ROUNDUP(B368/5,0)</f>
        <v>0</v>
      </c>
      <c r="D368" s="103"/>
      <c r="E368" s="568"/>
      <c r="F368" s="568"/>
      <c r="G368" s="569"/>
      <c r="H368" s="569"/>
      <c r="I368" s="569"/>
      <c r="J368" s="569"/>
      <c r="K368" s="569"/>
      <c r="L368" s="569"/>
      <c r="M368" s="569"/>
      <c r="N368" s="569"/>
      <c r="O368" s="569"/>
      <c r="P368" s="569"/>
      <c r="Q368" s="569"/>
      <c r="R368" s="569"/>
      <c r="S368" s="569"/>
      <c r="T368" s="569"/>
      <c r="U368" s="569"/>
      <c r="V368" s="569"/>
      <c r="W368" s="569"/>
      <c r="X368" s="569"/>
      <c r="Y368" s="569"/>
      <c r="Z368" s="569"/>
      <c r="AA368" s="575"/>
      <c r="AB368" s="575"/>
      <c r="AC368" s="570"/>
    </row>
    <row r="369" spans="1:34" ht="20.100000000000001" customHeight="1" x14ac:dyDescent="0.15">
      <c r="A369" s="101" t="s">
        <v>543</v>
      </c>
      <c r="B369" s="347">
        <f>+様式04‐2_開園日・開園時間・定員区分!$F$18</f>
        <v>0</v>
      </c>
      <c r="C369" s="348">
        <f>ROUNDUP(B369/15,0)</f>
        <v>0</v>
      </c>
      <c r="D369" s="103"/>
      <c r="E369" s="568"/>
      <c r="F369" s="568"/>
      <c r="G369" s="569"/>
      <c r="H369" s="569"/>
      <c r="I369" s="569"/>
      <c r="J369" s="569"/>
      <c r="K369" s="569"/>
      <c r="L369" s="569"/>
      <c r="M369" s="569"/>
      <c r="N369" s="569"/>
      <c r="O369" s="569"/>
      <c r="P369" s="569"/>
      <c r="Q369" s="569"/>
      <c r="R369" s="569"/>
      <c r="S369" s="569"/>
      <c r="T369" s="569"/>
      <c r="U369" s="569"/>
      <c r="V369" s="569"/>
      <c r="W369" s="569"/>
      <c r="X369" s="569"/>
      <c r="Y369" s="569"/>
      <c r="Z369" s="569"/>
      <c r="AA369" s="575"/>
      <c r="AB369" s="575"/>
      <c r="AC369" s="570"/>
    </row>
    <row r="370" spans="1:34" ht="20.100000000000001" customHeight="1" x14ac:dyDescent="0.15">
      <c r="A370" s="78" t="s">
        <v>544</v>
      </c>
      <c r="B370" s="347">
        <f>+様式04‐2_開園日・開園時間・定員区分!$G$18</f>
        <v>0</v>
      </c>
      <c r="C370" s="348">
        <f>ROUNDUP(B370/20,0)</f>
        <v>0</v>
      </c>
      <c r="D370" s="103"/>
      <c r="E370" s="568"/>
      <c r="F370" s="568"/>
      <c r="G370" s="569"/>
      <c r="H370" s="569"/>
      <c r="I370" s="569"/>
      <c r="J370" s="569"/>
      <c r="K370" s="569"/>
      <c r="L370" s="569"/>
      <c r="M370" s="569"/>
      <c r="N370" s="569"/>
      <c r="O370" s="569"/>
      <c r="P370" s="569"/>
      <c r="Q370" s="569"/>
      <c r="R370" s="569"/>
      <c r="S370" s="569"/>
      <c r="T370" s="569"/>
      <c r="U370" s="569"/>
      <c r="V370" s="569"/>
      <c r="W370" s="569"/>
      <c r="X370" s="569"/>
      <c r="Y370" s="569"/>
      <c r="Z370" s="569"/>
      <c r="AA370" s="575"/>
      <c r="AB370" s="575"/>
      <c r="AC370" s="570"/>
    </row>
    <row r="371" spans="1:34" ht="20.100000000000001" customHeight="1" thickBot="1" x14ac:dyDescent="0.2">
      <c r="A371" s="109" t="s">
        <v>545</v>
      </c>
      <c r="B371" s="349">
        <f>+様式04‐2_開園日・開園時間・定員区分!$H$18</f>
        <v>0</v>
      </c>
      <c r="C371" s="348">
        <f>ROUNDUP(B371/20,0)</f>
        <v>0</v>
      </c>
      <c r="D371" s="104"/>
      <c r="E371" s="571"/>
      <c r="F371" s="571"/>
      <c r="G371" s="572"/>
      <c r="H371" s="572"/>
      <c r="I371" s="572"/>
      <c r="J371" s="572"/>
      <c r="K371" s="572"/>
      <c r="L371" s="572"/>
      <c r="M371" s="572"/>
      <c r="N371" s="572"/>
      <c r="O371" s="572"/>
      <c r="P371" s="572"/>
      <c r="Q371" s="572"/>
      <c r="R371" s="572"/>
      <c r="S371" s="572"/>
      <c r="T371" s="572"/>
      <c r="U371" s="572"/>
      <c r="V371" s="572"/>
      <c r="W371" s="572"/>
      <c r="X371" s="572"/>
      <c r="Y371" s="572"/>
      <c r="Z371" s="572"/>
      <c r="AA371" s="576"/>
      <c r="AB371" s="576"/>
      <c r="AC371" s="573"/>
      <c r="AE371" s="2035" t="s">
        <v>1237</v>
      </c>
      <c r="AF371" s="2036"/>
      <c r="AG371" s="2036"/>
      <c r="AH371" s="2037"/>
    </row>
    <row r="372" spans="1:34" ht="19.5" customHeight="1" x14ac:dyDescent="0.15">
      <c r="A372" s="2038" t="s">
        <v>539</v>
      </c>
      <c r="B372" s="2039"/>
      <c r="C372" s="2040"/>
      <c r="D372" s="107"/>
      <c r="E372" s="342">
        <f>ROUNDUP(E366/3,0)+ROUNDUP(E367/5,0)+ROUNDUP(E368/5,0)+ROUNDUP(E369/15,0)+ROUNDUP(E370/20,0)+ROUNDUP(E371/20,0)</f>
        <v>0</v>
      </c>
      <c r="F372" s="342">
        <f t="shared" ref="F372:Z372" si="15">ROUNDUP(F366/3,0)+ROUNDUP(F367/5,0)+ROUNDUP(F368/5,0)+ROUNDUP(F369/15,0)+ROUNDUP(F370/20,0)+ROUNDUP(F371/20,0)</f>
        <v>0</v>
      </c>
      <c r="G372" s="342">
        <f t="shared" si="15"/>
        <v>0</v>
      </c>
      <c r="H372" s="342">
        <f t="shared" si="15"/>
        <v>0</v>
      </c>
      <c r="I372" s="342">
        <f t="shared" si="15"/>
        <v>0</v>
      </c>
      <c r="J372" s="342">
        <f t="shared" si="15"/>
        <v>0</v>
      </c>
      <c r="K372" s="342">
        <f t="shared" si="15"/>
        <v>0</v>
      </c>
      <c r="L372" s="342">
        <f t="shared" si="15"/>
        <v>0</v>
      </c>
      <c r="M372" s="342">
        <f t="shared" si="15"/>
        <v>0</v>
      </c>
      <c r="N372" s="342">
        <f t="shared" si="15"/>
        <v>0</v>
      </c>
      <c r="O372" s="342">
        <f t="shared" si="15"/>
        <v>0</v>
      </c>
      <c r="P372" s="342">
        <f t="shared" si="15"/>
        <v>0</v>
      </c>
      <c r="Q372" s="342">
        <f t="shared" si="15"/>
        <v>0</v>
      </c>
      <c r="R372" s="342">
        <f t="shared" si="15"/>
        <v>0</v>
      </c>
      <c r="S372" s="342">
        <f t="shared" si="15"/>
        <v>0</v>
      </c>
      <c r="T372" s="342">
        <f t="shared" si="15"/>
        <v>0</v>
      </c>
      <c r="U372" s="342">
        <f t="shared" si="15"/>
        <v>0</v>
      </c>
      <c r="V372" s="342">
        <f t="shared" si="15"/>
        <v>0</v>
      </c>
      <c r="W372" s="342">
        <f t="shared" si="15"/>
        <v>0</v>
      </c>
      <c r="X372" s="342">
        <f t="shared" si="15"/>
        <v>0</v>
      </c>
      <c r="Y372" s="342">
        <f t="shared" si="15"/>
        <v>0</v>
      </c>
      <c r="Z372" s="342">
        <f t="shared" si="15"/>
        <v>0</v>
      </c>
      <c r="AA372" s="353"/>
      <c r="AB372" s="354"/>
      <c r="AC372" s="355"/>
      <c r="AE372" s="2041" t="s">
        <v>642</v>
      </c>
      <c r="AF372" s="2042"/>
      <c r="AG372" s="324" t="s">
        <v>643</v>
      </c>
      <c r="AH372" s="120" t="s">
        <v>547</v>
      </c>
    </row>
    <row r="373" spans="1:34" ht="20.100000000000001" customHeight="1" thickBot="1" x14ac:dyDescent="0.2">
      <c r="A373" s="2043" t="s">
        <v>546</v>
      </c>
      <c r="B373" s="2044"/>
      <c r="C373" s="2045"/>
      <c r="D373" s="108"/>
      <c r="E373" s="343">
        <f>COUNTA(E335:E364)</f>
        <v>0</v>
      </c>
      <c r="F373" s="343">
        <f>COUNTA(F335:F364)</f>
        <v>0</v>
      </c>
      <c r="G373" s="343">
        <f t="shared" ref="G373:Z373" si="16">COUNTA(G335:G364)</f>
        <v>0</v>
      </c>
      <c r="H373" s="343">
        <f t="shared" si="16"/>
        <v>0</v>
      </c>
      <c r="I373" s="343">
        <f t="shared" si="16"/>
        <v>0</v>
      </c>
      <c r="J373" s="343">
        <f t="shared" si="16"/>
        <v>0</v>
      </c>
      <c r="K373" s="343">
        <f t="shared" si="16"/>
        <v>0</v>
      </c>
      <c r="L373" s="343">
        <f t="shared" si="16"/>
        <v>0</v>
      </c>
      <c r="M373" s="343">
        <f t="shared" si="16"/>
        <v>0</v>
      </c>
      <c r="N373" s="343">
        <f t="shared" si="16"/>
        <v>0</v>
      </c>
      <c r="O373" s="343">
        <f t="shared" si="16"/>
        <v>0</v>
      </c>
      <c r="P373" s="343">
        <f t="shared" si="16"/>
        <v>0</v>
      </c>
      <c r="Q373" s="343">
        <f t="shared" si="16"/>
        <v>0</v>
      </c>
      <c r="R373" s="343">
        <f t="shared" si="16"/>
        <v>0</v>
      </c>
      <c r="S373" s="343">
        <f t="shared" si="16"/>
        <v>0</v>
      </c>
      <c r="T373" s="343">
        <f t="shared" si="16"/>
        <v>0</v>
      </c>
      <c r="U373" s="343">
        <f t="shared" si="16"/>
        <v>0</v>
      </c>
      <c r="V373" s="343">
        <f t="shared" si="16"/>
        <v>0</v>
      </c>
      <c r="W373" s="343">
        <f t="shared" si="16"/>
        <v>0</v>
      </c>
      <c r="X373" s="343">
        <f t="shared" si="16"/>
        <v>0</v>
      </c>
      <c r="Y373" s="343">
        <f t="shared" si="16"/>
        <v>0</v>
      </c>
      <c r="Z373" s="343">
        <f t="shared" si="16"/>
        <v>0</v>
      </c>
      <c r="AA373" s="356"/>
      <c r="AB373" s="357"/>
      <c r="AC373" s="358"/>
      <c r="AE373" s="121">
        <v>3</v>
      </c>
      <c r="AF373" s="116">
        <f>COUNTIF(D335:D364,3)</f>
        <v>0</v>
      </c>
      <c r="AG373" s="116">
        <f>様式04‐2_開園日・開園時間・定員区分!$F$19</f>
        <v>0</v>
      </c>
      <c r="AH373" s="122">
        <f>IF(AF373&gt;=AG373,0,1)</f>
        <v>0</v>
      </c>
    </row>
    <row r="374" spans="1:34" ht="20.100000000000001" customHeight="1" thickBot="1" x14ac:dyDescent="0.2">
      <c r="A374" s="2046" t="s">
        <v>547</v>
      </c>
      <c r="B374" s="2047"/>
      <c r="C374" s="2048"/>
      <c r="D374" s="118"/>
      <c r="E374" s="344" t="str">
        <f t="shared" ref="E374:Z374" si="17">IF(E372&lt;=E373,"○","×")</f>
        <v>○</v>
      </c>
      <c r="F374" s="344" t="str">
        <f t="shared" si="17"/>
        <v>○</v>
      </c>
      <c r="G374" s="344" t="str">
        <f t="shared" si="17"/>
        <v>○</v>
      </c>
      <c r="H374" s="344" t="str">
        <f t="shared" si="17"/>
        <v>○</v>
      </c>
      <c r="I374" s="344" t="str">
        <f t="shared" si="17"/>
        <v>○</v>
      </c>
      <c r="J374" s="344" t="str">
        <f t="shared" si="17"/>
        <v>○</v>
      </c>
      <c r="K374" s="344" t="str">
        <f t="shared" si="17"/>
        <v>○</v>
      </c>
      <c r="L374" s="344" t="str">
        <f t="shared" si="17"/>
        <v>○</v>
      </c>
      <c r="M374" s="344" t="str">
        <f t="shared" si="17"/>
        <v>○</v>
      </c>
      <c r="N374" s="344" t="str">
        <f t="shared" si="17"/>
        <v>○</v>
      </c>
      <c r="O374" s="344" t="str">
        <f t="shared" si="17"/>
        <v>○</v>
      </c>
      <c r="P374" s="344" t="str">
        <f t="shared" si="17"/>
        <v>○</v>
      </c>
      <c r="Q374" s="344" t="str">
        <f t="shared" si="17"/>
        <v>○</v>
      </c>
      <c r="R374" s="344" t="str">
        <f t="shared" si="17"/>
        <v>○</v>
      </c>
      <c r="S374" s="344" t="str">
        <f t="shared" si="17"/>
        <v>○</v>
      </c>
      <c r="T374" s="344" t="str">
        <f t="shared" si="17"/>
        <v>○</v>
      </c>
      <c r="U374" s="344" t="str">
        <f t="shared" si="17"/>
        <v>○</v>
      </c>
      <c r="V374" s="344" t="str">
        <f t="shared" si="17"/>
        <v>○</v>
      </c>
      <c r="W374" s="344" t="str">
        <f t="shared" si="17"/>
        <v>○</v>
      </c>
      <c r="X374" s="344" t="str">
        <f t="shared" si="17"/>
        <v>○</v>
      </c>
      <c r="Y374" s="344" t="str">
        <f t="shared" si="17"/>
        <v>○</v>
      </c>
      <c r="Z374" s="344" t="str">
        <f t="shared" si="17"/>
        <v>○</v>
      </c>
      <c r="AA374" s="359"/>
      <c r="AB374" s="360"/>
      <c r="AC374" s="361"/>
      <c r="AE374" s="121">
        <v>4</v>
      </c>
      <c r="AF374" s="116">
        <f>COUNTIF(D335:D364,4)</f>
        <v>0</v>
      </c>
      <c r="AG374" s="116">
        <f>様式04‐2_開園日・開園時間・定員区分!$G$19</f>
        <v>0</v>
      </c>
      <c r="AH374" s="122">
        <f>IF(AF374&gt;=AG374,0,1)</f>
        <v>0</v>
      </c>
    </row>
    <row r="375" spans="1:34" ht="20.100000000000001" customHeight="1" thickBot="1" x14ac:dyDescent="0.2">
      <c r="A375" s="2049"/>
      <c r="B375" s="2050"/>
      <c r="C375" s="2051"/>
      <c r="D375" s="2052" t="str">
        <f>IF(SUM(AH373:AH375)&gt;0,"クラス担任の配置を確認してください","")</f>
        <v/>
      </c>
      <c r="E375" s="2053"/>
      <c r="F375" s="2053"/>
      <c r="G375" s="2053"/>
      <c r="H375" s="2053"/>
      <c r="I375" s="2053"/>
      <c r="J375" s="2053"/>
      <c r="K375" s="2053"/>
      <c r="L375" s="2053"/>
      <c r="M375" s="2053"/>
      <c r="N375" s="2053"/>
      <c r="O375" s="2053"/>
      <c r="P375" s="2053"/>
      <c r="Q375" s="2053"/>
      <c r="R375" s="2053"/>
      <c r="S375" s="2053"/>
      <c r="T375" s="2053"/>
      <c r="U375" s="2053"/>
      <c r="V375" s="2053"/>
      <c r="W375" s="2053"/>
      <c r="X375" s="2053"/>
      <c r="Y375" s="2053"/>
      <c r="Z375" s="2053"/>
      <c r="AA375" s="2053"/>
      <c r="AB375" s="2053"/>
      <c r="AC375" s="2054"/>
      <c r="AE375" s="123">
        <v>5</v>
      </c>
      <c r="AF375" s="124">
        <f>COUNTIF(D335:D364,5)</f>
        <v>0</v>
      </c>
      <c r="AG375" s="124">
        <f>様式04‐2_開園日・開園時間・定員区分!$H$19</f>
        <v>0</v>
      </c>
      <c r="AH375" s="125">
        <f>IF(AF375&gt;=AG375,0,1)</f>
        <v>0</v>
      </c>
    </row>
    <row r="376" spans="1:34" ht="14.25" customHeight="1" thickBot="1" x14ac:dyDescent="0.2"/>
    <row r="377" spans="1:34" ht="20.100000000000001" customHeight="1" thickBot="1" x14ac:dyDescent="0.2">
      <c r="A377" s="2030" t="s">
        <v>645</v>
      </c>
      <c r="B377" s="2031"/>
      <c r="C377" s="2031"/>
      <c r="D377" s="2031"/>
      <c r="E377" s="2031"/>
      <c r="F377" s="2031"/>
      <c r="G377" s="2031"/>
      <c r="H377" s="2031"/>
      <c r="I377" s="2031"/>
      <c r="J377" s="2031"/>
      <c r="K377" s="2031"/>
      <c r="L377" s="2031"/>
      <c r="M377" s="2031"/>
      <c r="N377" s="2031"/>
      <c r="O377" s="2031"/>
      <c r="P377" s="2031"/>
      <c r="Q377" s="2031"/>
      <c r="R377" s="2031"/>
      <c r="S377" s="2031"/>
      <c r="T377" s="2031"/>
      <c r="U377" s="2031"/>
      <c r="V377" s="2031"/>
      <c r="W377" s="2031"/>
      <c r="X377" s="2031"/>
      <c r="Y377" s="2031"/>
      <c r="Z377" s="2031"/>
      <c r="AA377" s="2031"/>
      <c r="AB377" s="2031"/>
      <c r="AC377" s="2032"/>
    </row>
    <row r="378" spans="1:34" ht="20.100000000000001" customHeight="1" x14ac:dyDescent="0.15">
      <c r="A378" s="2033"/>
      <c r="B378" s="2034"/>
      <c r="C378" s="545"/>
      <c r="D378" s="367"/>
      <c r="E378" s="548"/>
      <c r="F378" s="549"/>
      <c r="G378" s="549"/>
      <c r="H378" s="549"/>
      <c r="I378" s="549"/>
      <c r="J378" s="549"/>
      <c r="K378" s="549"/>
      <c r="L378" s="549"/>
      <c r="M378" s="549"/>
      <c r="N378" s="549"/>
      <c r="O378" s="549"/>
      <c r="P378" s="549"/>
      <c r="Q378" s="549"/>
      <c r="R378" s="549"/>
      <c r="S378" s="549"/>
      <c r="T378" s="549"/>
      <c r="U378" s="549"/>
      <c r="V378" s="549"/>
      <c r="W378" s="549"/>
      <c r="X378" s="549"/>
      <c r="Y378" s="549"/>
      <c r="Z378" s="549"/>
      <c r="AA378" s="562"/>
      <c r="AB378" s="562"/>
      <c r="AC378" s="550"/>
    </row>
    <row r="379" spans="1:34" ht="20.100000000000001" customHeight="1" x14ac:dyDescent="0.15">
      <c r="A379" s="2028"/>
      <c r="B379" s="2029"/>
      <c r="C379" s="546"/>
      <c r="D379" s="368"/>
      <c r="E379" s="551"/>
      <c r="F379" s="552"/>
      <c r="G379" s="552"/>
      <c r="H379" s="552"/>
      <c r="I379" s="552"/>
      <c r="J379" s="552"/>
      <c r="K379" s="552"/>
      <c r="L379" s="552"/>
      <c r="M379" s="552"/>
      <c r="N379" s="552"/>
      <c r="O379" s="552"/>
      <c r="P379" s="552"/>
      <c r="Q379" s="552"/>
      <c r="R379" s="552"/>
      <c r="S379" s="552"/>
      <c r="T379" s="552"/>
      <c r="U379" s="552"/>
      <c r="V379" s="552"/>
      <c r="W379" s="552"/>
      <c r="X379" s="552"/>
      <c r="Y379" s="552"/>
      <c r="Z379" s="552"/>
      <c r="AA379" s="563"/>
      <c r="AB379" s="563"/>
      <c r="AC379" s="553"/>
    </row>
    <row r="380" spans="1:34" ht="20.100000000000001" customHeight="1" x14ac:dyDescent="0.15">
      <c r="A380" s="2028"/>
      <c r="B380" s="2029"/>
      <c r="C380" s="546"/>
      <c r="D380" s="368"/>
      <c r="E380" s="551"/>
      <c r="F380" s="552"/>
      <c r="G380" s="552"/>
      <c r="H380" s="552"/>
      <c r="I380" s="552"/>
      <c r="J380" s="552"/>
      <c r="K380" s="552"/>
      <c r="L380" s="552"/>
      <c r="M380" s="552"/>
      <c r="N380" s="552"/>
      <c r="O380" s="552"/>
      <c r="P380" s="552"/>
      <c r="Q380" s="552"/>
      <c r="R380" s="552"/>
      <c r="S380" s="552"/>
      <c r="T380" s="552"/>
      <c r="U380" s="552"/>
      <c r="V380" s="552"/>
      <c r="W380" s="552"/>
      <c r="X380" s="552"/>
      <c r="Y380" s="552"/>
      <c r="Z380" s="552"/>
      <c r="AA380" s="563"/>
      <c r="AB380" s="563"/>
      <c r="AC380" s="553"/>
    </row>
    <row r="381" spans="1:34" ht="20.100000000000001" customHeight="1" x14ac:dyDescent="0.15">
      <c r="A381" s="2028"/>
      <c r="B381" s="2029"/>
      <c r="C381" s="546"/>
      <c r="D381" s="368"/>
      <c r="E381" s="551"/>
      <c r="F381" s="552"/>
      <c r="G381" s="552"/>
      <c r="H381" s="552"/>
      <c r="I381" s="552"/>
      <c r="J381" s="552"/>
      <c r="K381" s="552"/>
      <c r="L381" s="552"/>
      <c r="M381" s="552"/>
      <c r="N381" s="552"/>
      <c r="O381" s="552"/>
      <c r="P381" s="552"/>
      <c r="Q381" s="552"/>
      <c r="R381" s="552"/>
      <c r="S381" s="552"/>
      <c r="T381" s="552"/>
      <c r="U381" s="552"/>
      <c r="V381" s="552"/>
      <c r="W381" s="552"/>
      <c r="X381" s="552"/>
      <c r="Y381" s="552"/>
      <c r="Z381" s="552"/>
      <c r="AA381" s="563"/>
      <c r="AB381" s="563"/>
      <c r="AC381" s="553"/>
    </row>
    <row r="382" spans="1:34" ht="20.100000000000001" customHeight="1" x14ac:dyDescent="0.15">
      <c r="A382" s="2028"/>
      <c r="B382" s="2029"/>
      <c r="C382" s="546"/>
      <c r="D382" s="368"/>
      <c r="E382" s="551"/>
      <c r="F382" s="552"/>
      <c r="G382" s="552"/>
      <c r="H382" s="552"/>
      <c r="I382" s="552"/>
      <c r="J382" s="552"/>
      <c r="K382" s="552"/>
      <c r="L382" s="552"/>
      <c r="M382" s="552"/>
      <c r="N382" s="552"/>
      <c r="O382" s="552"/>
      <c r="P382" s="552"/>
      <c r="Q382" s="552"/>
      <c r="R382" s="552"/>
      <c r="S382" s="552"/>
      <c r="T382" s="552"/>
      <c r="U382" s="552"/>
      <c r="V382" s="552"/>
      <c r="W382" s="552"/>
      <c r="X382" s="552"/>
      <c r="Y382" s="552"/>
      <c r="Z382" s="552"/>
      <c r="AA382" s="563"/>
      <c r="AB382" s="563"/>
      <c r="AC382" s="553"/>
    </row>
    <row r="383" spans="1:34" ht="20.100000000000001" customHeight="1" x14ac:dyDescent="0.15">
      <c r="A383" s="2028"/>
      <c r="B383" s="2029"/>
      <c r="C383" s="546"/>
      <c r="D383" s="368"/>
      <c r="E383" s="551"/>
      <c r="F383" s="552"/>
      <c r="G383" s="552"/>
      <c r="H383" s="552"/>
      <c r="I383" s="552"/>
      <c r="J383" s="552"/>
      <c r="K383" s="552"/>
      <c r="L383" s="552"/>
      <c r="M383" s="552"/>
      <c r="N383" s="552"/>
      <c r="O383" s="552"/>
      <c r="P383" s="552"/>
      <c r="Q383" s="552"/>
      <c r="R383" s="552"/>
      <c r="S383" s="552"/>
      <c r="T383" s="552"/>
      <c r="U383" s="552"/>
      <c r="V383" s="552"/>
      <c r="W383" s="552"/>
      <c r="X383" s="552"/>
      <c r="Y383" s="552"/>
      <c r="Z383" s="552"/>
      <c r="AA383" s="563"/>
      <c r="AB383" s="563"/>
      <c r="AC383" s="553"/>
    </row>
    <row r="384" spans="1:34" ht="20.100000000000001" customHeight="1" x14ac:dyDescent="0.15">
      <c r="A384" s="2028"/>
      <c r="B384" s="2029"/>
      <c r="C384" s="546"/>
      <c r="D384" s="368"/>
      <c r="E384" s="551"/>
      <c r="F384" s="552"/>
      <c r="G384" s="552"/>
      <c r="H384" s="552"/>
      <c r="I384" s="552"/>
      <c r="J384" s="552"/>
      <c r="K384" s="552"/>
      <c r="L384" s="552"/>
      <c r="M384" s="552"/>
      <c r="N384" s="552"/>
      <c r="O384" s="552"/>
      <c r="P384" s="552"/>
      <c r="Q384" s="552"/>
      <c r="R384" s="552"/>
      <c r="S384" s="552"/>
      <c r="T384" s="552"/>
      <c r="U384" s="552"/>
      <c r="V384" s="552"/>
      <c r="W384" s="552"/>
      <c r="X384" s="552"/>
      <c r="Y384" s="552"/>
      <c r="Z384" s="552"/>
      <c r="AA384" s="563"/>
      <c r="AB384" s="563"/>
      <c r="AC384" s="553"/>
    </row>
    <row r="385" spans="1:29" ht="20.100000000000001" customHeight="1" x14ac:dyDescent="0.15">
      <c r="A385" s="2028"/>
      <c r="B385" s="2029"/>
      <c r="C385" s="546"/>
      <c r="D385" s="368"/>
      <c r="E385" s="551"/>
      <c r="F385" s="552"/>
      <c r="G385" s="552"/>
      <c r="H385" s="552"/>
      <c r="I385" s="552"/>
      <c r="J385" s="552"/>
      <c r="K385" s="552"/>
      <c r="L385" s="552"/>
      <c r="M385" s="552"/>
      <c r="N385" s="552"/>
      <c r="O385" s="552"/>
      <c r="P385" s="552"/>
      <c r="Q385" s="552"/>
      <c r="R385" s="552"/>
      <c r="S385" s="552"/>
      <c r="T385" s="552"/>
      <c r="U385" s="552"/>
      <c r="V385" s="552"/>
      <c r="W385" s="552"/>
      <c r="X385" s="552"/>
      <c r="Y385" s="552"/>
      <c r="Z385" s="552"/>
      <c r="AA385" s="563"/>
      <c r="AB385" s="563"/>
      <c r="AC385" s="553"/>
    </row>
    <row r="386" spans="1:29" ht="20.100000000000001" customHeight="1" x14ac:dyDescent="0.15">
      <c r="A386" s="2028"/>
      <c r="B386" s="2029"/>
      <c r="C386" s="546"/>
      <c r="D386" s="368"/>
      <c r="E386" s="551"/>
      <c r="F386" s="552"/>
      <c r="G386" s="552"/>
      <c r="H386" s="552"/>
      <c r="I386" s="552"/>
      <c r="J386" s="552"/>
      <c r="K386" s="552"/>
      <c r="L386" s="552"/>
      <c r="M386" s="552"/>
      <c r="N386" s="552"/>
      <c r="O386" s="552"/>
      <c r="P386" s="552"/>
      <c r="Q386" s="552"/>
      <c r="R386" s="552"/>
      <c r="S386" s="552"/>
      <c r="T386" s="552"/>
      <c r="U386" s="552"/>
      <c r="V386" s="552"/>
      <c r="W386" s="552"/>
      <c r="X386" s="552"/>
      <c r="Y386" s="552"/>
      <c r="Z386" s="552"/>
      <c r="AA386" s="563"/>
      <c r="AB386" s="563"/>
      <c r="AC386" s="553"/>
    </row>
    <row r="387" spans="1:29" ht="20.100000000000001" customHeight="1" x14ac:dyDescent="0.15">
      <c r="A387" s="2028"/>
      <c r="B387" s="2029"/>
      <c r="C387" s="546"/>
      <c r="D387" s="368"/>
      <c r="E387" s="551"/>
      <c r="F387" s="552"/>
      <c r="G387" s="552"/>
      <c r="H387" s="552"/>
      <c r="I387" s="552"/>
      <c r="J387" s="552"/>
      <c r="K387" s="552"/>
      <c r="L387" s="552"/>
      <c r="M387" s="552"/>
      <c r="N387" s="552"/>
      <c r="O387" s="552"/>
      <c r="P387" s="552"/>
      <c r="Q387" s="552"/>
      <c r="R387" s="552"/>
      <c r="S387" s="552"/>
      <c r="T387" s="552"/>
      <c r="U387" s="552"/>
      <c r="V387" s="552"/>
      <c r="W387" s="552"/>
      <c r="X387" s="552"/>
      <c r="Y387" s="552"/>
      <c r="Z387" s="552"/>
      <c r="AA387" s="563"/>
      <c r="AB387" s="563"/>
      <c r="AC387" s="553"/>
    </row>
    <row r="388" spans="1:29" ht="20.100000000000001" customHeight="1" x14ac:dyDescent="0.15">
      <c r="A388" s="2028"/>
      <c r="B388" s="2029"/>
      <c r="C388" s="546"/>
      <c r="D388" s="368"/>
      <c r="E388" s="551"/>
      <c r="F388" s="552"/>
      <c r="G388" s="552"/>
      <c r="H388" s="552"/>
      <c r="I388" s="552"/>
      <c r="J388" s="552"/>
      <c r="K388" s="552"/>
      <c r="L388" s="552"/>
      <c r="M388" s="552"/>
      <c r="N388" s="552"/>
      <c r="O388" s="552"/>
      <c r="P388" s="552"/>
      <c r="Q388" s="552"/>
      <c r="R388" s="552"/>
      <c r="S388" s="552"/>
      <c r="T388" s="552"/>
      <c r="U388" s="552"/>
      <c r="V388" s="552"/>
      <c r="W388" s="552"/>
      <c r="X388" s="552"/>
      <c r="Y388" s="552"/>
      <c r="Z388" s="552"/>
      <c r="AA388" s="563"/>
      <c r="AB388" s="563"/>
      <c r="AC388" s="553"/>
    </row>
    <row r="389" spans="1:29" ht="20.100000000000001" customHeight="1" thickBot="1" x14ac:dyDescent="0.2">
      <c r="A389" s="2026"/>
      <c r="B389" s="2027"/>
      <c r="C389" s="547"/>
      <c r="D389" s="369"/>
      <c r="E389" s="554"/>
      <c r="F389" s="555"/>
      <c r="G389" s="555"/>
      <c r="H389" s="555"/>
      <c r="I389" s="555"/>
      <c r="J389" s="555"/>
      <c r="K389" s="555"/>
      <c r="L389" s="555"/>
      <c r="M389" s="555"/>
      <c r="N389" s="555"/>
      <c r="O389" s="555"/>
      <c r="P389" s="555"/>
      <c r="Q389" s="555"/>
      <c r="R389" s="555"/>
      <c r="S389" s="555"/>
      <c r="T389" s="555"/>
      <c r="U389" s="555"/>
      <c r="V389" s="555"/>
      <c r="W389" s="555"/>
      <c r="X389" s="555"/>
      <c r="Y389" s="555"/>
      <c r="Z389" s="555"/>
      <c r="AA389" s="564"/>
      <c r="AB389" s="564"/>
      <c r="AC389" s="556"/>
    </row>
  </sheetData>
  <sheetProtection formatCells="0" formatColumns="0" formatRows="0"/>
  <mergeCells count="150">
    <mergeCell ref="A179:C180"/>
    <mergeCell ref="A129:B129"/>
    <mergeCell ref="A128:B128"/>
    <mergeCell ref="A127:B127"/>
    <mergeCell ref="A126:B126"/>
    <mergeCell ref="D245:AC245"/>
    <mergeCell ref="D180:AC180"/>
    <mergeCell ref="A185:B185"/>
    <mergeCell ref="A186:B186"/>
    <mergeCell ref="A187:B187"/>
    <mergeCell ref="A202:B202"/>
    <mergeCell ref="A203:B203"/>
    <mergeCell ref="A204:B204"/>
    <mergeCell ref="A243:C243"/>
    <mergeCell ref="A244:C245"/>
    <mergeCell ref="A315:B315"/>
    <mergeCell ref="A314:B314"/>
    <mergeCell ref="A313:B313"/>
    <mergeCell ref="A312:AC312"/>
    <mergeCell ref="A267:B267"/>
    <mergeCell ref="A262:AC263"/>
    <mergeCell ref="A259:B259"/>
    <mergeCell ref="A258:B258"/>
    <mergeCell ref="A257:B257"/>
    <mergeCell ref="A324:B324"/>
    <mergeCell ref="A323:B323"/>
    <mergeCell ref="A322:B322"/>
    <mergeCell ref="A321:B321"/>
    <mergeCell ref="A320:B320"/>
    <mergeCell ref="A319:B319"/>
    <mergeCell ref="A318:B318"/>
    <mergeCell ref="A317:B317"/>
    <mergeCell ref="A316:B316"/>
    <mergeCell ref="A2:AC3"/>
    <mergeCell ref="A5:A6"/>
    <mergeCell ref="E5:AC5"/>
    <mergeCell ref="A7:B7"/>
    <mergeCell ref="A47:C47"/>
    <mergeCell ref="A48:C48"/>
    <mergeCell ref="D50:AC50"/>
    <mergeCell ref="A70:A71"/>
    <mergeCell ref="E70:AC70"/>
    <mergeCell ref="A8:B8"/>
    <mergeCell ref="A58:B58"/>
    <mergeCell ref="A52:AC52"/>
    <mergeCell ref="A49:C50"/>
    <mergeCell ref="A67:AC68"/>
    <mergeCell ref="A64:B64"/>
    <mergeCell ref="A63:B63"/>
    <mergeCell ref="A62:B62"/>
    <mergeCell ref="A61:B61"/>
    <mergeCell ref="A60:B60"/>
    <mergeCell ref="A59:B59"/>
    <mergeCell ref="A53:B53"/>
    <mergeCell ref="A54:B54"/>
    <mergeCell ref="A55:B55"/>
    <mergeCell ref="A56:B56"/>
    <mergeCell ref="AE47:AF47"/>
    <mergeCell ref="AE46:AH46"/>
    <mergeCell ref="A9:B9"/>
    <mergeCell ref="AE111:AH111"/>
    <mergeCell ref="A112:C112"/>
    <mergeCell ref="AE112:AF112"/>
    <mergeCell ref="A113:C113"/>
    <mergeCell ref="A114:C115"/>
    <mergeCell ref="D115:AC115"/>
    <mergeCell ref="A73:B73"/>
    <mergeCell ref="A74:B74"/>
    <mergeCell ref="A72:B72"/>
    <mergeCell ref="A57:B57"/>
    <mergeCell ref="AE177:AF177"/>
    <mergeCell ref="A178:C178"/>
    <mergeCell ref="A132:AC133"/>
    <mergeCell ref="A135:A136"/>
    <mergeCell ref="E135:AC135"/>
    <mergeCell ref="A137:B137"/>
    <mergeCell ref="A139:B139"/>
    <mergeCell ref="A125:B125"/>
    <mergeCell ref="A124:B124"/>
    <mergeCell ref="AE176:AH176"/>
    <mergeCell ref="A177:C177"/>
    <mergeCell ref="A123:B123"/>
    <mergeCell ref="A122:B122"/>
    <mergeCell ref="A121:B121"/>
    <mergeCell ref="A120:B120"/>
    <mergeCell ref="A119:B119"/>
    <mergeCell ref="A118:B118"/>
    <mergeCell ref="A117:AC117"/>
    <mergeCell ref="AE241:AH241"/>
    <mergeCell ref="A242:C242"/>
    <mergeCell ref="AE242:AF242"/>
    <mergeCell ref="A194:B194"/>
    <mergeCell ref="A138:B138"/>
    <mergeCell ref="A197:AC198"/>
    <mergeCell ref="A200:A201"/>
    <mergeCell ref="E200:AC200"/>
    <mergeCell ref="A188:B188"/>
    <mergeCell ref="A189:B189"/>
    <mergeCell ref="A190:B190"/>
    <mergeCell ref="A191:B191"/>
    <mergeCell ref="A192:B192"/>
    <mergeCell ref="A193:B193"/>
    <mergeCell ref="A182:AC182"/>
    <mergeCell ref="A183:B183"/>
    <mergeCell ref="A184:B184"/>
    <mergeCell ref="AE306:AH306"/>
    <mergeCell ref="A307:C307"/>
    <mergeCell ref="AE307:AF307"/>
    <mergeCell ref="A308:C308"/>
    <mergeCell ref="A309:C310"/>
    <mergeCell ref="D310:AC310"/>
    <mergeCell ref="A268:B268"/>
    <mergeCell ref="A269:B269"/>
    <mergeCell ref="A265:A266"/>
    <mergeCell ref="E265:AC265"/>
    <mergeCell ref="A256:B256"/>
    <mergeCell ref="A255:B255"/>
    <mergeCell ref="A254:B254"/>
    <mergeCell ref="A247:AC247"/>
    <mergeCell ref="A248:B248"/>
    <mergeCell ref="A249:B249"/>
    <mergeCell ref="A250:B250"/>
    <mergeCell ref="A251:B251"/>
    <mergeCell ref="A252:B252"/>
    <mergeCell ref="A253:B253"/>
    <mergeCell ref="AE371:AH371"/>
    <mergeCell ref="A372:C372"/>
    <mergeCell ref="AE372:AF372"/>
    <mergeCell ref="A373:C373"/>
    <mergeCell ref="A374:C375"/>
    <mergeCell ref="D375:AC375"/>
    <mergeCell ref="A327:AC328"/>
    <mergeCell ref="A330:A331"/>
    <mergeCell ref="E330:AC330"/>
    <mergeCell ref="A332:B332"/>
    <mergeCell ref="A333:B333"/>
    <mergeCell ref="A334:B334"/>
    <mergeCell ref="A389:B389"/>
    <mergeCell ref="A383:B383"/>
    <mergeCell ref="A384:B384"/>
    <mergeCell ref="A385:B385"/>
    <mergeCell ref="A386:B386"/>
    <mergeCell ref="A387:B387"/>
    <mergeCell ref="A388:B388"/>
    <mergeCell ref="A377:AC377"/>
    <mergeCell ref="A378:B378"/>
    <mergeCell ref="A379:B379"/>
    <mergeCell ref="A380:B380"/>
    <mergeCell ref="A381:B381"/>
    <mergeCell ref="A382:B382"/>
  </mergeCells>
  <phoneticPr fontId="1"/>
  <conditionalFormatting sqref="E49:AC49">
    <cfRule type="cellIs" dxfId="25" priority="36" operator="equal">
      <formula>"×"</formula>
    </cfRule>
  </conditionalFormatting>
  <conditionalFormatting sqref="D50:AC50">
    <cfRule type="cellIs" dxfId="24" priority="35" operator="equal">
      <formula>"学級担任の配置を確認してください"</formula>
    </cfRule>
  </conditionalFormatting>
  <conditionalFormatting sqref="E114:AC114">
    <cfRule type="cellIs" dxfId="23" priority="34" operator="equal">
      <formula>"×"</formula>
    </cfRule>
  </conditionalFormatting>
  <conditionalFormatting sqref="D115:AC115">
    <cfRule type="cellIs" dxfId="22" priority="33" operator="equal">
      <formula>"学級担任の配置を確認してください"</formula>
    </cfRule>
  </conditionalFormatting>
  <conditionalFormatting sqref="E179:AC179">
    <cfRule type="cellIs" dxfId="21" priority="32" operator="equal">
      <formula>"×"</formula>
    </cfRule>
  </conditionalFormatting>
  <conditionalFormatting sqref="D180:AC180">
    <cfRule type="cellIs" dxfId="20" priority="31" operator="equal">
      <formula>"学級担任の配置を確認してください"</formula>
    </cfRule>
  </conditionalFormatting>
  <conditionalFormatting sqref="E244:AC244">
    <cfRule type="cellIs" dxfId="19" priority="30" operator="equal">
      <formula>"×"</formula>
    </cfRule>
  </conditionalFormatting>
  <conditionalFormatting sqref="D245:AC245">
    <cfRule type="cellIs" dxfId="18" priority="29" operator="equal">
      <formula>"学級担任の配置を確認してください"</formula>
    </cfRule>
  </conditionalFormatting>
  <conditionalFormatting sqref="E309:AC309">
    <cfRule type="cellIs" dxfId="17" priority="28" operator="equal">
      <formula>"×"</formula>
    </cfRule>
  </conditionalFormatting>
  <conditionalFormatting sqref="D310:AC310">
    <cfRule type="cellIs" dxfId="16" priority="27" operator="equal">
      <formula>"学級担任の配置を確認してください"</formula>
    </cfRule>
  </conditionalFormatting>
  <conditionalFormatting sqref="E374:AC374">
    <cfRule type="cellIs" dxfId="15" priority="26" operator="equal">
      <formula>"×"</formula>
    </cfRule>
  </conditionalFormatting>
  <conditionalFormatting sqref="D375:AC375">
    <cfRule type="cellIs" dxfId="14" priority="25" operator="equal">
      <formula>"学級担任の配置を確認してください"</formula>
    </cfRule>
  </conditionalFormatting>
  <dataValidations count="6">
    <dataValidation type="list" allowBlank="1" showInputMessage="1" showErrorMessage="1" sqref="C53:C64 C118:C129 C183:C194 C248:C259 C313:C324 C378:C389">
      <formula1>"常勤,非常勤"</formula1>
    </dataValidation>
    <dataValidation type="list" allowBlank="1" showInputMessage="1" showErrorMessage="1" sqref="B10:B39 B75:B104 B140:B169 B205:B234 B270:B299 B335:B364">
      <formula1>"　,０歳児,１歳児,２歳児,３歳児,４歳児,５歳児,フリー,加配,その他"</formula1>
    </dataValidation>
    <dataValidation type="list" allowBlank="1" showInputMessage="1" showErrorMessage="1" sqref="D183:D194 D53:D64 C7:D9 D118:D129 C72:D74 C137:D139 D248:D259 C202:D204 D313:D324 C267:D269 D378:D389 C332:D334">
      <formula1>"　,常勤,非常勤"</formula1>
    </dataValidation>
    <dataValidation type="list" allowBlank="1" showInputMessage="1" showErrorMessage="1" sqref="E183:AC194 E53:AC64 E118:AC129 E248:AC259 E313:AC324 E378:AC389 E7:AC40 E72:AC105 E137:AC170 E202:AC235 E267:AC300 E332:AC365">
      <formula1>"○"</formula1>
    </dataValidation>
    <dataValidation type="whole" allowBlank="1" showInputMessage="1" showErrorMessage="1" sqref="E41:AC46 E106:AC111 E171:AC176 E236:AC241 E301:AC306 E366:AC371">
      <formula1>0</formula1>
      <formula2>1000</formula2>
    </dataValidation>
    <dataValidation type="list" allowBlank="1" showInputMessage="1" showErrorMessage="1" sqref="D10:D39 D75:D104 D140:D169 D205:D234 D270:D299 D335:D364">
      <formula1>$AE$10:$AE$12</formula1>
    </dataValidation>
  </dataValidations>
  <printOptions horizontalCentered="1" verticalCentered="1"/>
  <pageMargins left="0.23622047244094491" right="0.23622047244094491" top="0.15748031496062992" bottom="0.19685039370078741" header="0" footer="0"/>
  <pageSetup paperSize="9" scale="69" fitToHeight="0" pageOrder="overThenDown" orientation="portrait"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5"/>
  <sheetViews>
    <sheetView zoomScale="115" zoomScaleNormal="115" zoomScaleSheetLayoutView="55" workbookViewId="0">
      <selection activeCell="H17" sqref="H17"/>
    </sheetView>
  </sheetViews>
  <sheetFormatPr defaultRowHeight="15.75" x14ac:dyDescent="0.15"/>
  <cols>
    <col min="1" max="1" width="11.375" style="1" bestFit="1" customWidth="1"/>
    <col min="2" max="3" width="7.5" style="1" customWidth="1"/>
    <col min="4" max="4" width="10.625" style="1" customWidth="1"/>
    <col min="5" max="29" width="4.375" style="1" customWidth="1"/>
    <col min="30" max="16384" width="9" style="1"/>
  </cols>
  <sheetData>
    <row r="1" spans="1:34" ht="35.25" customHeight="1" x14ac:dyDescent="0.15"/>
    <row r="2" spans="1:34" ht="11.25" customHeight="1" x14ac:dyDescent="0.15">
      <c r="A2" s="2055" t="s">
        <v>820</v>
      </c>
      <c r="B2" s="2055"/>
      <c r="C2" s="2055"/>
      <c r="D2" s="2055"/>
      <c r="E2" s="2055"/>
      <c r="F2" s="2055"/>
      <c r="G2" s="2055"/>
      <c r="H2" s="2055"/>
      <c r="I2" s="2055"/>
      <c r="J2" s="2055"/>
      <c r="K2" s="2055"/>
      <c r="L2" s="2055"/>
      <c r="M2" s="2055"/>
      <c r="N2" s="2055"/>
      <c r="O2" s="2055"/>
      <c r="P2" s="2055"/>
      <c r="Q2" s="2055"/>
      <c r="R2" s="2055"/>
      <c r="S2" s="2055"/>
      <c r="T2" s="2055"/>
      <c r="U2" s="2055"/>
      <c r="V2" s="2055"/>
      <c r="W2" s="2055"/>
      <c r="X2" s="2055"/>
      <c r="Y2" s="2055"/>
      <c r="Z2" s="2055"/>
      <c r="AA2" s="2055"/>
      <c r="AB2" s="2055"/>
      <c r="AC2" s="2055"/>
    </row>
    <row r="3" spans="1:34" ht="11.25" customHeight="1" x14ac:dyDescent="0.15">
      <c r="A3" s="2055"/>
      <c r="B3" s="2055"/>
      <c r="C3" s="2055"/>
      <c r="D3" s="2055"/>
      <c r="E3" s="2055"/>
      <c r="F3" s="2055"/>
      <c r="G3" s="2055"/>
      <c r="H3" s="2055"/>
      <c r="I3" s="2055"/>
      <c r="J3" s="2055"/>
      <c r="K3" s="2055"/>
      <c r="L3" s="2055"/>
      <c r="M3" s="2055"/>
      <c r="N3" s="2055"/>
      <c r="O3" s="2055"/>
      <c r="P3" s="2055"/>
      <c r="Q3" s="2055"/>
      <c r="R3" s="2055"/>
      <c r="S3" s="2055"/>
      <c r="T3" s="2055"/>
      <c r="U3" s="2055"/>
      <c r="V3" s="2055"/>
      <c r="W3" s="2055"/>
      <c r="X3" s="2055"/>
      <c r="Y3" s="2055"/>
      <c r="Z3" s="2055"/>
      <c r="AA3" s="2055"/>
      <c r="AB3" s="2055"/>
      <c r="AC3" s="2055"/>
    </row>
    <row r="4" spans="1:34" ht="7.5" customHeight="1" thickBot="1" x14ac:dyDescent="0.2">
      <c r="A4" s="71"/>
      <c r="B4" s="71"/>
      <c r="C4" s="71"/>
      <c r="D4" s="71"/>
      <c r="E4" s="71"/>
      <c r="F4" s="71"/>
      <c r="G4" s="71"/>
      <c r="H4" s="71"/>
      <c r="I4" s="71"/>
      <c r="J4" s="71"/>
      <c r="K4" s="71"/>
      <c r="L4" s="71"/>
      <c r="M4" s="71"/>
      <c r="N4" s="71"/>
      <c r="O4" s="71"/>
      <c r="P4" s="71"/>
    </row>
    <row r="5" spans="1:34" ht="20.100000000000001" customHeight="1" x14ac:dyDescent="0.15">
      <c r="A5" s="2056" t="s">
        <v>554</v>
      </c>
      <c r="B5" s="72"/>
      <c r="C5" s="72"/>
      <c r="D5" s="72"/>
      <c r="E5" s="2058" t="s">
        <v>535</v>
      </c>
      <c r="F5" s="2058"/>
      <c r="G5" s="2058"/>
      <c r="H5" s="2058"/>
      <c r="I5" s="2058"/>
      <c r="J5" s="2058"/>
      <c r="K5" s="2058"/>
      <c r="L5" s="2058"/>
      <c r="M5" s="2058"/>
      <c r="N5" s="2058"/>
      <c r="O5" s="2058"/>
      <c r="P5" s="2058"/>
      <c r="Q5" s="2058"/>
      <c r="R5" s="2058"/>
      <c r="S5" s="2058"/>
      <c r="T5" s="2058"/>
      <c r="U5" s="2058"/>
      <c r="V5" s="2058"/>
      <c r="W5" s="2058"/>
      <c r="X5" s="2058"/>
      <c r="Y5" s="2058"/>
      <c r="Z5" s="2058"/>
      <c r="AA5" s="2058"/>
      <c r="AB5" s="2058"/>
      <c r="AC5" s="2059"/>
    </row>
    <row r="6" spans="1:34" ht="20.100000000000001" customHeight="1" thickBot="1" x14ac:dyDescent="0.2">
      <c r="A6" s="2057"/>
      <c r="B6" s="73" t="s">
        <v>536</v>
      </c>
      <c r="C6" s="74" t="s">
        <v>537</v>
      </c>
      <c r="D6" s="74" t="s">
        <v>1236</v>
      </c>
      <c r="E6" s="75">
        <v>0.29166666666666669</v>
      </c>
      <c r="F6" s="75">
        <v>0.3125</v>
      </c>
      <c r="G6" s="76">
        <v>0.33333333333333331</v>
      </c>
      <c r="H6" s="76">
        <v>0.35416666666666669</v>
      </c>
      <c r="I6" s="76">
        <v>0.375</v>
      </c>
      <c r="J6" s="76">
        <v>0.39583333333333331</v>
      </c>
      <c r="K6" s="76">
        <v>0.41666666666666669</v>
      </c>
      <c r="L6" s="76">
        <v>0.4375</v>
      </c>
      <c r="M6" s="76">
        <v>0.45833333333333331</v>
      </c>
      <c r="N6" s="76">
        <v>0.47916666666666669</v>
      </c>
      <c r="O6" s="76">
        <v>0.5</v>
      </c>
      <c r="P6" s="76">
        <v>0.52083333333333337</v>
      </c>
      <c r="Q6" s="76">
        <v>0.54166666666666663</v>
      </c>
      <c r="R6" s="76">
        <v>0.5625</v>
      </c>
      <c r="S6" s="76">
        <v>0.58333333333333337</v>
      </c>
      <c r="T6" s="76">
        <v>0.60416666666666663</v>
      </c>
      <c r="U6" s="76">
        <v>0.625</v>
      </c>
      <c r="V6" s="76">
        <v>0.64583333333333337</v>
      </c>
      <c r="W6" s="76">
        <v>0.66666666666666663</v>
      </c>
      <c r="X6" s="76">
        <v>0.6875</v>
      </c>
      <c r="Y6" s="76">
        <v>0.70833333333333337</v>
      </c>
      <c r="Z6" s="76">
        <v>0.72916666666666663</v>
      </c>
      <c r="AA6" s="76">
        <v>0.75</v>
      </c>
      <c r="AB6" s="76">
        <v>0.77083333333333337</v>
      </c>
      <c r="AC6" s="83">
        <v>0.79166666666666663</v>
      </c>
    </row>
    <row r="7" spans="1:34" ht="20.100000000000001" customHeight="1" thickBot="1" x14ac:dyDescent="0.2">
      <c r="A7" s="2060" t="s">
        <v>1224</v>
      </c>
      <c r="B7" s="2061"/>
      <c r="C7" s="77" t="s">
        <v>606</v>
      </c>
      <c r="D7" s="102"/>
      <c r="E7" s="577"/>
      <c r="F7" s="578"/>
      <c r="G7" s="578"/>
      <c r="H7" s="578"/>
      <c r="I7" s="578" t="s">
        <v>560</v>
      </c>
      <c r="J7" s="578" t="s">
        <v>560</v>
      </c>
      <c r="K7" s="578" t="s">
        <v>560</v>
      </c>
      <c r="L7" s="578" t="s">
        <v>560</v>
      </c>
      <c r="M7" s="578" t="s">
        <v>560</v>
      </c>
      <c r="N7" s="578" t="s">
        <v>560</v>
      </c>
      <c r="O7" s="578" t="s">
        <v>560</v>
      </c>
      <c r="P7" s="578" t="s">
        <v>560</v>
      </c>
      <c r="Q7" s="578" t="s">
        <v>560</v>
      </c>
      <c r="R7" s="578" t="s">
        <v>560</v>
      </c>
      <c r="S7" s="578" t="s">
        <v>560</v>
      </c>
      <c r="T7" s="578" t="s">
        <v>560</v>
      </c>
      <c r="U7" s="578" t="s">
        <v>560</v>
      </c>
      <c r="V7" s="578" t="s">
        <v>560</v>
      </c>
      <c r="W7" s="578" t="s">
        <v>560</v>
      </c>
      <c r="X7" s="578" t="s">
        <v>560</v>
      </c>
      <c r="Y7" s="578" t="s">
        <v>560</v>
      </c>
      <c r="Z7" s="578" t="s">
        <v>560</v>
      </c>
      <c r="AA7" s="578"/>
      <c r="AB7" s="578"/>
      <c r="AC7" s="579"/>
      <c r="AE7" s="116"/>
    </row>
    <row r="8" spans="1:34" ht="20.100000000000001" customHeight="1" thickBot="1" x14ac:dyDescent="0.2">
      <c r="A8" s="2060" t="s">
        <v>1225</v>
      </c>
      <c r="B8" s="2061"/>
      <c r="C8" s="77" t="s">
        <v>606</v>
      </c>
      <c r="D8" s="102"/>
      <c r="E8" s="577"/>
      <c r="F8" s="578"/>
      <c r="G8" s="578"/>
      <c r="H8" s="578"/>
      <c r="I8" s="578"/>
      <c r="J8" s="578"/>
      <c r="K8" s="578"/>
      <c r="L8" s="578"/>
      <c r="M8" s="578"/>
      <c r="N8" s="578"/>
      <c r="O8" s="578"/>
      <c r="P8" s="578"/>
      <c r="Q8" s="578"/>
      <c r="R8" s="578"/>
      <c r="S8" s="578"/>
      <c r="T8" s="578"/>
      <c r="U8" s="578"/>
      <c r="V8" s="578"/>
      <c r="W8" s="578"/>
      <c r="X8" s="578"/>
      <c r="Y8" s="578"/>
      <c r="Z8" s="578"/>
      <c r="AA8" s="578"/>
      <c r="AB8" s="578"/>
      <c r="AC8" s="579"/>
      <c r="AE8" s="404"/>
      <c r="AF8" s="116"/>
      <c r="AG8" s="116"/>
      <c r="AH8" s="116"/>
    </row>
    <row r="9" spans="1:34" ht="20.100000000000001" customHeight="1" thickBot="1" x14ac:dyDescent="0.2">
      <c r="A9" s="2060" t="s">
        <v>1232</v>
      </c>
      <c r="B9" s="2061"/>
      <c r="C9" s="77" t="s">
        <v>606</v>
      </c>
      <c r="D9" s="102"/>
      <c r="E9" s="577"/>
      <c r="F9" s="578"/>
      <c r="G9" s="578"/>
      <c r="H9" s="578"/>
      <c r="I9" s="578"/>
      <c r="J9" s="578"/>
      <c r="K9" s="578"/>
      <c r="L9" s="578"/>
      <c r="M9" s="578"/>
      <c r="N9" s="578"/>
      <c r="O9" s="578"/>
      <c r="P9" s="578"/>
      <c r="Q9" s="578"/>
      <c r="R9" s="578"/>
      <c r="S9" s="578"/>
      <c r="T9" s="578"/>
      <c r="U9" s="578"/>
      <c r="V9" s="578"/>
      <c r="W9" s="578"/>
      <c r="X9" s="578"/>
      <c r="Y9" s="578"/>
      <c r="Z9" s="578"/>
      <c r="AA9" s="578"/>
      <c r="AB9" s="578"/>
      <c r="AC9" s="579"/>
      <c r="AE9" s="404" t="s">
        <v>641</v>
      </c>
      <c r="AF9" s="116"/>
      <c r="AG9" s="116"/>
      <c r="AH9" s="116"/>
    </row>
    <row r="10" spans="1:34" ht="20.100000000000001" customHeight="1" x14ac:dyDescent="0.15">
      <c r="A10" s="96" t="s">
        <v>1238</v>
      </c>
      <c r="B10" s="592" t="s">
        <v>559</v>
      </c>
      <c r="C10" s="97" t="s">
        <v>606</v>
      </c>
      <c r="D10" s="589"/>
      <c r="E10" s="580" t="s">
        <v>560</v>
      </c>
      <c r="F10" s="580" t="s">
        <v>560</v>
      </c>
      <c r="G10" s="580" t="s">
        <v>560</v>
      </c>
      <c r="H10" s="580" t="s">
        <v>560</v>
      </c>
      <c r="I10" s="580" t="s">
        <v>560</v>
      </c>
      <c r="J10" s="580" t="s">
        <v>560</v>
      </c>
      <c r="K10" s="580" t="s">
        <v>560</v>
      </c>
      <c r="L10" s="580" t="s">
        <v>560</v>
      </c>
      <c r="M10" s="580" t="s">
        <v>560</v>
      </c>
      <c r="N10" s="580" t="s">
        <v>560</v>
      </c>
      <c r="O10" s="580" t="s">
        <v>560</v>
      </c>
      <c r="P10" s="580" t="s">
        <v>560</v>
      </c>
      <c r="Q10" s="580" t="s">
        <v>560</v>
      </c>
      <c r="R10" s="580" t="s">
        <v>560</v>
      </c>
      <c r="S10" s="580" t="s">
        <v>560</v>
      </c>
      <c r="T10" s="580" t="s">
        <v>560</v>
      </c>
      <c r="U10" s="580" t="s">
        <v>560</v>
      </c>
      <c r="V10" s="580" t="s">
        <v>560</v>
      </c>
      <c r="W10" s="581"/>
      <c r="X10" s="581"/>
      <c r="Y10" s="581"/>
      <c r="Z10" s="581"/>
      <c r="AA10" s="581"/>
      <c r="AB10" s="581"/>
      <c r="AC10" s="582"/>
      <c r="AE10" s="114">
        <v>3</v>
      </c>
      <c r="AF10" s="116"/>
      <c r="AG10" s="116"/>
      <c r="AH10" s="116"/>
    </row>
    <row r="11" spans="1:34" ht="20.100000000000001" customHeight="1" x14ac:dyDescent="0.15">
      <c r="A11" s="101" t="s">
        <v>1238</v>
      </c>
      <c r="B11" s="592" t="s">
        <v>559</v>
      </c>
      <c r="C11" s="97" t="s">
        <v>606</v>
      </c>
      <c r="D11" s="590"/>
      <c r="E11" s="583"/>
      <c r="F11" s="583"/>
      <c r="G11" s="584"/>
      <c r="H11" s="584"/>
      <c r="I11" s="584" t="s">
        <v>560</v>
      </c>
      <c r="J11" s="584" t="s">
        <v>560</v>
      </c>
      <c r="K11" s="584" t="s">
        <v>560</v>
      </c>
      <c r="L11" s="584" t="s">
        <v>560</v>
      </c>
      <c r="M11" s="584" t="s">
        <v>560</v>
      </c>
      <c r="N11" s="584" t="s">
        <v>560</v>
      </c>
      <c r="O11" s="584" t="s">
        <v>560</v>
      </c>
      <c r="P11" s="584" t="s">
        <v>560</v>
      </c>
      <c r="Q11" s="584" t="s">
        <v>560</v>
      </c>
      <c r="R11" s="584" t="s">
        <v>560</v>
      </c>
      <c r="S11" s="584" t="s">
        <v>560</v>
      </c>
      <c r="T11" s="584" t="s">
        <v>560</v>
      </c>
      <c r="U11" s="584" t="s">
        <v>560</v>
      </c>
      <c r="V11" s="584" t="s">
        <v>560</v>
      </c>
      <c r="W11" s="584" t="s">
        <v>560</v>
      </c>
      <c r="X11" s="584" t="s">
        <v>560</v>
      </c>
      <c r="Y11" s="584" t="s">
        <v>560</v>
      </c>
      <c r="Z11" s="584" t="s">
        <v>560</v>
      </c>
      <c r="AA11" s="584" t="s">
        <v>560</v>
      </c>
      <c r="AB11" s="584" t="s">
        <v>560</v>
      </c>
      <c r="AC11" s="585"/>
      <c r="AE11" s="114">
        <v>4</v>
      </c>
      <c r="AF11" s="116"/>
      <c r="AG11" s="116"/>
      <c r="AH11" s="116"/>
    </row>
    <row r="12" spans="1:34" ht="20.100000000000001" customHeight="1" x14ac:dyDescent="0.15">
      <c r="A12" s="101"/>
      <c r="B12" s="592"/>
      <c r="C12" s="97"/>
      <c r="D12" s="590"/>
      <c r="E12" s="583"/>
      <c r="F12" s="583"/>
      <c r="G12" s="584"/>
      <c r="H12" s="584"/>
      <c r="I12" s="584"/>
      <c r="J12" s="584"/>
      <c r="K12" s="584"/>
      <c r="L12" s="584"/>
      <c r="M12" s="584"/>
      <c r="N12" s="584"/>
      <c r="O12" s="584"/>
      <c r="P12" s="584"/>
      <c r="Q12" s="584"/>
      <c r="R12" s="584"/>
      <c r="S12" s="584"/>
      <c r="T12" s="584"/>
      <c r="U12" s="584"/>
      <c r="V12" s="584"/>
      <c r="W12" s="584"/>
      <c r="X12" s="584"/>
      <c r="Y12" s="584"/>
      <c r="Z12" s="584"/>
      <c r="AA12" s="584"/>
      <c r="AB12" s="584"/>
      <c r="AC12" s="585"/>
      <c r="AE12" s="115">
        <v>5</v>
      </c>
      <c r="AF12" s="116"/>
      <c r="AG12" s="116"/>
      <c r="AH12" s="116"/>
    </row>
    <row r="13" spans="1:34" ht="20.100000000000001" customHeight="1" x14ac:dyDescent="0.15">
      <c r="A13" s="96"/>
      <c r="B13" s="592" t="s">
        <v>538</v>
      </c>
      <c r="C13" s="97"/>
      <c r="D13" s="590"/>
      <c r="E13" s="583"/>
      <c r="F13" s="583"/>
      <c r="G13" s="584"/>
      <c r="H13" s="584"/>
      <c r="I13" s="584"/>
      <c r="J13" s="584"/>
      <c r="K13" s="584"/>
      <c r="L13" s="584"/>
      <c r="M13" s="584"/>
      <c r="N13" s="584"/>
      <c r="O13" s="584"/>
      <c r="P13" s="584"/>
      <c r="Q13" s="584"/>
      <c r="R13" s="584"/>
      <c r="S13" s="584"/>
      <c r="T13" s="584"/>
      <c r="U13" s="584"/>
      <c r="V13" s="584"/>
      <c r="W13" s="584"/>
      <c r="X13" s="584"/>
      <c r="Y13" s="584"/>
      <c r="Z13" s="584"/>
      <c r="AA13" s="584"/>
      <c r="AB13" s="584"/>
      <c r="AC13" s="585"/>
      <c r="AE13" s="116"/>
      <c r="AF13" s="116"/>
      <c r="AG13" s="116"/>
      <c r="AH13" s="116"/>
    </row>
    <row r="14" spans="1:34" ht="20.100000000000001" customHeight="1" x14ac:dyDescent="0.15">
      <c r="A14" s="96"/>
      <c r="B14" s="592"/>
      <c r="C14" s="97"/>
      <c r="D14" s="590"/>
      <c r="E14" s="583"/>
      <c r="F14" s="583"/>
      <c r="G14" s="584"/>
      <c r="H14" s="584"/>
      <c r="I14" s="584"/>
      <c r="J14" s="584"/>
      <c r="K14" s="584"/>
      <c r="L14" s="584"/>
      <c r="M14" s="584"/>
      <c r="N14" s="584"/>
      <c r="O14" s="584"/>
      <c r="P14" s="584"/>
      <c r="Q14" s="584"/>
      <c r="R14" s="584"/>
      <c r="S14" s="584"/>
      <c r="T14" s="584"/>
      <c r="U14" s="584"/>
      <c r="V14" s="584"/>
      <c r="W14" s="584"/>
      <c r="X14" s="584"/>
      <c r="Y14" s="584"/>
      <c r="Z14" s="584"/>
      <c r="AA14" s="584"/>
      <c r="AB14" s="584"/>
      <c r="AC14" s="585"/>
      <c r="AE14" s="116"/>
      <c r="AF14" s="116"/>
      <c r="AG14" s="116"/>
      <c r="AH14" s="116"/>
    </row>
    <row r="15" spans="1:34" ht="20.100000000000001" customHeight="1" x14ac:dyDescent="0.15">
      <c r="A15" s="96"/>
      <c r="B15" s="592"/>
      <c r="C15" s="97"/>
      <c r="D15" s="590"/>
      <c r="E15" s="583"/>
      <c r="F15" s="583"/>
      <c r="G15" s="584"/>
      <c r="H15" s="584"/>
      <c r="I15" s="584"/>
      <c r="J15" s="584"/>
      <c r="K15" s="584"/>
      <c r="L15" s="584"/>
      <c r="M15" s="584"/>
      <c r="N15" s="584"/>
      <c r="O15" s="584"/>
      <c r="P15" s="584"/>
      <c r="Q15" s="584"/>
      <c r="R15" s="584"/>
      <c r="S15" s="584"/>
      <c r="T15" s="584"/>
      <c r="U15" s="584"/>
      <c r="V15" s="584"/>
      <c r="W15" s="584"/>
      <c r="X15" s="584"/>
      <c r="Y15" s="584"/>
      <c r="Z15" s="584"/>
      <c r="AA15" s="584"/>
      <c r="AB15" s="584"/>
      <c r="AC15" s="585"/>
      <c r="AE15" s="116"/>
      <c r="AF15" s="116"/>
      <c r="AG15" s="116"/>
      <c r="AH15" s="116"/>
    </row>
    <row r="16" spans="1:34" ht="20.100000000000001" customHeight="1" x14ac:dyDescent="0.15">
      <c r="A16" s="96"/>
      <c r="B16" s="592"/>
      <c r="C16" s="97"/>
      <c r="D16" s="590"/>
      <c r="E16" s="583"/>
      <c r="F16" s="583"/>
      <c r="G16" s="584"/>
      <c r="H16" s="584"/>
      <c r="I16" s="584"/>
      <c r="J16" s="584"/>
      <c r="K16" s="584"/>
      <c r="L16" s="584"/>
      <c r="M16" s="584"/>
      <c r="N16" s="584"/>
      <c r="O16" s="584"/>
      <c r="P16" s="584"/>
      <c r="Q16" s="584"/>
      <c r="R16" s="584"/>
      <c r="S16" s="584"/>
      <c r="T16" s="584"/>
      <c r="U16" s="584"/>
      <c r="V16" s="584"/>
      <c r="W16" s="584"/>
      <c r="X16" s="584"/>
      <c r="Y16" s="584"/>
      <c r="Z16" s="584"/>
      <c r="AA16" s="584"/>
      <c r="AB16" s="584"/>
      <c r="AC16" s="585"/>
      <c r="AE16" s="116"/>
      <c r="AF16" s="116"/>
      <c r="AG16" s="116"/>
      <c r="AH16" s="116"/>
    </row>
    <row r="17" spans="1:34" ht="20.100000000000001" customHeight="1" x14ac:dyDescent="0.15">
      <c r="A17" s="96"/>
      <c r="B17" s="592"/>
      <c r="C17" s="97"/>
      <c r="D17" s="590"/>
      <c r="E17" s="583"/>
      <c r="F17" s="583"/>
      <c r="G17" s="584"/>
      <c r="H17" s="584"/>
      <c r="I17" s="584"/>
      <c r="J17" s="584"/>
      <c r="K17" s="584"/>
      <c r="L17" s="584"/>
      <c r="M17" s="584"/>
      <c r="N17" s="584"/>
      <c r="O17" s="584"/>
      <c r="P17" s="584"/>
      <c r="Q17" s="584"/>
      <c r="R17" s="584"/>
      <c r="S17" s="584"/>
      <c r="T17" s="584"/>
      <c r="U17" s="584"/>
      <c r="V17" s="584"/>
      <c r="W17" s="584"/>
      <c r="X17" s="584"/>
      <c r="Y17" s="584"/>
      <c r="Z17" s="584"/>
      <c r="AA17" s="584"/>
      <c r="AB17" s="584"/>
      <c r="AC17" s="585"/>
      <c r="AE17" s="116"/>
      <c r="AF17" s="116"/>
      <c r="AG17" s="116"/>
      <c r="AH17" s="116"/>
    </row>
    <row r="18" spans="1:34" ht="20.100000000000001" customHeight="1" x14ac:dyDescent="0.15">
      <c r="A18" s="96"/>
      <c r="B18" s="592"/>
      <c r="C18" s="97"/>
      <c r="D18" s="590"/>
      <c r="E18" s="583"/>
      <c r="F18" s="583"/>
      <c r="G18" s="584"/>
      <c r="H18" s="584"/>
      <c r="I18" s="584"/>
      <c r="J18" s="584"/>
      <c r="K18" s="584"/>
      <c r="L18" s="584"/>
      <c r="M18" s="584"/>
      <c r="N18" s="584"/>
      <c r="O18" s="584"/>
      <c r="P18" s="584"/>
      <c r="Q18" s="584"/>
      <c r="R18" s="584"/>
      <c r="S18" s="584"/>
      <c r="T18" s="584"/>
      <c r="U18" s="584"/>
      <c r="V18" s="584"/>
      <c r="W18" s="584"/>
      <c r="X18" s="584"/>
      <c r="Y18" s="584"/>
      <c r="Z18" s="584"/>
      <c r="AA18" s="584"/>
      <c r="AB18" s="584"/>
      <c r="AC18" s="585"/>
      <c r="AE18" s="116"/>
      <c r="AF18" s="116"/>
      <c r="AG18" s="116"/>
      <c r="AH18" s="116"/>
    </row>
    <row r="19" spans="1:34" ht="20.100000000000001" customHeight="1" x14ac:dyDescent="0.15">
      <c r="A19" s="96"/>
      <c r="B19" s="592"/>
      <c r="C19" s="97"/>
      <c r="D19" s="590"/>
      <c r="E19" s="583"/>
      <c r="F19" s="583"/>
      <c r="G19" s="584"/>
      <c r="H19" s="584"/>
      <c r="I19" s="584"/>
      <c r="J19" s="584"/>
      <c r="K19" s="584"/>
      <c r="L19" s="584"/>
      <c r="M19" s="584"/>
      <c r="N19" s="584"/>
      <c r="O19" s="584"/>
      <c r="P19" s="584"/>
      <c r="Q19" s="584"/>
      <c r="R19" s="584"/>
      <c r="S19" s="584"/>
      <c r="T19" s="584"/>
      <c r="U19" s="584"/>
      <c r="V19" s="584"/>
      <c r="W19" s="584"/>
      <c r="X19" s="584"/>
      <c r="Y19" s="584"/>
      <c r="Z19" s="584"/>
      <c r="AA19" s="584"/>
      <c r="AB19" s="584"/>
      <c r="AC19" s="585"/>
      <c r="AE19" s="116"/>
      <c r="AF19" s="116"/>
      <c r="AG19" s="116"/>
      <c r="AH19" s="116"/>
    </row>
    <row r="20" spans="1:34" ht="20.100000000000001" customHeight="1" x14ac:dyDescent="0.15">
      <c r="A20" s="96"/>
      <c r="B20" s="592"/>
      <c r="C20" s="97"/>
      <c r="D20" s="590"/>
      <c r="E20" s="583"/>
      <c r="F20" s="583"/>
      <c r="G20" s="584"/>
      <c r="H20" s="584"/>
      <c r="I20" s="584"/>
      <c r="J20" s="584"/>
      <c r="K20" s="584"/>
      <c r="L20" s="584"/>
      <c r="M20" s="584"/>
      <c r="N20" s="584"/>
      <c r="O20" s="584"/>
      <c r="P20" s="584"/>
      <c r="Q20" s="584"/>
      <c r="R20" s="584"/>
      <c r="S20" s="584"/>
      <c r="T20" s="584"/>
      <c r="U20" s="584"/>
      <c r="V20" s="584"/>
      <c r="W20" s="584"/>
      <c r="X20" s="584"/>
      <c r="Y20" s="584"/>
      <c r="Z20" s="584"/>
      <c r="AA20" s="584"/>
      <c r="AB20" s="584"/>
      <c r="AC20" s="585"/>
      <c r="AE20" s="116"/>
      <c r="AF20" s="116"/>
      <c r="AG20" s="116"/>
      <c r="AH20" s="116"/>
    </row>
    <row r="21" spans="1:34" ht="20.100000000000001" customHeight="1" x14ac:dyDescent="0.15">
      <c r="A21" s="96"/>
      <c r="B21" s="592"/>
      <c r="C21" s="97"/>
      <c r="D21" s="590"/>
      <c r="E21" s="583"/>
      <c r="F21" s="583"/>
      <c r="G21" s="584"/>
      <c r="H21" s="584"/>
      <c r="I21" s="584"/>
      <c r="J21" s="584"/>
      <c r="K21" s="584"/>
      <c r="L21" s="584"/>
      <c r="M21" s="584"/>
      <c r="N21" s="584"/>
      <c r="O21" s="584"/>
      <c r="P21" s="584"/>
      <c r="Q21" s="584"/>
      <c r="R21" s="584"/>
      <c r="S21" s="584"/>
      <c r="T21" s="584"/>
      <c r="U21" s="584"/>
      <c r="V21" s="584"/>
      <c r="W21" s="584"/>
      <c r="X21" s="584"/>
      <c r="Y21" s="584"/>
      <c r="Z21" s="584"/>
      <c r="AA21" s="584"/>
      <c r="AB21" s="584"/>
      <c r="AC21" s="585"/>
      <c r="AE21" s="116"/>
      <c r="AF21" s="116"/>
      <c r="AG21" s="116"/>
      <c r="AH21" s="116"/>
    </row>
    <row r="22" spans="1:34" ht="20.100000000000001" customHeight="1" x14ac:dyDescent="0.15">
      <c r="A22" s="96"/>
      <c r="B22" s="592"/>
      <c r="C22" s="97"/>
      <c r="D22" s="590"/>
      <c r="E22" s="583"/>
      <c r="F22" s="583"/>
      <c r="G22" s="584"/>
      <c r="H22" s="584"/>
      <c r="I22" s="584"/>
      <c r="J22" s="584"/>
      <c r="K22" s="584"/>
      <c r="L22" s="584"/>
      <c r="M22" s="584"/>
      <c r="N22" s="584"/>
      <c r="O22" s="584"/>
      <c r="P22" s="584"/>
      <c r="Q22" s="584"/>
      <c r="R22" s="584"/>
      <c r="S22" s="584"/>
      <c r="T22" s="584"/>
      <c r="U22" s="584"/>
      <c r="V22" s="584"/>
      <c r="W22" s="584"/>
      <c r="X22" s="584"/>
      <c r="Y22" s="584"/>
      <c r="Z22" s="584"/>
      <c r="AA22" s="584"/>
      <c r="AB22" s="584"/>
      <c r="AC22" s="585"/>
      <c r="AE22" s="116"/>
      <c r="AF22" s="116"/>
      <c r="AG22" s="116"/>
      <c r="AH22" s="116"/>
    </row>
    <row r="23" spans="1:34" ht="20.100000000000001" customHeight="1" x14ac:dyDescent="0.15">
      <c r="A23" s="96"/>
      <c r="B23" s="592"/>
      <c r="C23" s="97"/>
      <c r="D23" s="590"/>
      <c r="E23" s="583"/>
      <c r="F23" s="583"/>
      <c r="G23" s="584"/>
      <c r="H23" s="584"/>
      <c r="I23" s="584"/>
      <c r="J23" s="584"/>
      <c r="K23" s="584"/>
      <c r="L23" s="584"/>
      <c r="M23" s="584"/>
      <c r="N23" s="584"/>
      <c r="O23" s="584"/>
      <c r="P23" s="584"/>
      <c r="Q23" s="584"/>
      <c r="R23" s="584"/>
      <c r="S23" s="584"/>
      <c r="T23" s="584"/>
      <c r="U23" s="584"/>
      <c r="V23" s="584"/>
      <c r="W23" s="584"/>
      <c r="X23" s="584"/>
      <c r="Y23" s="584"/>
      <c r="Z23" s="584"/>
      <c r="AA23" s="584"/>
      <c r="AB23" s="584"/>
      <c r="AC23" s="585"/>
      <c r="AE23" s="116"/>
      <c r="AF23" s="116"/>
      <c r="AG23" s="116"/>
      <c r="AH23" s="116"/>
    </row>
    <row r="24" spans="1:34" ht="20.100000000000001" customHeight="1" x14ac:dyDescent="0.15">
      <c r="A24" s="96"/>
      <c r="B24" s="592"/>
      <c r="C24" s="97"/>
      <c r="D24" s="590"/>
      <c r="E24" s="583"/>
      <c r="F24" s="583"/>
      <c r="G24" s="584"/>
      <c r="H24" s="584"/>
      <c r="I24" s="584"/>
      <c r="J24" s="584"/>
      <c r="K24" s="584"/>
      <c r="L24" s="584"/>
      <c r="M24" s="584"/>
      <c r="N24" s="584"/>
      <c r="O24" s="584"/>
      <c r="P24" s="584"/>
      <c r="Q24" s="584"/>
      <c r="R24" s="584"/>
      <c r="S24" s="584"/>
      <c r="T24" s="584"/>
      <c r="U24" s="584"/>
      <c r="V24" s="584"/>
      <c r="W24" s="584"/>
      <c r="X24" s="584"/>
      <c r="Y24" s="584"/>
      <c r="Z24" s="584"/>
      <c r="AA24" s="584"/>
      <c r="AB24" s="584"/>
      <c r="AC24" s="585"/>
      <c r="AE24" s="116"/>
      <c r="AF24" s="116"/>
      <c r="AG24" s="116"/>
      <c r="AH24" s="116"/>
    </row>
    <row r="25" spans="1:34" ht="20.100000000000001" customHeight="1" x14ac:dyDescent="0.15">
      <c r="A25" s="96"/>
      <c r="B25" s="592"/>
      <c r="C25" s="97"/>
      <c r="D25" s="590"/>
      <c r="E25" s="583"/>
      <c r="F25" s="583"/>
      <c r="G25" s="584"/>
      <c r="H25" s="584"/>
      <c r="I25" s="584"/>
      <c r="J25" s="584"/>
      <c r="K25" s="584"/>
      <c r="L25" s="584"/>
      <c r="M25" s="584"/>
      <c r="N25" s="584"/>
      <c r="O25" s="584"/>
      <c r="P25" s="584"/>
      <c r="Q25" s="584"/>
      <c r="R25" s="584"/>
      <c r="S25" s="584"/>
      <c r="T25" s="584"/>
      <c r="U25" s="584"/>
      <c r="V25" s="584"/>
      <c r="W25" s="584"/>
      <c r="X25" s="584"/>
      <c r="Y25" s="584"/>
      <c r="Z25" s="584"/>
      <c r="AA25" s="584"/>
      <c r="AB25" s="584"/>
      <c r="AC25" s="585"/>
    </row>
    <row r="26" spans="1:34" ht="20.100000000000001" customHeight="1" x14ac:dyDescent="0.15">
      <c r="A26" s="96"/>
      <c r="B26" s="592"/>
      <c r="C26" s="97"/>
      <c r="D26" s="590"/>
      <c r="E26" s="583"/>
      <c r="F26" s="583"/>
      <c r="G26" s="584"/>
      <c r="H26" s="584"/>
      <c r="I26" s="584"/>
      <c r="J26" s="584"/>
      <c r="K26" s="584"/>
      <c r="L26" s="584"/>
      <c r="M26" s="584"/>
      <c r="N26" s="584"/>
      <c r="O26" s="584"/>
      <c r="P26" s="584"/>
      <c r="Q26" s="584"/>
      <c r="R26" s="584"/>
      <c r="S26" s="584"/>
      <c r="T26" s="584"/>
      <c r="U26" s="584"/>
      <c r="V26" s="584"/>
      <c r="W26" s="584"/>
      <c r="X26" s="584"/>
      <c r="Y26" s="584"/>
      <c r="Z26" s="584"/>
      <c r="AA26" s="584"/>
      <c r="AB26" s="584"/>
      <c r="AC26" s="585"/>
    </row>
    <row r="27" spans="1:34" ht="20.100000000000001" customHeight="1" x14ac:dyDescent="0.15">
      <c r="A27" s="96"/>
      <c r="B27" s="592"/>
      <c r="C27" s="97"/>
      <c r="D27" s="590"/>
      <c r="E27" s="583"/>
      <c r="F27" s="583"/>
      <c r="G27" s="584"/>
      <c r="H27" s="584"/>
      <c r="I27" s="584"/>
      <c r="J27" s="584"/>
      <c r="K27" s="584"/>
      <c r="L27" s="584"/>
      <c r="M27" s="584"/>
      <c r="N27" s="584"/>
      <c r="O27" s="584"/>
      <c r="P27" s="584"/>
      <c r="Q27" s="584"/>
      <c r="R27" s="584"/>
      <c r="S27" s="584"/>
      <c r="T27" s="584"/>
      <c r="U27" s="584"/>
      <c r="V27" s="584"/>
      <c r="W27" s="584"/>
      <c r="X27" s="584"/>
      <c r="Y27" s="584"/>
      <c r="Z27" s="584"/>
      <c r="AA27" s="584"/>
      <c r="AB27" s="584"/>
      <c r="AC27" s="585"/>
    </row>
    <row r="28" spans="1:34" ht="20.100000000000001" customHeight="1" x14ac:dyDescent="0.15">
      <c r="A28" s="96"/>
      <c r="B28" s="592"/>
      <c r="C28" s="97"/>
      <c r="D28" s="590"/>
      <c r="E28" s="583"/>
      <c r="F28" s="583"/>
      <c r="G28" s="584"/>
      <c r="H28" s="584"/>
      <c r="I28" s="584"/>
      <c r="J28" s="584"/>
      <c r="K28" s="584"/>
      <c r="L28" s="584"/>
      <c r="M28" s="584"/>
      <c r="N28" s="584"/>
      <c r="O28" s="584"/>
      <c r="P28" s="584"/>
      <c r="Q28" s="584"/>
      <c r="R28" s="584"/>
      <c r="S28" s="584"/>
      <c r="T28" s="584"/>
      <c r="U28" s="584"/>
      <c r="V28" s="584"/>
      <c r="W28" s="584"/>
      <c r="X28" s="584"/>
      <c r="Y28" s="584"/>
      <c r="Z28" s="584"/>
      <c r="AA28" s="584"/>
      <c r="AB28" s="584"/>
      <c r="AC28" s="585"/>
    </row>
    <row r="29" spans="1:34" ht="20.100000000000001" customHeight="1" x14ac:dyDescent="0.15">
      <c r="A29" s="96"/>
      <c r="B29" s="592"/>
      <c r="C29" s="97"/>
      <c r="D29" s="590"/>
      <c r="E29" s="583"/>
      <c r="F29" s="583"/>
      <c r="G29" s="584"/>
      <c r="H29" s="584"/>
      <c r="I29" s="584"/>
      <c r="J29" s="584"/>
      <c r="K29" s="584"/>
      <c r="L29" s="584"/>
      <c r="M29" s="584"/>
      <c r="N29" s="584"/>
      <c r="O29" s="584"/>
      <c r="P29" s="584"/>
      <c r="Q29" s="584"/>
      <c r="R29" s="584"/>
      <c r="S29" s="584"/>
      <c r="T29" s="584"/>
      <c r="U29" s="584"/>
      <c r="V29" s="584"/>
      <c r="W29" s="584"/>
      <c r="X29" s="584"/>
      <c r="Y29" s="584"/>
      <c r="Z29" s="584"/>
      <c r="AA29" s="584"/>
      <c r="AB29" s="584"/>
      <c r="AC29" s="585"/>
    </row>
    <row r="30" spans="1:34" ht="20.100000000000001" customHeight="1" x14ac:dyDescent="0.15">
      <c r="A30" s="96"/>
      <c r="B30" s="592"/>
      <c r="C30" s="97"/>
      <c r="D30" s="590"/>
      <c r="E30" s="583"/>
      <c r="F30" s="583"/>
      <c r="G30" s="584"/>
      <c r="H30" s="584"/>
      <c r="I30" s="584"/>
      <c r="J30" s="584"/>
      <c r="K30" s="584"/>
      <c r="L30" s="584"/>
      <c r="M30" s="584"/>
      <c r="N30" s="584"/>
      <c r="O30" s="584"/>
      <c r="P30" s="584"/>
      <c r="Q30" s="584"/>
      <c r="R30" s="584"/>
      <c r="S30" s="584"/>
      <c r="T30" s="584"/>
      <c r="U30" s="584"/>
      <c r="V30" s="584"/>
      <c r="W30" s="584"/>
      <c r="X30" s="584"/>
      <c r="Y30" s="584"/>
      <c r="Z30" s="584"/>
      <c r="AA30" s="584"/>
      <c r="AB30" s="584"/>
      <c r="AC30" s="585"/>
    </row>
    <row r="31" spans="1:34" ht="20.100000000000001" customHeight="1" x14ac:dyDescent="0.15">
      <c r="A31" s="101"/>
      <c r="B31" s="593"/>
      <c r="C31" s="97"/>
      <c r="D31" s="590"/>
      <c r="E31" s="583"/>
      <c r="F31" s="583"/>
      <c r="G31" s="584"/>
      <c r="H31" s="584"/>
      <c r="I31" s="584"/>
      <c r="J31" s="584"/>
      <c r="K31" s="584"/>
      <c r="L31" s="584"/>
      <c r="M31" s="584"/>
      <c r="N31" s="584"/>
      <c r="O31" s="584"/>
      <c r="P31" s="584"/>
      <c r="Q31" s="584"/>
      <c r="R31" s="584"/>
      <c r="S31" s="584"/>
      <c r="T31" s="584"/>
      <c r="U31" s="584"/>
      <c r="V31" s="584"/>
      <c r="W31" s="584"/>
      <c r="X31" s="584"/>
      <c r="Y31" s="584"/>
      <c r="Z31" s="584"/>
      <c r="AA31" s="584"/>
      <c r="AB31" s="584"/>
      <c r="AC31" s="585"/>
    </row>
    <row r="32" spans="1:34" ht="20.100000000000001" customHeight="1" x14ac:dyDescent="0.15">
      <c r="A32" s="96"/>
      <c r="B32" s="592"/>
      <c r="C32" s="97"/>
      <c r="D32" s="590"/>
      <c r="E32" s="583"/>
      <c r="F32" s="583"/>
      <c r="G32" s="584"/>
      <c r="H32" s="584"/>
      <c r="I32" s="584"/>
      <c r="J32" s="584"/>
      <c r="K32" s="584"/>
      <c r="L32" s="584"/>
      <c r="M32" s="584"/>
      <c r="N32" s="584"/>
      <c r="O32" s="584"/>
      <c r="P32" s="584"/>
      <c r="Q32" s="584"/>
      <c r="R32" s="584"/>
      <c r="S32" s="584"/>
      <c r="T32" s="584"/>
      <c r="U32" s="584"/>
      <c r="V32" s="584"/>
      <c r="W32" s="584"/>
      <c r="X32" s="584"/>
      <c r="Y32" s="584"/>
      <c r="Z32" s="584"/>
      <c r="AA32" s="584"/>
      <c r="AB32" s="584"/>
      <c r="AC32" s="585"/>
    </row>
    <row r="33" spans="1:34" ht="20.100000000000001" customHeight="1" x14ac:dyDescent="0.15">
      <c r="A33" s="96"/>
      <c r="B33" s="592"/>
      <c r="C33" s="97"/>
      <c r="D33" s="590"/>
      <c r="E33" s="583"/>
      <c r="F33" s="583"/>
      <c r="G33" s="584"/>
      <c r="H33" s="584"/>
      <c r="I33" s="584"/>
      <c r="J33" s="584"/>
      <c r="K33" s="584"/>
      <c r="L33" s="584"/>
      <c r="M33" s="584"/>
      <c r="N33" s="584"/>
      <c r="O33" s="584"/>
      <c r="P33" s="584"/>
      <c r="Q33" s="584"/>
      <c r="R33" s="584"/>
      <c r="S33" s="584"/>
      <c r="T33" s="584"/>
      <c r="U33" s="584"/>
      <c r="V33" s="584"/>
      <c r="W33" s="584"/>
      <c r="X33" s="584"/>
      <c r="Y33" s="584"/>
      <c r="Z33" s="584"/>
      <c r="AA33" s="584"/>
      <c r="AB33" s="584"/>
      <c r="AC33" s="585"/>
    </row>
    <row r="34" spans="1:34" ht="20.100000000000001" customHeight="1" x14ac:dyDescent="0.15">
      <c r="A34" s="96"/>
      <c r="B34" s="592"/>
      <c r="C34" s="97"/>
      <c r="D34" s="590"/>
      <c r="E34" s="583"/>
      <c r="F34" s="583"/>
      <c r="G34" s="584"/>
      <c r="H34" s="584"/>
      <c r="I34" s="584"/>
      <c r="J34" s="584"/>
      <c r="K34" s="584"/>
      <c r="L34" s="584"/>
      <c r="M34" s="584"/>
      <c r="N34" s="584"/>
      <c r="O34" s="584"/>
      <c r="P34" s="584"/>
      <c r="Q34" s="584"/>
      <c r="R34" s="584"/>
      <c r="S34" s="584"/>
      <c r="T34" s="584"/>
      <c r="U34" s="584"/>
      <c r="V34" s="584"/>
      <c r="W34" s="584"/>
      <c r="X34" s="584"/>
      <c r="Y34" s="584"/>
      <c r="Z34" s="584"/>
      <c r="AA34" s="584"/>
      <c r="AB34" s="584"/>
      <c r="AC34" s="585"/>
    </row>
    <row r="35" spans="1:34" ht="20.100000000000001" customHeight="1" x14ac:dyDescent="0.15">
      <c r="A35" s="101"/>
      <c r="B35" s="593"/>
      <c r="C35" s="98"/>
      <c r="D35" s="590"/>
      <c r="E35" s="583"/>
      <c r="F35" s="583"/>
      <c r="G35" s="584"/>
      <c r="H35" s="584"/>
      <c r="I35" s="584"/>
      <c r="J35" s="584"/>
      <c r="K35" s="584"/>
      <c r="L35" s="584"/>
      <c r="M35" s="584"/>
      <c r="N35" s="584"/>
      <c r="O35" s="584"/>
      <c r="P35" s="584"/>
      <c r="Q35" s="584"/>
      <c r="R35" s="584"/>
      <c r="S35" s="584"/>
      <c r="T35" s="584"/>
      <c r="U35" s="584"/>
      <c r="V35" s="584"/>
      <c r="W35" s="584"/>
      <c r="X35" s="584"/>
      <c r="Y35" s="584"/>
      <c r="Z35" s="584"/>
      <c r="AA35" s="584"/>
      <c r="AB35" s="584"/>
      <c r="AC35" s="585"/>
    </row>
    <row r="36" spans="1:34" ht="20.100000000000001" customHeight="1" x14ac:dyDescent="0.15">
      <c r="A36" s="101"/>
      <c r="B36" s="593"/>
      <c r="C36" s="98"/>
      <c r="D36" s="590"/>
      <c r="E36" s="583"/>
      <c r="F36" s="583"/>
      <c r="G36" s="584"/>
      <c r="H36" s="584"/>
      <c r="I36" s="584"/>
      <c r="J36" s="584"/>
      <c r="K36" s="584"/>
      <c r="L36" s="584"/>
      <c r="M36" s="584"/>
      <c r="N36" s="584"/>
      <c r="O36" s="584"/>
      <c r="P36" s="584"/>
      <c r="Q36" s="584"/>
      <c r="R36" s="584"/>
      <c r="S36" s="584"/>
      <c r="T36" s="584"/>
      <c r="U36" s="584"/>
      <c r="V36" s="584"/>
      <c r="W36" s="584"/>
      <c r="X36" s="584"/>
      <c r="Y36" s="584"/>
      <c r="Z36" s="584"/>
      <c r="AA36" s="584"/>
      <c r="AB36" s="584"/>
      <c r="AC36" s="585"/>
    </row>
    <row r="37" spans="1:34" ht="20.100000000000001" customHeight="1" x14ac:dyDescent="0.15">
      <c r="A37" s="101"/>
      <c r="B37" s="593"/>
      <c r="C37" s="98"/>
      <c r="D37" s="590"/>
      <c r="E37" s="583"/>
      <c r="F37" s="583"/>
      <c r="G37" s="584"/>
      <c r="H37" s="584"/>
      <c r="I37" s="584"/>
      <c r="J37" s="584"/>
      <c r="K37" s="584"/>
      <c r="L37" s="584"/>
      <c r="M37" s="584"/>
      <c r="N37" s="584"/>
      <c r="O37" s="584"/>
      <c r="P37" s="584"/>
      <c r="Q37" s="584"/>
      <c r="R37" s="584"/>
      <c r="S37" s="584"/>
      <c r="T37" s="584"/>
      <c r="U37" s="584"/>
      <c r="V37" s="584"/>
      <c r="W37" s="584"/>
      <c r="X37" s="584"/>
      <c r="Y37" s="584"/>
      <c r="Z37" s="584"/>
      <c r="AA37" s="584"/>
      <c r="AB37" s="584"/>
      <c r="AC37" s="585"/>
    </row>
    <row r="38" spans="1:34" ht="20.100000000000001" customHeight="1" x14ac:dyDescent="0.15">
      <c r="A38" s="101"/>
      <c r="B38" s="593"/>
      <c r="C38" s="98"/>
      <c r="D38" s="590"/>
      <c r="E38" s="583"/>
      <c r="F38" s="583"/>
      <c r="G38" s="584"/>
      <c r="H38" s="584"/>
      <c r="I38" s="584"/>
      <c r="J38" s="584"/>
      <c r="K38" s="584"/>
      <c r="L38" s="584"/>
      <c r="M38" s="584"/>
      <c r="N38" s="584"/>
      <c r="O38" s="584"/>
      <c r="P38" s="584"/>
      <c r="Q38" s="584"/>
      <c r="R38" s="584"/>
      <c r="S38" s="584"/>
      <c r="T38" s="584"/>
      <c r="U38" s="584"/>
      <c r="V38" s="584"/>
      <c r="W38" s="584"/>
      <c r="X38" s="584"/>
      <c r="Y38" s="584"/>
      <c r="Z38" s="584"/>
      <c r="AA38" s="584"/>
      <c r="AB38" s="584"/>
      <c r="AC38" s="585"/>
    </row>
    <row r="39" spans="1:34" ht="20.100000000000001" customHeight="1" thickBot="1" x14ac:dyDescent="0.2">
      <c r="A39" s="109"/>
      <c r="B39" s="594"/>
      <c r="C39" s="99"/>
      <c r="D39" s="591"/>
      <c r="E39" s="586"/>
      <c r="F39" s="586"/>
      <c r="G39" s="587"/>
      <c r="H39" s="587"/>
      <c r="I39" s="587"/>
      <c r="J39" s="587"/>
      <c r="K39" s="587"/>
      <c r="L39" s="587"/>
      <c r="M39" s="587"/>
      <c r="N39" s="587"/>
      <c r="O39" s="587"/>
      <c r="P39" s="587"/>
      <c r="Q39" s="587"/>
      <c r="R39" s="587"/>
      <c r="S39" s="587"/>
      <c r="T39" s="587"/>
      <c r="U39" s="587"/>
      <c r="V39" s="587"/>
      <c r="W39" s="587"/>
      <c r="X39" s="587"/>
      <c r="Y39" s="587"/>
      <c r="Z39" s="587"/>
      <c r="AA39" s="587"/>
      <c r="AB39" s="587"/>
      <c r="AC39" s="588"/>
    </row>
    <row r="40" spans="1:34" s="81" customFormat="1" ht="20.100000000000001" customHeight="1" thickBot="1" x14ac:dyDescent="0.2">
      <c r="A40" s="78"/>
      <c r="B40" s="100" t="s">
        <v>35</v>
      </c>
      <c r="C40" s="82" t="s">
        <v>539</v>
      </c>
      <c r="D40" s="106"/>
      <c r="E40" s="79"/>
      <c r="F40" s="79"/>
      <c r="G40" s="80"/>
      <c r="H40" s="80"/>
      <c r="I40" s="80"/>
      <c r="J40" s="80"/>
      <c r="K40" s="80"/>
      <c r="L40" s="80"/>
      <c r="M40" s="80"/>
      <c r="N40" s="80"/>
      <c r="O40" s="80"/>
      <c r="P40" s="80"/>
      <c r="Q40" s="80"/>
      <c r="R40" s="80"/>
      <c r="S40" s="80"/>
      <c r="T40" s="80"/>
      <c r="U40" s="80"/>
      <c r="V40" s="80"/>
      <c r="W40" s="80"/>
      <c r="X40" s="80"/>
      <c r="Y40" s="80"/>
      <c r="Z40" s="80"/>
      <c r="AA40" s="80"/>
      <c r="AB40" s="80"/>
      <c r="AC40" s="167"/>
    </row>
    <row r="41" spans="1:34" ht="20.100000000000001" customHeight="1" x14ac:dyDescent="0.15">
      <c r="A41" s="112" t="s">
        <v>540</v>
      </c>
      <c r="B41" s="345">
        <v>6</v>
      </c>
      <c r="C41" s="110">
        <f>ROUNDUP(B41/3,0)</f>
        <v>2</v>
      </c>
      <c r="D41" s="105"/>
      <c r="E41" s="607">
        <v>0</v>
      </c>
      <c r="F41" s="607">
        <v>1</v>
      </c>
      <c r="G41" s="608">
        <v>3</v>
      </c>
      <c r="H41" s="608">
        <v>6</v>
      </c>
      <c r="I41" s="608">
        <v>6</v>
      </c>
      <c r="J41" s="608">
        <v>6</v>
      </c>
      <c r="K41" s="608">
        <v>6</v>
      </c>
      <c r="L41" s="608">
        <v>6</v>
      </c>
      <c r="M41" s="608">
        <v>6</v>
      </c>
      <c r="N41" s="608">
        <v>6</v>
      </c>
      <c r="O41" s="608">
        <v>6</v>
      </c>
      <c r="P41" s="608">
        <v>6</v>
      </c>
      <c r="Q41" s="608">
        <v>6</v>
      </c>
      <c r="R41" s="608">
        <v>6</v>
      </c>
      <c r="S41" s="608">
        <v>6</v>
      </c>
      <c r="T41" s="608">
        <v>6</v>
      </c>
      <c r="U41" s="608">
        <v>6</v>
      </c>
      <c r="V41" s="608">
        <v>6</v>
      </c>
      <c r="W41" s="608">
        <v>6</v>
      </c>
      <c r="X41" s="608">
        <v>6</v>
      </c>
      <c r="Y41" s="608">
        <v>4</v>
      </c>
      <c r="Z41" s="608">
        <v>3</v>
      </c>
      <c r="AA41" s="608">
        <v>2</v>
      </c>
      <c r="AB41" s="608">
        <v>1</v>
      </c>
      <c r="AC41" s="609"/>
    </row>
    <row r="42" spans="1:34" ht="20.100000000000001" customHeight="1" x14ac:dyDescent="0.15">
      <c r="A42" s="113" t="s">
        <v>541</v>
      </c>
      <c r="B42" s="347">
        <f>+様式04‐2_開園日・開園時間・定員区分!$D$18</f>
        <v>0</v>
      </c>
      <c r="C42" s="111">
        <f>ROUNDUP(B42/5,0)</f>
        <v>0</v>
      </c>
      <c r="D42" s="103"/>
      <c r="E42" s="610"/>
      <c r="F42" s="610"/>
      <c r="G42" s="611"/>
      <c r="H42" s="611"/>
      <c r="I42" s="611"/>
      <c r="J42" s="611"/>
      <c r="K42" s="611"/>
      <c r="L42" s="611"/>
      <c r="M42" s="611"/>
      <c r="N42" s="611"/>
      <c r="O42" s="611"/>
      <c r="P42" s="611"/>
      <c r="Q42" s="611"/>
      <c r="R42" s="611"/>
      <c r="S42" s="611"/>
      <c r="T42" s="611"/>
      <c r="U42" s="611"/>
      <c r="V42" s="611"/>
      <c r="W42" s="611"/>
      <c r="X42" s="611"/>
      <c r="Y42" s="611"/>
      <c r="Z42" s="611"/>
      <c r="AA42" s="611"/>
      <c r="AB42" s="611"/>
      <c r="AC42" s="612"/>
    </row>
    <row r="43" spans="1:34" ht="20.100000000000001" customHeight="1" x14ac:dyDescent="0.15">
      <c r="A43" s="113" t="s">
        <v>542</v>
      </c>
      <c r="B43" s="347">
        <f>+様式04‐2_開園日・開園時間・定員区分!$E$18</f>
        <v>0</v>
      </c>
      <c r="C43" s="111">
        <f>ROUNDUP(B43/5,0)</f>
        <v>0</v>
      </c>
      <c r="D43" s="103"/>
      <c r="E43" s="610"/>
      <c r="F43" s="610"/>
      <c r="G43" s="611"/>
      <c r="H43" s="611"/>
      <c r="I43" s="611"/>
      <c r="J43" s="611"/>
      <c r="K43" s="611"/>
      <c r="L43" s="611"/>
      <c r="M43" s="611"/>
      <c r="N43" s="611"/>
      <c r="O43" s="611"/>
      <c r="P43" s="611"/>
      <c r="Q43" s="611"/>
      <c r="R43" s="611"/>
      <c r="S43" s="611"/>
      <c r="T43" s="611"/>
      <c r="U43" s="611"/>
      <c r="V43" s="611"/>
      <c r="W43" s="611"/>
      <c r="X43" s="611"/>
      <c r="Y43" s="611"/>
      <c r="Z43" s="611"/>
      <c r="AA43" s="611"/>
      <c r="AB43" s="611"/>
      <c r="AC43" s="612"/>
    </row>
    <row r="44" spans="1:34" ht="20.100000000000001" customHeight="1" x14ac:dyDescent="0.15">
      <c r="A44" s="101" t="s">
        <v>543</v>
      </c>
      <c r="B44" s="347">
        <f>+様式04‐2_開園日・開園時間・定員区分!$F$18</f>
        <v>0</v>
      </c>
      <c r="C44" s="111">
        <f>ROUNDUP(B44/15,0)</f>
        <v>0</v>
      </c>
      <c r="D44" s="103"/>
      <c r="E44" s="610"/>
      <c r="F44" s="610"/>
      <c r="G44" s="611"/>
      <c r="H44" s="611"/>
      <c r="I44" s="611"/>
      <c r="J44" s="611"/>
      <c r="K44" s="611"/>
      <c r="L44" s="611"/>
      <c r="M44" s="611"/>
      <c r="N44" s="611"/>
      <c r="O44" s="611"/>
      <c r="P44" s="611"/>
      <c r="Q44" s="611"/>
      <c r="R44" s="611"/>
      <c r="S44" s="611"/>
      <c r="T44" s="611"/>
      <c r="U44" s="611"/>
      <c r="V44" s="611"/>
      <c r="W44" s="611"/>
      <c r="X44" s="611"/>
      <c r="Y44" s="611"/>
      <c r="Z44" s="611"/>
      <c r="AA44" s="611"/>
      <c r="AB44" s="611"/>
      <c r="AC44" s="612"/>
    </row>
    <row r="45" spans="1:34" ht="20.100000000000001" customHeight="1" x14ac:dyDescent="0.15">
      <c r="A45" s="78" t="s">
        <v>544</v>
      </c>
      <c r="B45" s="347">
        <f>+様式04‐2_開園日・開園時間・定員区分!$G$18</f>
        <v>0</v>
      </c>
      <c r="C45" s="111">
        <f>ROUNDUP(B45/20,0)</f>
        <v>0</v>
      </c>
      <c r="D45" s="103"/>
      <c r="E45" s="610"/>
      <c r="F45" s="610"/>
      <c r="G45" s="611"/>
      <c r="H45" s="611"/>
      <c r="I45" s="611"/>
      <c r="J45" s="611"/>
      <c r="K45" s="611"/>
      <c r="L45" s="611"/>
      <c r="M45" s="611"/>
      <c r="N45" s="611"/>
      <c r="O45" s="611"/>
      <c r="P45" s="611"/>
      <c r="Q45" s="611"/>
      <c r="R45" s="611"/>
      <c r="S45" s="611"/>
      <c r="T45" s="611"/>
      <c r="U45" s="611"/>
      <c r="V45" s="611"/>
      <c r="W45" s="611"/>
      <c r="X45" s="611"/>
      <c r="Y45" s="611"/>
      <c r="Z45" s="611"/>
      <c r="AA45" s="611"/>
      <c r="AB45" s="611"/>
      <c r="AC45" s="612"/>
    </row>
    <row r="46" spans="1:34" ht="20.100000000000001" customHeight="1" thickBot="1" x14ac:dyDescent="0.2">
      <c r="A46" s="109" t="s">
        <v>545</v>
      </c>
      <c r="B46" s="349">
        <f>+様式04‐2_開園日・開園時間・定員区分!$H$18</f>
        <v>0</v>
      </c>
      <c r="C46" s="111">
        <f>ROUNDUP(B46/20,0)</f>
        <v>0</v>
      </c>
      <c r="D46" s="104"/>
      <c r="E46" s="613"/>
      <c r="F46" s="613"/>
      <c r="G46" s="614"/>
      <c r="H46" s="614"/>
      <c r="I46" s="614"/>
      <c r="J46" s="614"/>
      <c r="K46" s="614"/>
      <c r="L46" s="614"/>
      <c r="M46" s="614"/>
      <c r="N46" s="614"/>
      <c r="O46" s="614"/>
      <c r="P46" s="614"/>
      <c r="Q46" s="614"/>
      <c r="R46" s="614"/>
      <c r="S46" s="614"/>
      <c r="T46" s="614"/>
      <c r="U46" s="614"/>
      <c r="V46" s="614"/>
      <c r="W46" s="614"/>
      <c r="X46" s="614"/>
      <c r="Y46" s="614"/>
      <c r="Z46" s="614"/>
      <c r="AA46" s="614"/>
      <c r="AB46" s="614"/>
      <c r="AC46" s="615"/>
      <c r="AE46" s="2035" t="s">
        <v>644</v>
      </c>
      <c r="AF46" s="2036"/>
      <c r="AG46" s="2036"/>
      <c r="AH46" s="2037"/>
    </row>
    <row r="47" spans="1:34" ht="19.5" customHeight="1" x14ac:dyDescent="0.15">
      <c r="A47" s="2038" t="s">
        <v>539</v>
      </c>
      <c r="B47" s="2039"/>
      <c r="C47" s="2040"/>
      <c r="D47" s="107"/>
      <c r="E47" s="89">
        <f>ROUNDUP(E41/3,0)+ROUNDUP(E42/5,0)+ROUNDUP(E43/5,0)+ROUNDUP(E44/15,0)+ROUNDUP(E45/20,0)+ROUNDUP(E46/20,0)</f>
        <v>0</v>
      </c>
      <c r="F47" s="89">
        <f t="shared" ref="F47:AB47" si="0">ROUNDUP(F41/3,0)+ROUNDUP(F42/5,0)+ROUNDUP(F43/5,0)+ROUNDUP(F44/15,0)+ROUNDUP(F45/20,0)+ROUNDUP(F46/20,0)</f>
        <v>1</v>
      </c>
      <c r="G47" s="89">
        <f t="shared" si="0"/>
        <v>1</v>
      </c>
      <c r="H47" s="89">
        <f t="shared" si="0"/>
        <v>2</v>
      </c>
      <c r="I47" s="89">
        <f t="shared" si="0"/>
        <v>2</v>
      </c>
      <c r="J47" s="89">
        <f t="shared" si="0"/>
        <v>2</v>
      </c>
      <c r="K47" s="89">
        <f t="shared" si="0"/>
        <v>2</v>
      </c>
      <c r="L47" s="89">
        <f t="shared" si="0"/>
        <v>2</v>
      </c>
      <c r="M47" s="89">
        <f t="shared" si="0"/>
        <v>2</v>
      </c>
      <c r="N47" s="89">
        <f t="shared" si="0"/>
        <v>2</v>
      </c>
      <c r="O47" s="89">
        <f t="shared" si="0"/>
        <v>2</v>
      </c>
      <c r="P47" s="89">
        <f t="shared" si="0"/>
        <v>2</v>
      </c>
      <c r="Q47" s="89">
        <f t="shared" si="0"/>
        <v>2</v>
      </c>
      <c r="R47" s="89">
        <f t="shared" si="0"/>
        <v>2</v>
      </c>
      <c r="S47" s="89">
        <f t="shared" si="0"/>
        <v>2</v>
      </c>
      <c r="T47" s="89">
        <f t="shared" si="0"/>
        <v>2</v>
      </c>
      <c r="U47" s="89">
        <f t="shared" si="0"/>
        <v>2</v>
      </c>
      <c r="V47" s="89">
        <f t="shared" si="0"/>
        <v>2</v>
      </c>
      <c r="W47" s="89">
        <f t="shared" si="0"/>
        <v>2</v>
      </c>
      <c r="X47" s="89">
        <f t="shared" si="0"/>
        <v>2</v>
      </c>
      <c r="Y47" s="89">
        <f t="shared" si="0"/>
        <v>2</v>
      </c>
      <c r="Z47" s="89">
        <f t="shared" si="0"/>
        <v>1</v>
      </c>
      <c r="AA47" s="89">
        <f t="shared" si="0"/>
        <v>1</v>
      </c>
      <c r="AB47" s="89">
        <f t="shared" si="0"/>
        <v>1</v>
      </c>
      <c r="AC47" s="168"/>
      <c r="AE47" s="2041" t="s">
        <v>642</v>
      </c>
      <c r="AF47" s="2042"/>
      <c r="AG47" s="404" t="s">
        <v>643</v>
      </c>
      <c r="AH47" s="120" t="s">
        <v>547</v>
      </c>
    </row>
    <row r="48" spans="1:34" ht="20.100000000000001" customHeight="1" thickBot="1" x14ac:dyDescent="0.2">
      <c r="A48" s="2069" t="s">
        <v>546</v>
      </c>
      <c r="B48" s="2070"/>
      <c r="C48" s="2071"/>
      <c r="D48" s="108"/>
      <c r="E48" s="117">
        <f t="shared" ref="E48:AB48" si="1">COUNTA(E10:E35)</f>
        <v>1</v>
      </c>
      <c r="F48" s="117">
        <f t="shared" si="1"/>
        <v>1</v>
      </c>
      <c r="G48" s="117">
        <f t="shared" si="1"/>
        <v>1</v>
      </c>
      <c r="H48" s="117">
        <f t="shared" si="1"/>
        <v>1</v>
      </c>
      <c r="I48" s="117">
        <f t="shared" si="1"/>
        <v>2</v>
      </c>
      <c r="J48" s="117">
        <f t="shared" si="1"/>
        <v>2</v>
      </c>
      <c r="K48" s="117">
        <f t="shared" si="1"/>
        <v>2</v>
      </c>
      <c r="L48" s="117">
        <f t="shared" si="1"/>
        <v>2</v>
      </c>
      <c r="M48" s="117">
        <f t="shared" si="1"/>
        <v>2</v>
      </c>
      <c r="N48" s="117">
        <f t="shared" si="1"/>
        <v>2</v>
      </c>
      <c r="O48" s="117">
        <f t="shared" si="1"/>
        <v>2</v>
      </c>
      <c r="P48" s="117">
        <f t="shared" si="1"/>
        <v>2</v>
      </c>
      <c r="Q48" s="117">
        <f t="shared" si="1"/>
        <v>2</v>
      </c>
      <c r="R48" s="117">
        <f t="shared" si="1"/>
        <v>2</v>
      </c>
      <c r="S48" s="117">
        <f t="shared" si="1"/>
        <v>2</v>
      </c>
      <c r="T48" s="117">
        <f t="shared" si="1"/>
        <v>2</v>
      </c>
      <c r="U48" s="117">
        <f t="shared" si="1"/>
        <v>2</v>
      </c>
      <c r="V48" s="117">
        <f t="shared" si="1"/>
        <v>2</v>
      </c>
      <c r="W48" s="117">
        <f t="shared" si="1"/>
        <v>1</v>
      </c>
      <c r="X48" s="117">
        <f t="shared" si="1"/>
        <v>1</v>
      </c>
      <c r="Y48" s="117">
        <f t="shared" si="1"/>
        <v>1</v>
      </c>
      <c r="Z48" s="117">
        <f t="shared" si="1"/>
        <v>1</v>
      </c>
      <c r="AA48" s="117">
        <f t="shared" si="1"/>
        <v>1</v>
      </c>
      <c r="AB48" s="117">
        <f t="shared" si="1"/>
        <v>1</v>
      </c>
      <c r="AC48" s="169"/>
      <c r="AE48" s="121">
        <v>3</v>
      </c>
      <c r="AF48" s="116">
        <f>COUNTIF(D10:D35,3)</f>
        <v>0</v>
      </c>
      <c r="AG48" s="116">
        <f>様式04‐2_開園日・開園時間・定員区分!$F$19</f>
        <v>0</v>
      </c>
      <c r="AH48" s="122">
        <f>IF(AF48=AG48,0,1)</f>
        <v>0</v>
      </c>
    </row>
    <row r="49" spans="1:34" ht="20.100000000000001" customHeight="1" thickBot="1" x14ac:dyDescent="0.2">
      <c r="A49" s="2046" t="s">
        <v>547</v>
      </c>
      <c r="B49" s="2047"/>
      <c r="C49" s="2047"/>
      <c r="D49" s="118"/>
      <c r="E49" s="119" t="str">
        <f t="shared" ref="E49:AB49" si="2">IF(E47&lt;=E48,"○","×")</f>
        <v>○</v>
      </c>
      <c r="F49" s="119" t="str">
        <f t="shared" si="2"/>
        <v>○</v>
      </c>
      <c r="G49" s="119" t="str">
        <f t="shared" si="2"/>
        <v>○</v>
      </c>
      <c r="H49" s="119" t="str">
        <f t="shared" si="2"/>
        <v>×</v>
      </c>
      <c r="I49" s="119" t="str">
        <f t="shared" si="2"/>
        <v>○</v>
      </c>
      <c r="J49" s="119" t="str">
        <f t="shared" si="2"/>
        <v>○</v>
      </c>
      <c r="K49" s="119" t="str">
        <f t="shared" si="2"/>
        <v>○</v>
      </c>
      <c r="L49" s="119" t="str">
        <f t="shared" si="2"/>
        <v>○</v>
      </c>
      <c r="M49" s="119" t="str">
        <f t="shared" si="2"/>
        <v>○</v>
      </c>
      <c r="N49" s="119" t="str">
        <f t="shared" si="2"/>
        <v>○</v>
      </c>
      <c r="O49" s="119" t="str">
        <f t="shared" si="2"/>
        <v>○</v>
      </c>
      <c r="P49" s="119" t="str">
        <f t="shared" si="2"/>
        <v>○</v>
      </c>
      <c r="Q49" s="119" t="str">
        <f t="shared" si="2"/>
        <v>○</v>
      </c>
      <c r="R49" s="119" t="str">
        <f t="shared" si="2"/>
        <v>○</v>
      </c>
      <c r="S49" s="119" t="str">
        <f t="shared" si="2"/>
        <v>○</v>
      </c>
      <c r="T49" s="119" t="str">
        <f t="shared" si="2"/>
        <v>○</v>
      </c>
      <c r="U49" s="119" t="str">
        <f t="shared" si="2"/>
        <v>○</v>
      </c>
      <c r="V49" s="119" t="str">
        <f t="shared" si="2"/>
        <v>○</v>
      </c>
      <c r="W49" s="119" t="str">
        <f t="shared" si="2"/>
        <v>×</v>
      </c>
      <c r="X49" s="119" t="str">
        <f t="shared" si="2"/>
        <v>×</v>
      </c>
      <c r="Y49" s="119" t="str">
        <f t="shared" si="2"/>
        <v>×</v>
      </c>
      <c r="Z49" s="119" t="str">
        <f t="shared" si="2"/>
        <v>○</v>
      </c>
      <c r="AA49" s="119" t="str">
        <f t="shared" si="2"/>
        <v>○</v>
      </c>
      <c r="AB49" s="119" t="str">
        <f t="shared" si="2"/>
        <v>○</v>
      </c>
      <c r="AC49" s="170"/>
      <c r="AE49" s="121">
        <v>4</v>
      </c>
      <c r="AF49" s="116">
        <f>COUNTIF(D10:D35,4)</f>
        <v>0</v>
      </c>
      <c r="AG49" s="116">
        <f>様式04‐2_開園日・開園時間・定員区分!$G$19</f>
        <v>0</v>
      </c>
      <c r="AH49" s="122">
        <f>IF(AF49=AG49,0,1)</f>
        <v>0</v>
      </c>
    </row>
    <row r="50" spans="1:34" ht="20.100000000000001" customHeight="1" thickBot="1" x14ac:dyDescent="0.2">
      <c r="A50" s="2049"/>
      <c r="B50" s="2050"/>
      <c r="C50" s="2050"/>
      <c r="D50" s="2072" t="str">
        <f>IF(SUM(AH48:AH50)&gt;0,"学級担任の配置を確認してください","")</f>
        <v/>
      </c>
      <c r="E50" s="2073"/>
      <c r="F50" s="2073"/>
      <c r="G50" s="2073"/>
      <c r="H50" s="2073"/>
      <c r="I50" s="2073"/>
      <c r="J50" s="2073"/>
      <c r="K50" s="2073"/>
      <c r="L50" s="2073"/>
      <c r="M50" s="2073"/>
      <c r="N50" s="2073"/>
      <c r="O50" s="2073"/>
      <c r="P50" s="2073"/>
      <c r="Q50" s="2073"/>
      <c r="R50" s="2073"/>
      <c r="S50" s="2073"/>
      <c r="T50" s="2073"/>
      <c r="U50" s="2073"/>
      <c r="V50" s="2073"/>
      <c r="W50" s="2073"/>
      <c r="X50" s="2073"/>
      <c r="Y50" s="2073"/>
      <c r="Z50" s="2073"/>
      <c r="AA50" s="2073"/>
      <c r="AB50" s="2073"/>
      <c r="AC50" s="2074"/>
      <c r="AE50" s="123">
        <v>5</v>
      </c>
      <c r="AF50" s="124">
        <f>COUNTIF(D10:D35,5)</f>
        <v>0</v>
      </c>
      <c r="AG50" s="124">
        <f>様式04‐2_開園日・開園時間・定員区分!$H$19</f>
        <v>0</v>
      </c>
      <c r="AH50" s="125">
        <f>IF(AF50=AG50,0,1)</f>
        <v>0</v>
      </c>
    </row>
    <row r="51" spans="1:34" ht="14.25" customHeight="1" thickBot="1" x14ac:dyDescent="0.2"/>
    <row r="52" spans="1:34" ht="20.100000000000001" customHeight="1" thickBot="1" x14ac:dyDescent="0.2">
      <c r="A52" s="2075" t="s">
        <v>645</v>
      </c>
      <c r="B52" s="2076"/>
      <c r="C52" s="2077"/>
      <c r="D52" s="2077"/>
      <c r="E52" s="2077"/>
      <c r="F52" s="2077"/>
      <c r="G52" s="2077"/>
      <c r="H52" s="2077"/>
      <c r="I52" s="2077"/>
      <c r="J52" s="2077"/>
      <c r="K52" s="2077"/>
      <c r="L52" s="2077"/>
      <c r="M52" s="2077"/>
      <c r="N52" s="2077"/>
      <c r="O52" s="2077"/>
      <c r="P52" s="2077"/>
      <c r="Q52" s="2077"/>
      <c r="R52" s="2077"/>
      <c r="S52" s="2077"/>
      <c r="T52" s="2077"/>
      <c r="U52" s="2077"/>
      <c r="V52" s="2077"/>
      <c r="W52" s="2077"/>
      <c r="X52" s="2077"/>
      <c r="Y52" s="2077"/>
      <c r="Z52" s="2077"/>
      <c r="AA52" s="2077"/>
      <c r="AB52" s="2077"/>
      <c r="AC52" s="2078"/>
    </row>
    <row r="53" spans="1:34" ht="20.100000000000001" customHeight="1" x14ac:dyDescent="0.15">
      <c r="A53" s="2079" t="s">
        <v>561</v>
      </c>
      <c r="B53" s="2080"/>
      <c r="C53" s="595"/>
      <c r="D53" s="105"/>
      <c r="E53" s="598"/>
      <c r="F53" s="599"/>
      <c r="G53" s="599"/>
      <c r="H53" s="599"/>
      <c r="I53" s="599" t="s">
        <v>560</v>
      </c>
      <c r="J53" s="599" t="s">
        <v>560</v>
      </c>
      <c r="K53" s="599" t="s">
        <v>560</v>
      </c>
      <c r="L53" s="599" t="s">
        <v>560</v>
      </c>
      <c r="M53" s="599" t="s">
        <v>560</v>
      </c>
      <c r="N53" s="599" t="s">
        <v>560</v>
      </c>
      <c r="O53" s="599" t="s">
        <v>560</v>
      </c>
      <c r="P53" s="599" t="s">
        <v>560</v>
      </c>
      <c r="Q53" s="599" t="s">
        <v>560</v>
      </c>
      <c r="R53" s="599" t="s">
        <v>560</v>
      </c>
      <c r="S53" s="599" t="s">
        <v>560</v>
      </c>
      <c r="T53" s="599" t="s">
        <v>560</v>
      </c>
      <c r="U53" s="599" t="s">
        <v>560</v>
      </c>
      <c r="V53" s="599" t="s">
        <v>560</v>
      </c>
      <c r="W53" s="599"/>
      <c r="X53" s="599"/>
      <c r="Y53" s="599"/>
      <c r="Z53" s="599"/>
      <c r="AA53" s="599"/>
      <c r="AB53" s="599"/>
      <c r="AC53" s="600"/>
    </row>
    <row r="54" spans="1:34" ht="20.100000000000001" customHeight="1" x14ac:dyDescent="0.15">
      <c r="A54" s="2067"/>
      <c r="B54" s="2068"/>
      <c r="C54" s="596"/>
      <c r="D54" s="103"/>
      <c r="E54" s="601"/>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3"/>
    </row>
    <row r="55" spans="1:34" ht="20.100000000000001" customHeight="1" x14ac:dyDescent="0.15">
      <c r="A55" s="2067"/>
      <c r="B55" s="2068"/>
      <c r="C55" s="596"/>
      <c r="D55" s="103"/>
      <c r="E55" s="601"/>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3"/>
    </row>
    <row r="56" spans="1:34" ht="20.100000000000001" customHeight="1" x14ac:dyDescent="0.15">
      <c r="A56" s="2067"/>
      <c r="B56" s="2068"/>
      <c r="C56" s="596"/>
      <c r="D56" s="103"/>
      <c r="E56" s="601"/>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3"/>
    </row>
    <row r="57" spans="1:34" ht="20.100000000000001" customHeight="1" x14ac:dyDescent="0.15">
      <c r="A57" s="2067"/>
      <c r="B57" s="2068"/>
      <c r="C57" s="596"/>
      <c r="D57" s="103"/>
      <c r="E57" s="601"/>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3"/>
    </row>
    <row r="58" spans="1:34" ht="20.100000000000001" customHeight="1" x14ac:dyDescent="0.15">
      <c r="A58" s="2067"/>
      <c r="B58" s="2068"/>
      <c r="C58" s="596"/>
      <c r="D58" s="103"/>
      <c r="E58" s="601"/>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3"/>
    </row>
    <row r="59" spans="1:34" ht="20.100000000000001" customHeight="1" x14ac:dyDescent="0.15">
      <c r="A59" s="2067"/>
      <c r="B59" s="2068"/>
      <c r="C59" s="596"/>
      <c r="D59" s="103"/>
      <c r="E59" s="601"/>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3"/>
    </row>
    <row r="60" spans="1:34" ht="20.100000000000001" customHeight="1" x14ac:dyDescent="0.15">
      <c r="A60" s="2067"/>
      <c r="B60" s="2068"/>
      <c r="C60" s="596"/>
      <c r="D60" s="103"/>
      <c r="E60" s="601"/>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3"/>
    </row>
    <row r="61" spans="1:34" ht="20.100000000000001" customHeight="1" x14ac:dyDescent="0.15">
      <c r="A61" s="2067"/>
      <c r="B61" s="2068"/>
      <c r="C61" s="596"/>
      <c r="D61" s="103"/>
      <c r="E61" s="601"/>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3"/>
    </row>
    <row r="62" spans="1:34" ht="20.100000000000001" customHeight="1" x14ac:dyDescent="0.15">
      <c r="A62" s="2067"/>
      <c r="B62" s="2068"/>
      <c r="C62" s="596"/>
      <c r="D62" s="103"/>
      <c r="E62" s="601"/>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3"/>
    </row>
    <row r="63" spans="1:34" ht="20.100000000000001" customHeight="1" x14ac:dyDescent="0.15">
      <c r="A63" s="2067"/>
      <c r="B63" s="2068"/>
      <c r="C63" s="596"/>
      <c r="D63" s="103"/>
      <c r="E63" s="601"/>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3"/>
    </row>
    <row r="64" spans="1:34" ht="20.100000000000001" customHeight="1" thickBot="1" x14ac:dyDescent="0.2">
      <c r="A64" s="2065"/>
      <c r="B64" s="2066"/>
      <c r="C64" s="597"/>
      <c r="D64" s="104"/>
      <c r="E64" s="604"/>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6"/>
    </row>
    <row r="65" ht="12" customHeight="1" x14ac:dyDescent="0.15"/>
  </sheetData>
  <sheetProtection formatCells="0" formatColumns="0" formatRows="0"/>
  <mergeCells count="25">
    <mergeCell ref="A9:B9"/>
    <mergeCell ref="A2:AC3"/>
    <mergeCell ref="A5:A6"/>
    <mergeCell ref="E5:AC5"/>
    <mergeCell ref="A7:B7"/>
    <mergeCell ref="A8:B8"/>
    <mergeCell ref="A57:B57"/>
    <mergeCell ref="AE46:AH46"/>
    <mergeCell ref="A47:C47"/>
    <mergeCell ref="AE47:AF47"/>
    <mergeCell ref="A48:C48"/>
    <mergeCell ref="A49:C50"/>
    <mergeCell ref="D50:AC50"/>
    <mergeCell ref="A52:AC52"/>
    <mergeCell ref="A53:B53"/>
    <mergeCell ref="A54:B54"/>
    <mergeCell ref="A55:B55"/>
    <mergeCell ref="A56:B56"/>
    <mergeCell ref="A64:B64"/>
    <mergeCell ref="A58:B58"/>
    <mergeCell ref="A59:B59"/>
    <mergeCell ref="A60:B60"/>
    <mergeCell ref="A61:B61"/>
    <mergeCell ref="A62:B62"/>
    <mergeCell ref="A63:B63"/>
  </mergeCells>
  <phoneticPr fontId="1"/>
  <conditionalFormatting sqref="E49:AB49">
    <cfRule type="cellIs" dxfId="13" priority="16" operator="equal">
      <formula>"×"</formula>
    </cfRule>
  </conditionalFormatting>
  <conditionalFormatting sqref="D50:AC50">
    <cfRule type="cellIs" dxfId="12" priority="15" operator="equal">
      <formula>"学級担任の配置を確認してください"</formula>
    </cfRule>
  </conditionalFormatting>
  <conditionalFormatting sqref="AC49">
    <cfRule type="cellIs" dxfId="11" priority="4" operator="equal">
      <formula>"×"</formula>
    </cfRule>
  </conditionalFormatting>
  <dataValidations count="7">
    <dataValidation type="list" allowBlank="1" showInputMessage="1" showErrorMessage="1" sqref="D10:D39">
      <formula1>$AE$10:$AE$12</formula1>
    </dataValidation>
    <dataValidation type="whole" allowBlank="1" showInputMessage="1" showErrorMessage="1" sqref="E41:AB46 AC42:AC46">
      <formula1>0</formula1>
      <formula2>1000</formula2>
    </dataValidation>
    <dataValidation type="list" allowBlank="1" showInputMessage="1" showErrorMessage="1" sqref="E53:AC64 E7:AC40">
      <formula1>"○"</formula1>
    </dataValidation>
    <dataValidation type="list" allowBlank="1" showInputMessage="1" showErrorMessage="1" sqref="D53:D64 C7:D9">
      <formula1>"　,常勤,非常勤"</formula1>
    </dataValidation>
    <dataValidation type="list" allowBlank="1" showInputMessage="1" showErrorMessage="1" sqref="B10:B39">
      <formula1>"　,０歳児,１歳児,２歳児,３歳児,４歳児,５歳児,フリー,加配,その他"</formula1>
    </dataValidation>
    <dataValidation type="list" allowBlank="1" showInputMessage="1" showErrorMessage="1" sqref="C53:C64">
      <formula1>"常勤,非常勤"</formula1>
    </dataValidation>
    <dataValidation type="whole" allowBlank="1" showInputMessage="1" showErrorMessage="1" sqref="AC41">
      <formula1>0</formula1>
      <formula2>19</formula2>
    </dataValidation>
  </dataValidations>
  <printOptions horizontalCentered="1" verticalCentered="1"/>
  <pageMargins left="0.23622047244094491" right="0.23622047244094491" top="0.15748031496062992" bottom="0.19685039370078741" header="0" footer="0"/>
  <pageSetup paperSize="9" scale="69" fitToHeight="0" orientation="portrait"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Y75"/>
  <sheetViews>
    <sheetView topLeftCell="A58" zoomScaleNormal="100" zoomScaleSheetLayoutView="100" workbookViewId="0">
      <selection activeCell="L13" sqref="L13"/>
    </sheetView>
  </sheetViews>
  <sheetFormatPr defaultRowHeight="13.5" x14ac:dyDescent="0.15"/>
  <cols>
    <col min="1" max="16384" width="9" style="18"/>
  </cols>
  <sheetData>
    <row r="1" spans="1:15" ht="15.75" x14ac:dyDescent="0.15">
      <c r="A1" s="836" t="s">
        <v>409</v>
      </c>
      <c r="B1" s="836"/>
      <c r="C1" s="836"/>
      <c r="D1" s="836"/>
      <c r="E1" s="836"/>
      <c r="F1" s="836"/>
      <c r="G1" s="836"/>
      <c r="H1" s="836"/>
      <c r="I1" s="836"/>
    </row>
    <row r="2" spans="1:15" ht="27" customHeight="1" x14ac:dyDescent="0.15">
      <c r="A2" s="19"/>
      <c r="B2" s="19"/>
      <c r="C2" s="19"/>
      <c r="D2" s="19"/>
      <c r="E2" s="19"/>
      <c r="F2" s="19"/>
      <c r="G2" s="19"/>
      <c r="H2" s="19"/>
      <c r="I2" s="19"/>
    </row>
    <row r="3" spans="1:15" ht="27" customHeight="1" x14ac:dyDescent="0.15">
      <c r="A3" s="1364" t="s">
        <v>1239</v>
      </c>
      <c r="B3" s="1364"/>
      <c r="C3" s="1364"/>
      <c r="D3" s="1364"/>
      <c r="E3" s="1364"/>
      <c r="F3" s="1364"/>
      <c r="G3" s="1364"/>
      <c r="H3" s="1365" t="s">
        <v>307</v>
      </c>
      <c r="I3" s="1365"/>
    </row>
    <row r="4" spans="1:15" ht="27" customHeight="1" x14ac:dyDescent="0.25">
      <c r="A4" s="19"/>
      <c r="B4" s="19"/>
      <c r="C4" s="19"/>
      <c r="D4" s="19"/>
      <c r="E4" s="19"/>
      <c r="F4" s="19"/>
      <c r="G4" s="1442" t="s">
        <v>1242</v>
      </c>
      <c r="H4" s="1442"/>
      <c r="I4" s="1442"/>
    </row>
    <row r="5" spans="1:15" ht="27" customHeight="1" x14ac:dyDescent="0.15">
      <c r="A5" s="1411" t="s">
        <v>1239</v>
      </c>
      <c r="B5" s="1415"/>
      <c r="C5" s="1415"/>
      <c r="D5" s="1415"/>
      <c r="E5" s="1415"/>
      <c r="F5" s="1415"/>
      <c r="G5" s="1415"/>
      <c r="H5" s="1415"/>
      <c r="I5" s="1412"/>
    </row>
    <row r="6" spans="1:15" ht="41.25" customHeight="1" x14ac:dyDescent="0.25">
      <c r="A6" s="408" t="s" ph="1">
        <v>28</v>
      </c>
      <c r="B6" s="1445" ph="1"/>
      <c r="C6" s="1446" ph="1"/>
      <c r="D6" s="1446" ph="1"/>
      <c r="E6" s="1446" ph="1"/>
      <c r="F6" s="1447" ph="1"/>
      <c r="G6" s="408" t="s">
        <v>25</v>
      </c>
      <c r="H6" s="1443"/>
      <c r="I6" s="1444"/>
      <c r="J6" s="18" ph="1"/>
      <c r="K6" s="18" ph="1"/>
      <c r="L6" s="18" ph="1"/>
      <c r="M6" s="18" ph="1"/>
      <c r="N6" s="18" ph="1"/>
      <c r="O6" s="18" ph="1"/>
    </row>
    <row r="7" spans="1:15" ht="33.75" customHeight="1" x14ac:dyDescent="0.15">
      <c r="A7" s="408" t="s">
        <v>29</v>
      </c>
      <c r="B7" s="1426"/>
      <c r="C7" s="1427"/>
      <c r="D7" s="1427"/>
      <c r="E7" s="1427"/>
      <c r="F7" s="1427"/>
      <c r="G7" s="1427"/>
      <c r="H7" s="1427"/>
      <c r="I7" s="1428"/>
    </row>
    <row r="8" spans="1:15" ht="33.75" customHeight="1" x14ac:dyDescent="0.15">
      <c r="A8" s="408" t="s">
        <v>65</v>
      </c>
      <c r="B8" s="1445"/>
      <c r="C8" s="1446"/>
      <c r="D8" s="1446"/>
      <c r="E8" s="1446"/>
      <c r="F8" s="1446"/>
      <c r="G8" s="25" t="s">
        <v>394</v>
      </c>
      <c r="H8" s="1523"/>
      <c r="I8" s="1524"/>
    </row>
    <row r="9" spans="1:15" ht="15" customHeight="1" x14ac:dyDescent="0.15">
      <c r="A9" s="444"/>
      <c r="B9" s="443"/>
      <c r="C9" s="443"/>
      <c r="D9" s="443"/>
      <c r="E9" s="443"/>
      <c r="F9" s="443"/>
      <c r="G9" s="442"/>
      <c r="H9" s="443"/>
      <c r="I9" s="443"/>
    </row>
    <row r="10" spans="1:15" ht="33.75" customHeight="1" x14ac:dyDescent="0.15">
      <c r="A10" s="656" t="s">
        <v>1240</v>
      </c>
      <c r="B10" s="643"/>
      <c r="C10" s="643"/>
      <c r="D10" s="643"/>
      <c r="E10" s="643"/>
      <c r="F10" s="643"/>
      <c r="G10" s="644"/>
      <c r="H10" s="657" t="s">
        <v>134</v>
      </c>
      <c r="I10" s="654">
        <f>IF(LEN(SUBSTITUTE(A11,CHAR(10),""))&gt;400,"文字数オーバーです",LEN(SUBSTITUTE(A11,CHAR(10),"")))</f>
        <v>0</v>
      </c>
    </row>
    <row r="11" spans="1:15" ht="27" customHeight="1" x14ac:dyDescent="0.15">
      <c r="A11" s="1396"/>
      <c r="B11" s="1973"/>
      <c r="C11" s="1973"/>
      <c r="D11" s="1973"/>
      <c r="E11" s="1973"/>
      <c r="F11" s="1973"/>
      <c r="G11" s="1973"/>
      <c r="H11" s="1973"/>
      <c r="I11" s="1974"/>
    </row>
    <row r="12" spans="1:15" ht="27" customHeight="1" x14ac:dyDescent="0.15">
      <c r="A12" s="1975"/>
      <c r="B12" s="1976"/>
      <c r="C12" s="1976"/>
      <c r="D12" s="1976"/>
      <c r="E12" s="1976"/>
      <c r="F12" s="1976"/>
      <c r="G12" s="1976"/>
      <c r="H12" s="1976"/>
      <c r="I12" s="1977"/>
    </row>
    <row r="13" spans="1:15" ht="27" customHeight="1" x14ac:dyDescent="0.15">
      <c r="A13" s="1975"/>
      <c r="B13" s="1976"/>
      <c r="C13" s="1976"/>
      <c r="D13" s="1976"/>
      <c r="E13" s="1976"/>
      <c r="F13" s="1976"/>
      <c r="G13" s="1976"/>
      <c r="H13" s="1976"/>
      <c r="I13" s="1977"/>
    </row>
    <row r="14" spans="1:15" ht="27" customHeight="1" x14ac:dyDescent="0.15">
      <c r="A14" s="1975"/>
      <c r="B14" s="1976"/>
      <c r="C14" s="1976"/>
      <c r="D14" s="1976"/>
      <c r="E14" s="1976"/>
      <c r="F14" s="1976"/>
      <c r="G14" s="1976"/>
      <c r="H14" s="1976"/>
      <c r="I14" s="1977"/>
    </row>
    <row r="15" spans="1:15" ht="27" customHeight="1" x14ac:dyDescent="0.15">
      <c r="A15" s="1975"/>
      <c r="B15" s="1976"/>
      <c r="C15" s="1976"/>
      <c r="D15" s="1976"/>
      <c r="E15" s="1976"/>
      <c r="F15" s="1976"/>
      <c r="G15" s="1976"/>
      <c r="H15" s="1976"/>
      <c r="I15" s="1977"/>
    </row>
    <row r="16" spans="1:15" ht="27" customHeight="1" x14ac:dyDescent="0.15">
      <c r="A16" s="1978"/>
      <c r="B16" s="1979"/>
      <c r="C16" s="1979"/>
      <c r="D16" s="1979"/>
      <c r="E16" s="1979"/>
      <c r="F16" s="1979"/>
      <c r="G16" s="1979"/>
      <c r="H16" s="1979"/>
      <c r="I16" s="1980"/>
    </row>
    <row r="17" spans="1:9" ht="15" customHeight="1" x14ac:dyDescent="0.15">
      <c r="A17" s="433"/>
      <c r="B17" s="436"/>
      <c r="C17" s="436"/>
      <c r="D17" s="436"/>
      <c r="E17" s="436"/>
      <c r="F17" s="436"/>
      <c r="G17" s="176"/>
      <c r="H17" s="436"/>
      <c r="I17" s="436"/>
    </row>
    <row r="18" spans="1:9" ht="33.75" customHeight="1" x14ac:dyDescent="0.15">
      <c r="A18" s="621" t="s">
        <v>1241</v>
      </c>
      <c r="B18" s="641"/>
      <c r="C18" s="641"/>
      <c r="D18" s="641"/>
      <c r="E18" s="641"/>
      <c r="F18" s="641"/>
      <c r="G18" s="642"/>
      <c r="H18" s="617" t="s">
        <v>134</v>
      </c>
      <c r="I18" s="617">
        <f>IF(LEN(SUBSTITUTE(A19,CHAR(10),""))&gt;400,"文字数オーバーです",LEN(SUBSTITUTE(A19,CHAR(10),"")))</f>
        <v>0</v>
      </c>
    </row>
    <row r="19" spans="1:9" ht="27" customHeight="1" x14ac:dyDescent="0.15">
      <c r="A19" s="1396"/>
      <c r="B19" s="1397"/>
      <c r="C19" s="1397"/>
      <c r="D19" s="1397"/>
      <c r="E19" s="1397"/>
      <c r="F19" s="1397"/>
      <c r="G19" s="1397"/>
      <c r="H19" s="1397"/>
      <c r="I19" s="1398"/>
    </row>
    <row r="20" spans="1:9" ht="27" customHeight="1" x14ac:dyDescent="0.15">
      <c r="A20" s="1399"/>
      <c r="B20" s="1400"/>
      <c r="C20" s="1400"/>
      <c r="D20" s="1400"/>
      <c r="E20" s="1400"/>
      <c r="F20" s="1400"/>
      <c r="G20" s="1400"/>
      <c r="H20" s="1400"/>
      <c r="I20" s="1401"/>
    </row>
    <row r="21" spans="1:9" ht="27" customHeight="1" x14ac:dyDescent="0.15">
      <c r="A21" s="1399"/>
      <c r="B21" s="1400"/>
      <c r="C21" s="1400"/>
      <c r="D21" s="1400"/>
      <c r="E21" s="1400"/>
      <c r="F21" s="1400"/>
      <c r="G21" s="1400"/>
      <c r="H21" s="1400"/>
      <c r="I21" s="1401"/>
    </row>
    <row r="22" spans="1:9" ht="27" customHeight="1" x14ac:dyDescent="0.15">
      <c r="A22" s="1399"/>
      <c r="B22" s="1400"/>
      <c r="C22" s="1400"/>
      <c r="D22" s="1400"/>
      <c r="E22" s="1400"/>
      <c r="F22" s="1400"/>
      <c r="G22" s="1400"/>
      <c r="H22" s="1400"/>
      <c r="I22" s="1401"/>
    </row>
    <row r="23" spans="1:9" ht="27" customHeight="1" x14ac:dyDescent="0.15">
      <c r="A23" s="1399"/>
      <c r="B23" s="1400"/>
      <c r="C23" s="1400"/>
      <c r="D23" s="1400"/>
      <c r="E23" s="1400"/>
      <c r="F23" s="1400"/>
      <c r="G23" s="1400"/>
      <c r="H23" s="1400"/>
      <c r="I23" s="1401"/>
    </row>
    <row r="24" spans="1:9" ht="27" customHeight="1" x14ac:dyDescent="0.15">
      <c r="A24" s="1402"/>
      <c r="B24" s="1403"/>
      <c r="C24" s="1403"/>
      <c r="D24" s="1403"/>
      <c r="E24" s="1403"/>
      <c r="F24" s="1403"/>
      <c r="G24" s="1403"/>
      <c r="H24" s="1403"/>
      <c r="I24" s="1404"/>
    </row>
    <row r="25" spans="1:9" ht="15" customHeight="1" x14ac:dyDescent="0.15">
      <c r="A25" s="433"/>
      <c r="B25" s="436"/>
      <c r="C25" s="436"/>
      <c r="D25" s="436"/>
      <c r="E25" s="436"/>
      <c r="F25" s="436"/>
      <c r="G25" s="176"/>
      <c r="H25" s="436"/>
      <c r="I25" s="436"/>
    </row>
    <row r="26" spans="1:9" ht="27" customHeight="1" x14ac:dyDescent="0.15">
      <c r="A26" s="22"/>
      <c r="B26" s="22"/>
      <c r="C26" s="22"/>
      <c r="D26" s="22"/>
      <c r="E26" s="1453" t="s">
        <v>115</v>
      </c>
      <c r="F26" s="1453"/>
      <c r="G26" s="1453"/>
      <c r="H26" s="1453"/>
      <c r="I26" s="1453"/>
    </row>
    <row r="27" spans="1:9" ht="15.75" x14ac:dyDescent="0.15">
      <c r="A27" s="836" t="s">
        <v>409</v>
      </c>
      <c r="B27" s="836"/>
      <c r="C27" s="836"/>
      <c r="D27" s="836"/>
      <c r="E27" s="836"/>
      <c r="F27" s="836"/>
      <c r="G27" s="836"/>
      <c r="H27" s="836"/>
      <c r="I27" s="836"/>
    </row>
    <row r="28" spans="1:9" ht="15.75" x14ac:dyDescent="0.15">
      <c r="A28" s="441"/>
      <c r="B28" s="441"/>
      <c r="C28" s="441"/>
      <c r="D28" s="441"/>
      <c r="E28" s="441"/>
      <c r="F28" s="441"/>
      <c r="G28" s="441"/>
      <c r="H28" s="441"/>
      <c r="I28" s="441"/>
    </row>
    <row r="29" spans="1:9" ht="27" customHeight="1" x14ac:dyDescent="0.15">
      <c r="A29" s="1451" t="s">
        <v>296</v>
      </c>
      <c r="B29" s="1451"/>
      <c r="C29" s="19"/>
      <c r="D29" s="19"/>
      <c r="E29" s="19"/>
      <c r="F29" s="19"/>
      <c r="G29" s="19"/>
      <c r="H29" s="19"/>
      <c r="I29" s="19"/>
    </row>
    <row r="30" spans="1:9" ht="27" customHeight="1" x14ac:dyDescent="0.15">
      <c r="A30" s="1429" t="s">
        <v>30</v>
      </c>
      <c r="B30" s="1429"/>
      <c r="C30" s="21"/>
      <c r="D30" s="21"/>
      <c r="E30" s="21"/>
      <c r="F30" s="21"/>
      <c r="G30" s="21"/>
      <c r="H30" s="21"/>
      <c r="I30" s="21"/>
    </row>
    <row r="31" spans="1:9" ht="27" customHeight="1" x14ac:dyDescent="0.15">
      <c r="A31" s="1411" t="s">
        <v>239</v>
      </c>
      <c r="B31" s="1415"/>
      <c r="C31" s="1412"/>
      <c r="D31" s="1411" t="s">
        <v>240</v>
      </c>
      <c r="E31" s="1415"/>
      <c r="F31" s="1412"/>
      <c r="G31" s="1411" t="s">
        <v>241</v>
      </c>
      <c r="H31" s="1415"/>
      <c r="I31" s="1412"/>
    </row>
    <row r="32" spans="1:9" ht="18" customHeight="1" x14ac:dyDescent="0.15">
      <c r="A32" s="1433"/>
      <c r="B32" s="1434"/>
      <c r="C32" s="1435"/>
      <c r="D32" s="1430"/>
      <c r="E32" s="1430"/>
      <c r="F32" s="1430"/>
      <c r="G32" s="1430"/>
      <c r="H32" s="1430"/>
      <c r="I32" s="1430"/>
    </row>
    <row r="33" spans="1:25" ht="18" customHeight="1" x14ac:dyDescent="0.15">
      <c r="A33" s="1436" t="s">
        <v>238</v>
      </c>
      <c r="B33" s="1437"/>
      <c r="C33" s="1438"/>
      <c r="D33" s="1431"/>
      <c r="E33" s="1431"/>
      <c r="F33" s="1431"/>
      <c r="G33" s="1431"/>
      <c r="H33" s="1431"/>
      <c r="I33" s="1431"/>
    </row>
    <row r="34" spans="1:25" ht="18" customHeight="1" x14ac:dyDescent="0.15">
      <c r="A34" s="1439"/>
      <c r="B34" s="1440"/>
      <c r="C34" s="1441"/>
      <c r="D34" s="1432"/>
      <c r="E34" s="1432"/>
      <c r="F34" s="1432"/>
      <c r="G34" s="1432"/>
      <c r="H34" s="1432"/>
      <c r="I34" s="1432"/>
    </row>
    <row r="35" spans="1:25" ht="18" customHeight="1" x14ac:dyDescent="0.15">
      <c r="A35" s="1433"/>
      <c r="B35" s="1434"/>
      <c r="C35" s="1435"/>
      <c r="D35" s="1430"/>
      <c r="E35" s="1430"/>
      <c r="F35" s="1430"/>
      <c r="G35" s="1430"/>
      <c r="H35" s="1430"/>
      <c r="I35" s="1430"/>
    </row>
    <row r="36" spans="1:25" ht="18" customHeight="1" x14ac:dyDescent="0.15">
      <c r="A36" s="1436" t="s">
        <v>238</v>
      </c>
      <c r="B36" s="1437"/>
      <c r="C36" s="1438"/>
      <c r="D36" s="1431"/>
      <c r="E36" s="1431"/>
      <c r="F36" s="1431"/>
      <c r="G36" s="1431"/>
      <c r="H36" s="1431"/>
      <c r="I36" s="1431"/>
    </row>
    <row r="37" spans="1:25" ht="18" customHeight="1" x14ac:dyDescent="0.15">
      <c r="A37" s="1439"/>
      <c r="B37" s="1440"/>
      <c r="C37" s="1441"/>
      <c r="D37" s="1432"/>
      <c r="E37" s="1432"/>
      <c r="F37" s="1432"/>
      <c r="G37" s="1432"/>
      <c r="H37" s="1432"/>
      <c r="I37" s="1432"/>
    </row>
    <row r="38" spans="1:25" ht="18" customHeight="1" x14ac:dyDescent="0.15">
      <c r="A38" s="1433"/>
      <c r="B38" s="1434"/>
      <c r="C38" s="1435"/>
      <c r="D38" s="1430"/>
      <c r="E38" s="1430"/>
      <c r="F38" s="1430"/>
      <c r="G38" s="1430"/>
      <c r="H38" s="1430"/>
      <c r="I38" s="1430"/>
    </row>
    <row r="39" spans="1:25" ht="18" customHeight="1" x14ac:dyDescent="0.15">
      <c r="A39" s="1436" t="s">
        <v>238</v>
      </c>
      <c r="B39" s="1437"/>
      <c r="C39" s="1438"/>
      <c r="D39" s="1431"/>
      <c r="E39" s="1431"/>
      <c r="F39" s="1431"/>
      <c r="G39" s="1431"/>
      <c r="H39" s="1431"/>
      <c r="I39" s="1431"/>
    </row>
    <row r="40" spans="1:25" ht="18" customHeight="1" x14ac:dyDescent="0.15">
      <c r="A40" s="1439"/>
      <c r="B40" s="1440"/>
      <c r="C40" s="1441"/>
      <c r="D40" s="1432"/>
      <c r="E40" s="1432"/>
      <c r="F40" s="1432"/>
      <c r="G40" s="1432"/>
      <c r="H40" s="1432"/>
      <c r="I40" s="1432"/>
    </row>
    <row r="41" spans="1:25" ht="27" customHeight="1" x14ac:dyDescent="0.15">
      <c r="A41" s="20"/>
      <c r="B41" s="20"/>
      <c r="C41" s="20"/>
      <c r="D41" s="20"/>
      <c r="E41" s="20"/>
      <c r="F41" s="1448" t="s">
        <v>969</v>
      </c>
      <c r="G41" s="1448"/>
      <c r="H41" s="1448"/>
      <c r="I41" s="1448"/>
    </row>
    <row r="42" spans="1:25" ht="15" customHeight="1" x14ac:dyDescent="0.15">
      <c r="A42" s="22"/>
      <c r="B42" s="21"/>
      <c r="C42" s="21"/>
      <c r="D42" s="21"/>
      <c r="E42" s="21"/>
      <c r="F42" s="302"/>
      <c r="G42" s="302"/>
      <c r="H42" s="302"/>
      <c r="I42" s="302"/>
    </row>
    <row r="43" spans="1:25" ht="20.100000000000001" customHeight="1" x14ac:dyDescent="0.15">
      <c r="A43" s="22"/>
      <c r="B43" s="1522" t="s">
        <v>247</v>
      </c>
      <c r="C43" s="1024"/>
      <c r="D43" s="1521" t="s">
        <v>790</v>
      </c>
      <c r="E43" s="1521"/>
      <c r="F43" s="1521"/>
      <c r="G43" s="843" t="s">
        <v>246</v>
      </c>
      <c r="H43" s="843"/>
      <c r="I43" s="843"/>
    </row>
    <row r="44" spans="1:25" ht="20.100000000000001" customHeight="1" x14ac:dyDescent="0.15">
      <c r="A44" s="22"/>
      <c r="B44" s="1024"/>
      <c r="C44" s="1024"/>
      <c r="D44" s="1521" t="s">
        <v>248</v>
      </c>
      <c r="E44" s="1521"/>
      <c r="F44" s="1521"/>
      <c r="G44" s="843" t="s">
        <v>246</v>
      </c>
      <c r="H44" s="843"/>
      <c r="I44" s="843"/>
    </row>
    <row r="45" spans="1:25" ht="20.100000000000001" customHeight="1" x14ac:dyDescent="0.15">
      <c r="A45" s="22"/>
      <c r="B45" s="1024"/>
      <c r="C45" s="1024"/>
      <c r="D45" s="1028" t="s">
        <v>249</v>
      </c>
      <c r="E45" s="1521"/>
      <c r="F45" s="1521"/>
      <c r="G45" s="843" t="s">
        <v>246</v>
      </c>
      <c r="H45" s="843"/>
      <c r="I45" s="843"/>
    </row>
    <row r="46" spans="1:25" ht="15" customHeight="1" x14ac:dyDescent="0.15">
      <c r="A46" s="22"/>
      <c r="B46" s="433"/>
      <c r="C46" s="433"/>
      <c r="D46" s="22"/>
      <c r="E46" s="22"/>
      <c r="F46" s="23"/>
      <c r="G46" s="23"/>
      <c r="H46" s="23"/>
      <c r="I46" s="23"/>
    </row>
    <row r="47" spans="1:25" ht="27" customHeight="1" x14ac:dyDescent="0.15">
      <c r="A47" s="2084" t="s">
        <v>768</v>
      </c>
      <c r="B47" s="2084"/>
      <c r="C47" s="2084"/>
      <c r="D47" s="2084"/>
      <c r="E47" s="2084"/>
      <c r="F47" s="2084"/>
      <c r="G47" s="2084"/>
      <c r="H47" s="2084"/>
      <c r="I47" s="2084"/>
      <c r="J47" s="197"/>
      <c r="K47" s="197"/>
      <c r="L47" s="197"/>
      <c r="M47" s="197"/>
      <c r="N47" s="197"/>
      <c r="O47" s="197"/>
      <c r="P47" s="197"/>
      <c r="Q47" s="197"/>
      <c r="R47" s="197"/>
      <c r="S47" s="197"/>
      <c r="T47" s="197"/>
      <c r="U47" s="197"/>
      <c r="V47" s="197"/>
      <c r="W47" s="197"/>
      <c r="X47" s="197"/>
      <c r="Y47" s="197"/>
    </row>
    <row r="48" spans="1:25" ht="27" customHeight="1" x14ac:dyDescent="0.15">
      <c r="A48" s="1024" t="s">
        <v>239</v>
      </c>
      <c r="B48" s="1024"/>
      <c r="C48" s="1024"/>
      <c r="D48" s="1024" t="s">
        <v>36</v>
      </c>
      <c r="E48" s="1024"/>
      <c r="F48" s="1024"/>
      <c r="G48" s="1024" t="s">
        <v>251</v>
      </c>
      <c r="H48" s="1024"/>
      <c r="I48" s="1024"/>
    </row>
    <row r="49" spans="1:9" ht="18" customHeight="1" x14ac:dyDescent="0.15">
      <c r="A49" s="1433"/>
      <c r="B49" s="1434"/>
      <c r="C49" s="1435"/>
      <c r="D49" s="1430"/>
      <c r="E49" s="1430"/>
      <c r="F49" s="1430"/>
      <c r="G49" s="1430"/>
      <c r="H49" s="1430"/>
      <c r="I49" s="1430"/>
    </row>
    <row r="50" spans="1:9" ht="18" customHeight="1" x14ac:dyDescent="0.15">
      <c r="A50" s="1436" t="s">
        <v>238</v>
      </c>
      <c r="B50" s="1437"/>
      <c r="C50" s="1438"/>
      <c r="D50" s="1431"/>
      <c r="E50" s="1431"/>
      <c r="F50" s="1431"/>
      <c r="G50" s="1431"/>
      <c r="H50" s="1431"/>
      <c r="I50" s="1431"/>
    </row>
    <row r="51" spans="1:9" ht="18" customHeight="1" x14ac:dyDescent="0.15">
      <c r="A51" s="1439"/>
      <c r="B51" s="1440"/>
      <c r="C51" s="1441"/>
      <c r="D51" s="1432"/>
      <c r="E51" s="1432"/>
      <c r="F51" s="1432"/>
      <c r="G51" s="1432"/>
      <c r="H51" s="1432"/>
      <c r="I51" s="1432"/>
    </row>
    <row r="52" spans="1:9" ht="18" customHeight="1" x14ac:dyDescent="0.15">
      <c r="A52" s="1433"/>
      <c r="B52" s="1434"/>
      <c r="C52" s="1435"/>
      <c r="D52" s="1430"/>
      <c r="E52" s="1430"/>
      <c r="F52" s="1430"/>
      <c r="G52" s="1430"/>
      <c r="H52" s="1430"/>
      <c r="I52" s="1430"/>
    </row>
    <row r="53" spans="1:9" ht="18" customHeight="1" x14ac:dyDescent="0.15">
      <c r="A53" s="1436" t="s">
        <v>238</v>
      </c>
      <c r="B53" s="1437"/>
      <c r="C53" s="1438"/>
      <c r="D53" s="1431"/>
      <c r="E53" s="1431"/>
      <c r="F53" s="1431"/>
      <c r="G53" s="1431"/>
      <c r="H53" s="1431"/>
      <c r="I53" s="1431"/>
    </row>
    <row r="54" spans="1:9" ht="18" customHeight="1" x14ac:dyDescent="0.15">
      <c r="A54" s="1439"/>
      <c r="B54" s="1440"/>
      <c r="C54" s="1441"/>
      <c r="D54" s="1432"/>
      <c r="E54" s="1432"/>
      <c r="F54" s="1432"/>
      <c r="G54" s="1432"/>
      <c r="H54" s="1432"/>
      <c r="I54" s="1432"/>
    </row>
    <row r="55" spans="1:9" ht="18" customHeight="1" x14ac:dyDescent="0.15">
      <c r="A55" s="1433"/>
      <c r="B55" s="1434"/>
      <c r="C55" s="1435"/>
      <c r="D55" s="1430"/>
      <c r="E55" s="1430"/>
      <c r="F55" s="1430"/>
      <c r="G55" s="1430"/>
      <c r="H55" s="1430"/>
      <c r="I55" s="1430"/>
    </row>
    <row r="56" spans="1:9" ht="18" customHeight="1" x14ac:dyDescent="0.15">
      <c r="A56" s="1436" t="s">
        <v>238</v>
      </c>
      <c r="B56" s="1437"/>
      <c r="C56" s="1438"/>
      <c r="D56" s="1431"/>
      <c r="E56" s="1431"/>
      <c r="F56" s="1431"/>
      <c r="G56" s="1431"/>
      <c r="H56" s="1431"/>
      <c r="I56" s="1431"/>
    </row>
    <row r="57" spans="1:9" ht="18" customHeight="1" x14ac:dyDescent="0.15">
      <c r="A57" s="1439"/>
      <c r="B57" s="1440"/>
      <c r="C57" s="1441"/>
      <c r="D57" s="1432"/>
      <c r="E57" s="1432"/>
      <c r="F57" s="1432"/>
      <c r="G57" s="1432"/>
      <c r="H57" s="1432"/>
      <c r="I57" s="1432"/>
    </row>
    <row r="58" spans="1:9" ht="27" customHeight="1" x14ac:dyDescent="0.15">
      <c r="A58" s="20"/>
      <c r="B58" s="20"/>
      <c r="C58" s="20"/>
      <c r="D58" s="20"/>
      <c r="E58" s="20"/>
      <c r="F58" s="1448" t="s">
        <v>969</v>
      </c>
      <c r="G58" s="1448"/>
      <c r="H58" s="1448"/>
      <c r="I58" s="1448"/>
    </row>
    <row r="59" spans="1:9" ht="15" customHeight="1" x14ac:dyDescent="0.15">
      <c r="A59" s="22"/>
      <c r="B59" s="21"/>
      <c r="C59" s="21"/>
      <c r="D59" s="21"/>
      <c r="E59" s="21"/>
      <c r="F59" s="302"/>
      <c r="G59" s="302"/>
      <c r="H59" s="302"/>
      <c r="I59" s="302"/>
    </row>
    <row r="60" spans="1:9" ht="27" customHeight="1" x14ac:dyDescent="0.15">
      <c r="A60" s="22"/>
      <c r="B60" s="1518" t="s">
        <v>821</v>
      </c>
      <c r="C60" s="1519"/>
      <c r="D60" s="1519"/>
      <c r="E60" s="1519"/>
      <c r="F60" s="1520"/>
      <c r="G60" s="843" t="s">
        <v>246</v>
      </c>
      <c r="H60" s="843"/>
      <c r="I60" s="843"/>
    </row>
    <row r="61" spans="1:9" ht="15" customHeight="1" x14ac:dyDescent="0.15">
      <c r="A61" s="22"/>
      <c r="B61" s="433"/>
      <c r="C61" s="433"/>
      <c r="D61" s="22"/>
      <c r="E61" s="22"/>
      <c r="F61" s="23"/>
      <c r="G61" s="23"/>
      <c r="H61" s="23"/>
      <c r="I61" s="23"/>
    </row>
    <row r="62" spans="1:9" ht="27" customHeight="1" x14ac:dyDescent="0.15">
      <c r="A62" s="22"/>
      <c r="B62" s="22"/>
      <c r="C62" s="22"/>
      <c r="D62" s="22"/>
      <c r="E62" s="1453" t="s">
        <v>115</v>
      </c>
      <c r="F62" s="1453"/>
      <c r="G62" s="1453"/>
      <c r="H62" s="1453"/>
      <c r="I62" s="1453"/>
    </row>
    <row r="63" spans="1:9" ht="15.75" x14ac:dyDescent="0.15">
      <c r="A63" s="836" t="s">
        <v>409</v>
      </c>
      <c r="B63" s="836"/>
      <c r="C63" s="836"/>
      <c r="D63" s="836"/>
      <c r="E63" s="836"/>
      <c r="F63" s="836"/>
      <c r="G63" s="836"/>
      <c r="H63" s="836"/>
      <c r="I63" s="836"/>
    </row>
    <row r="64" spans="1:9" ht="15.75" x14ac:dyDescent="0.15">
      <c r="A64" s="441"/>
      <c r="B64" s="441"/>
      <c r="C64" s="441"/>
      <c r="D64" s="441"/>
      <c r="E64" s="441"/>
      <c r="F64" s="441"/>
      <c r="G64" s="441"/>
      <c r="H64" s="441"/>
      <c r="I64" s="441"/>
    </row>
    <row r="65" spans="1:9" ht="27" customHeight="1" x14ac:dyDescent="0.15">
      <c r="A65" s="1451" t="s">
        <v>296</v>
      </c>
      <c r="B65" s="1451"/>
      <c r="C65" s="19"/>
      <c r="D65" s="19"/>
      <c r="E65" s="19"/>
      <c r="F65" s="19"/>
      <c r="G65" s="19"/>
      <c r="H65" s="19"/>
      <c r="I65" s="19"/>
    </row>
    <row r="66" spans="1:9" ht="27" customHeight="1" x14ac:dyDescent="0.15">
      <c r="A66" s="434" t="s">
        <v>1243</v>
      </c>
      <c r="B66" s="22"/>
      <c r="C66" s="22"/>
      <c r="D66" s="22"/>
      <c r="E66" s="22"/>
      <c r="F66" s="22"/>
      <c r="G66" s="22"/>
      <c r="H66" s="22"/>
      <c r="I66" s="22"/>
    </row>
    <row r="67" spans="1:9" ht="27" customHeight="1" x14ac:dyDescent="0.15">
      <c r="A67" s="1411" t="s">
        <v>243</v>
      </c>
      <c r="B67" s="1415"/>
      <c r="C67" s="1412"/>
      <c r="D67" s="1411" t="s">
        <v>244</v>
      </c>
      <c r="E67" s="1415"/>
      <c r="F67" s="1412"/>
      <c r="G67" s="1411" t="s">
        <v>245</v>
      </c>
      <c r="H67" s="1415"/>
      <c r="I67" s="1412"/>
    </row>
    <row r="68" spans="1:9" ht="27" customHeight="1" x14ac:dyDescent="0.15">
      <c r="A68" s="1408"/>
      <c r="B68" s="1409"/>
      <c r="C68" s="1410"/>
      <c r="D68" s="2081"/>
      <c r="E68" s="2082"/>
      <c r="F68" s="2083"/>
      <c r="G68" s="1408"/>
      <c r="H68" s="1409"/>
      <c r="I68" s="1410"/>
    </row>
    <row r="69" spans="1:9" ht="27" customHeight="1" x14ac:dyDescent="0.15">
      <c r="A69" s="1408"/>
      <c r="B69" s="1409"/>
      <c r="C69" s="1410"/>
      <c r="D69" s="2081"/>
      <c r="E69" s="2082"/>
      <c r="F69" s="2083"/>
      <c r="G69" s="1408"/>
      <c r="H69" s="1409"/>
      <c r="I69" s="1410"/>
    </row>
    <row r="70" spans="1:9" ht="27" customHeight="1" x14ac:dyDescent="0.15">
      <c r="A70" s="1370"/>
      <c r="B70" s="1370"/>
      <c r="C70" s="1370"/>
      <c r="D70" s="1449"/>
      <c r="E70" s="1449"/>
      <c r="F70" s="1449"/>
      <c r="G70" s="1370"/>
      <c r="H70" s="1370"/>
      <c r="I70" s="1370"/>
    </row>
    <row r="71" spans="1:9" ht="27" customHeight="1" x14ac:dyDescent="0.15">
      <c r="A71" s="20"/>
      <c r="B71" s="20"/>
      <c r="C71" s="20"/>
      <c r="D71" s="20"/>
      <c r="E71" s="20"/>
      <c r="F71" s="1448" t="s">
        <v>970</v>
      </c>
      <c r="G71" s="1448"/>
      <c r="H71" s="1448"/>
      <c r="I71" s="1448"/>
    </row>
    <row r="72" spans="1:9" ht="27" customHeight="1" x14ac:dyDescent="0.15">
      <c r="A72" s="22"/>
      <c r="B72" s="22"/>
      <c r="C72" s="22"/>
      <c r="D72" s="22"/>
      <c r="E72" s="22"/>
      <c r="F72" s="23"/>
      <c r="G72" s="23"/>
      <c r="H72" s="23"/>
      <c r="I72" s="23"/>
    </row>
    <row r="73" spans="1:9" ht="27" customHeight="1" x14ac:dyDescent="0.15">
      <c r="A73" s="19" t="s">
        <v>31</v>
      </c>
      <c r="B73" s="19"/>
      <c r="C73" s="19"/>
      <c r="D73" s="19"/>
      <c r="E73" s="19"/>
      <c r="F73" s="19"/>
      <c r="G73" s="19"/>
      <c r="H73" s="19"/>
      <c r="I73" s="19"/>
    </row>
    <row r="74" spans="1:9" ht="18.75" customHeight="1" x14ac:dyDescent="0.15">
      <c r="A74" s="19" t="s">
        <v>32</v>
      </c>
      <c r="B74" s="19"/>
      <c r="C74" s="19"/>
      <c r="D74" s="19"/>
      <c r="E74" s="19"/>
      <c r="F74" s="19"/>
      <c r="G74" s="19"/>
      <c r="H74" s="19"/>
      <c r="I74" s="19"/>
    </row>
    <row r="75" spans="1:9" ht="15.75" x14ac:dyDescent="0.15">
      <c r="A75" s="19"/>
      <c r="B75" s="19"/>
      <c r="C75" s="19"/>
      <c r="D75" s="19"/>
      <c r="E75" s="19"/>
      <c r="F75" s="19"/>
      <c r="G75" s="19"/>
      <c r="H75" s="19"/>
      <c r="I75" s="19"/>
    </row>
  </sheetData>
  <sheetProtection formatCells="0" formatColumns="0" formatRows="0" insertRows="0" deleteRows="0"/>
  <mergeCells count="80">
    <mergeCell ref="G4:I4"/>
    <mergeCell ref="A5:I5"/>
    <mergeCell ref="B6:F6"/>
    <mergeCell ref="H6:I6"/>
    <mergeCell ref="A1:I1"/>
    <mergeCell ref="A3:G3"/>
    <mergeCell ref="H3:I3"/>
    <mergeCell ref="A30:B30"/>
    <mergeCell ref="A31:C31"/>
    <mergeCell ref="B7:I7"/>
    <mergeCell ref="B8:F8"/>
    <mergeCell ref="H8:I8"/>
    <mergeCell ref="D31:F31"/>
    <mergeCell ref="G31:I31"/>
    <mergeCell ref="A11:I16"/>
    <mergeCell ref="A19:I24"/>
    <mergeCell ref="E26:I26"/>
    <mergeCell ref="A27:I27"/>
    <mergeCell ref="A29:B29"/>
    <mergeCell ref="A32:C32"/>
    <mergeCell ref="D32:F34"/>
    <mergeCell ref="G32:I34"/>
    <mergeCell ref="A33:C33"/>
    <mergeCell ref="D35:F37"/>
    <mergeCell ref="G35:I37"/>
    <mergeCell ref="A36:C36"/>
    <mergeCell ref="A37:C37"/>
    <mergeCell ref="A34:C34"/>
    <mergeCell ref="A35:C35"/>
    <mergeCell ref="B43:C45"/>
    <mergeCell ref="D43:F43"/>
    <mergeCell ref="G43:I43"/>
    <mergeCell ref="A38:C38"/>
    <mergeCell ref="D38:F40"/>
    <mergeCell ref="G38:I40"/>
    <mergeCell ref="A39:C39"/>
    <mergeCell ref="A40:C40"/>
    <mergeCell ref="D44:F44"/>
    <mergeCell ref="G44:I44"/>
    <mergeCell ref="D45:F45"/>
    <mergeCell ref="G45:I45"/>
    <mergeCell ref="F41:I41"/>
    <mergeCell ref="A48:C48"/>
    <mergeCell ref="D48:F48"/>
    <mergeCell ref="G48:I48"/>
    <mergeCell ref="A47:I47"/>
    <mergeCell ref="A49:C49"/>
    <mergeCell ref="D49:F51"/>
    <mergeCell ref="G49:I51"/>
    <mergeCell ref="A50:C50"/>
    <mergeCell ref="A51:C51"/>
    <mergeCell ref="A52:C52"/>
    <mergeCell ref="D52:F54"/>
    <mergeCell ref="G52:I54"/>
    <mergeCell ref="A53:C53"/>
    <mergeCell ref="A54:C54"/>
    <mergeCell ref="A65:B65"/>
    <mergeCell ref="A55:C55"/>
    <mergeCell ref="D55:F57"/>
    <mergeCell ref="G55:I57"/>
    <mergeCell ref="A56:C56"/>
    <mergeCell ref="A57:C57"/>
    <mergeCell ref="F58:I58"/>
    <mergeCell ref="B60:F60"/>
    <mergeCell ref="G60:I60"/>
    <mergeCell ref="E62:I62"/>
    <mergeCell ref="A63:I63"/>
    <mergeCell ref="A68:C68"/>
    <mergeCell ref="D68:F68"/>
    <mergeCell ref="G68:I68"/>
    <mergeCell ref="A67:C67"/>
    <mergeCell ref="D67:F67"/>
    <mergeCell ref="G67:I67"/>
    <mergeCell ref="F71:I71"/>
    <mergeCell ref="A70:C70"/>
    <mergeCell ref="D70:F70"/>
    <mergeCell ref="G70:I70"/>
    <mergeCell ref="A69:C69"/>
    <mergeCell ref="D69:F69"/>
    <mergeCell ref="G69:I69"/>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2" manualBreakCount="2">
    <brk id="26" max="8" man="1"/>
    <brk id="62" max="8" man="1"/>
  </rowBreaks>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zoomScaleSheetLayoutView="90" workbookViewId="0">
      <selection activeCell="O47" sqref="O47"/>
    </sheetView>
  </sheetViews>
  <sheetFormatPr defaultRowHeight="13.5" x14ac:dyDescent="0.15"/>
  <cols>
    <col min="1" max="16384" width="9" style="18"/>
  </cols>
  <sheetData>
    <row r="1" spans="1:9" ht="15.75" x14ac:dyDescent="0.15">
      <c r="A1" s="836" t="s">
        <v>410</v>
      </c>
      <c r="B1" s="836"/>
      <c r="C1" s="836"/>
      <c r="D1" s="836"/>
      <c r="E1" s="836"/>
      <c r="F1" s="836"/>
      <c r="G1" s="836"/>
      <c r="H1" s="836"/>
      <c r="I1" s="836"/>
    </row>
    <row r="2" spans="1:9" ht="27" customHeight="1" x14ac:dyDescent="0.15">
      <c r="A2" s="19"/>
      <c r="B2" s="19"/>
      <c r="C2" s="19"/>
      <c r="D2" s="19"/>
      <c r="E2" s="19"/>
      <c r="F2" s="19"/>
      <c r="G2" s="19"/>
      <c r="H2" s="19"/>
      <c r="I2" s="19"/>
    </row>
    <row r="3" spans="1:9" ht="27" customHeight="1" x14ac:dyDescent="0.15">
      <c r="A3" s="1364" t="s">
        <v>113</v>
      </c>
      <c r="B3" s="1364"/>
      <c r="C3" s="1364"/>
      <c r="D3" s="1364"/>
      <c r="E3" s="1364"/>
      <c r="F3" s="1364"/>
      <c r="G3" s="1364"/>
      <c r="H3" s="1365" t="s">
        <v>112</v>
      </c>
      <c r="I3" s="1365"/>
    </row>
    <row r="4" spans="1:9" ht="27" customHeight="1" x14ac:dyDescent="0.15">
      <c r="A4" s="19"/>
      <c r="B4" s="19"/>
      <c r="C4" s="19"/>
      <c r="D4" s="19"/>
      <c r="E4" s="19"/>
      <c r="F4" s="19"/>
      <c r="G4" s="19"/>
      <c r="H4" s="19"/>
      <c r="I4" s="19"/>
    </row>
    <row r="5" spans="1:9" ht="36" customHeight="1" x14ac:dyDescent="0.15">
      <c r="A5" s="1024" t="s">
        <v>66</v>
      </c>
      <c r="B5" s="1024"/>
      <c r="C5" s="1024"/>
      <c r="D5" s="1024"/>
      <c r="E5" s="1024"/>
      <c r="F5" s="1024"/>
      <c r="G5" s="1024"/>
      <c r="H5" s="1024"/>
      <c r="I5" s="1024"/>
    </row>
    <row r="6" spans="1:9" ht="54" customHeight="1" x14ac:dyDescent="0.15">
      <c r="A6" s="1992" t="s">
        <v>1150</v>
      </c>
      <c r="B6" s="1993"/>
      <c r="C6" s="1993"/>
      <c r="D6" s="1993"/>
      <c r="E6" s="1993"/>
      <c r="F6" s="1993"/>
      <c r="G6" s="1994"/>
      <c r="H6" s="617" t="s">
        <v>794</v>
      </c>
      <c r="I6" s="617">
        <f>IF(LEN(SUBSTITUTE(A7,CHAR(10),""))&gt;400,"文字数オーバーです",LEN(SUBSTITUTE(A7,CHAR(10),"")))</f>
        <v>0</v>
      </c>
    </row>
    <row r="7" spans="1:9" ht="27" customHeight="1" x14ac:dyDescent="0.15">
      <c r="A7" s="2089"/>
      <c r="B7" s="2089"/>
      <c r="C7" s="2089"/>
      <c r="D7" s="2089"/>
      <c r="E7" s="2089"/>
      <c r="F7" s="2089"/>
      <c r="G7" s="2089"/>
      <c r="H7" s="2089"/>
      <c r="I7" s="2089"/>
    </row>
    <row r="8" spans="1:9" ht="27" customHeight="1" x14ac:dyDescent="0.15">
      <c r="A8" s="2089"/>
      <c r="B8" s="2089"/>
      <c r="C8" s="2089"/>
      <c r="D8" s="2089"/>
      <c r="E8" s="2089"/>
      <c r="F8" s="2089"/>
      <c r="G8" s="2089"/>
      <c r="H8" s="2089"/>
      <c r="I8" s="2089"/>
    </row>
    <row r="9" spans="1:9" ht="27" customHeight="1" x14ac:dyDescent="0.15">
      <c r="A9" s="2089"/>
      <c r="B9" s="2089"/>
      <c r="C9" s="2089"/>
      <c r="D9" s="2089"/>
      <c r="E9" s="2089"/>
      <c r="F9" s="2089"/>
      <c r="G9" s="2089"/>
      <c r="H9" s="2089"/>
      <c r="I9" s="2089"/>
    </row>
    <row r="10" spans="1:9" ht="27" customHeight="1" x14ac:dyDescent="0.15">
      <c r="A10" s="2089"/>
      <c r="B10" s="2089"/>
      <c r="C10" s="2089"/>
      <c r="D10" s="2089"/>
      <c r="E10" s="2089"/>
      <c r="F10" s="2089"/>
      <c r="G10" s="2089"/>
      <c r="H10" s="2089"/>
      <c r="I10" s="2089"/>
    </row>
    <row r="11" spans="1:9" ht="27" customHeight="1" x14ac:dyDescent="0.15">
      <c r="A11" s="2089"/>
      <c r="B11" s="2089"/>
      <c r="C11" s="2089"/>
      <c r="D11" s="2089"/>
      <c r="E11" s="2089"/>
      <c r="F11" s="2089"/>
      <c r="G11" s="2089"/>
      <c r="H11" s="2089"/>
      <c r="I11" s="2089"/>
    </row>
    <row r="12" spans="1:9" ht="27" customHeight="1" x14ac:dyDescent="0.15">
      <c r="A12" s="2089"/>
      <c r="B12" s="2089"/>
      <c r="C12" s="2089"/>
      <c r="D12" s="2089"/>
      <c r="E12" s="2089"/>
      <c r="F12" s="2089"/>
      <c r="G12" s="2089"/>
      <c r="H12" s="2089"/>
      <c r="I12" s="2089"/>
    </row>
    <row r="13" spans="1:9" ht="27" customHeight="1" x14ac:dyDescent="0.15">
      <c r="A13" s="1967" t="s">
        <v>804</v>
      </c>
      <c r="B13" s="1968"/>
      <c r="C13" s="1968"/>
      <c r="D13" s="1968"/>
      <c r="E13" s="1968"/>
      <c r="F13" s="1968"/>
      <c r="G13" s="1969"/>
      <c r="H13" s="617" t="s">
        <v>794</v>
      </c>
      <c r="I13" s="617">
        <f>IF(LEN(SUBSTITUTE(A14,CHAR(10),""))&gt;400,"文字数オーバーです",LEN(SUBSTITUTE(A14,CHAR(10),"")))</f>
        <v>0</v>
      </c>
    </row>
    <row r="14" spans="1:9" ht="27" customHeight="1" x14ac:dyDescent="0.15">
      <c r="A14" s="2089"/>
      <c r="B14" s="2090"/>
      <c r="C14" s="2090"/>
      <c r="D14" s="2090"/>
      <c r="E14" s="2090"/>
      <c r="F14" s="2090"/>
      <c r="G14" s="2090"/>
      <c r="H14" s="2090"/>
      <c r="I14" s="2090"/>
    </row>
    <row r="15" spans="1:9" ht="27" customHeight="1" x14ac:dyDescent="0.15">
      <c r="A15" s="2089"/>
      <c r="B15" s="2090"/>
      <c r="C15" s="2090"/>
      <c r="D15" s="2090"/>
      <c r="E15" s="2090"/>
      <c r="F15" s="2090"/>
      <c r="G15" s="2090"/>
      <c r="H15" s="2090"/>
      <c r="I15" s="2090"/>
    </row>
    <row r="16" spans="1:9" ht="27" customHeight="1" x14ac:dyDescent="0.15">
      <c r="A16" s="2090"/>
      <c r="B16" s="2090"/>
      <c r="C16" s="2090"/>
      <c r="D16" s="2090"/>
      <c r="E16" s="2090"/>
      <c r="F16" s="2090"/>
      <c r="G16" s="2090"/>
      <c r="H16" s="2090"/>
      <c r="I16" s="2090"/>
    </row>
    <row r="17" spans="1:9" ht="27" customHeight="1" x14ac:dyDescent="0.15">
      <c r="A17" s="2090"/>
      <c r="B17" s="2090"/>
      <c r="C17" s="2090"/>
      <c r="D17" s="2090"/>
      <c r="E17" s="2090"/>
      <c r="F17" s="2090"/>
      <c r="G17" s="2090"/>
      <c r="H17" s="2090"/>
      <c r="I17" s="2090"/>
    </row>
    <row r="18" spans="1:9" ht="27" customHeight="1" x14ac:dyDescent="0.15">
      <c r="A18" s="2090"/>
      <c r="B18" s="2090"/>
      <c r="C18" s="2090"/>
      <c r="D18" s="2090"/>
      <c r="E18" s="2090"/>
      <c r="F18" s="2090"/>
      <c r="G18" s="2090"/>
      <c r="H18" s="2090"/>
      <c r="I18" s="2090"/>
    </row>
    <row r="19" spans="1:9" ht="27" customHeight="1" x14ac:dyDescent="0.15">
      <c r="A19" s="2090"/>
      <c r="B19" s="2090"/>
      <c r="C19" s="2090"/>
      <c r="D19" s="2090"/>
      <c r="E19" s="2090"/>
      <c r="F19" s="2090"/>
      <c r="G19" s="2090"/>
      <c r="H19" s="2090"/>
      <c r="I19" s="2090"/>
    </row>
    <row r="20" spans="1:9" ht="27" customHeight="1" x14ac:dyDescent="0.15">
      <c r="A20" s="1992" t="s">
        <v>971</v>
      </c>
      <c r="B20" s="1993"/>
      <c r="C20" s="1993"/>
      <c r="D20" s="1993"/>
      <c r="E20" s="1993"/>
      <c r="F20" s="1993"/>
      <c r="G20" s="1994"/>
      <c r="H20" s="617" t="s">
        <v>794</v>
      </c>
      <c r="I20" s="617">
        <f>IF(LEN(SUBSTITUTE(A21,CHAR(10),""))&gt;400,"文字数オーバーです",LEN(SUBSTITUTE(A21,CHAR(10),"")))</f>
        <v>0</v>
      </c>
    </row>
    <row r="21" spans="1:9" ht="27" customHeight="1" x14ac:dyDescent="0.15">
      <c r="A21" s="1396"/>
      <c r="B21" s="1397"/>
      <c r="C21" s="1397"/>
      <c r="D21" s="1397"/>
      <c r="E21" s="1397"/>
      <c r="F21" s="1397"/>
      <c r="G21" s="1397"/>
      <c r="H21" s="1397"/>
      <c r="I21" s="1398"/>
    </row>
    <row r="22" spans="1:9" ht="27" customHeight="1" x14ac:dyDescent="0.15">
      <c r="A22" s="1399"/>
      <c r="B22" s="1400"/>
      <c r="C22" s="1400"/>
      <c r="D22" s="1400"/>
      <c r="E22" s="1400"/>
      <c r="F22" s="1400"/>
      <c r="G22" s="1400"/>
      <c r="H22" s="1400"/>
      <c r="I22" s="1401"/>
    </row>
    <row r="23" spans="1:9" ht="27" customHeight="1" x14ac:dyDescent="0.15">
      <c r="A23" s="1399"/>
      <c r="B23" s="1400"/>
      <c r="C23" s="1400"/>
      <c r="D23" s="1400"/>
      <c r="E23" s="1400"/>
      <c r="F23" s="1400"/>
      <c r="G23" s="1400"/>
      <c r="H23" s="1400"/>
      <c r="I23" s="1401"/>
    </row>
    <row r="24" spans="1:9" ht="27" customHeight="1" x14ac:dyDescent="0.15">
      <c r="A24" s="1399"/>
      <c r="B24" s="1400"/>
      <c r="C24" s="1400"/>
      <c r="D24" s="1400"/>
      <c r="E24" s="1400"/>
      <c r="F24" s="1400"/>
      <c r="G24" s="1400"/>
      <c r="H24" s="1400"/>
      <c r="I24" s="1401"/>
    </row>
    <row r="25" spans="1:9" ht="27" customHeight="1" x14ac:dyDescent="0.15">
      <c r="A25" s="1399"/>
      <c r="B25" s="1400"/>
      <c r="C25" s="1400"/>
      <c r="D25" s="1400"/>
      <c r="E25" s="1400"/>
      <c r="F25" s="1400"/>
      <c r="G25" s="1400"/>
      <c r="H25" s="1400"/>
      <c r="I25" s="1401"/>
    </row>
    <row r="26" spans="1:9" ht="27" customHeight="1" x14ac:dyDescent="0.15">
      <c r="A26" s="1402"/>
      <c r="B26" s="1403"/>
      <c r="C26" s="1403"/>
      <c r="D26" s="1403"/>
      <c r="E26" s="1403"/>
      <c r="F26" s="1403"/>
      <c r="G26" s="1403"/>
      <c r="H26" s="1403"/>
      <c r="I26" s="1404"/>
    </row>
    <row r="27" spans="1:9" ht="33.75" customHeight="1" x14ac:dyDescent="0.15">
      <c r="A27" s="325"/>
      <c r="B27" s="325"/>
      <c r="C27" s="325"/>
      <c r="D27" s="325"/>
      <c r="E27" s="325"/>
      <c r="F27" s="325"/>
      <c r="G27" s="2088" t="s">
        <v>287</v>
      </c>
      <c r="H27" s="2088"/>
      <c r="I27" s="2088"/>
    </row>
    <row r="28" spans="1:9" ht="15.75" x14ac:dyDescent="0.15">
      <c r="A28" s="836" t="s">
        <v>410</v>
      </c>
      <c r="B28" s="836"/>
      <c r="C28" s="836"/>
      <c r="D28" s="836"/>
      <c r="E28" s="836"/>
      <c r="F28" s="836"/>
      <c r="G28" s="836"/>
      <c r="H28" s="836"/>
      <c r="I28" s="836"/>
    </row>
    <row r="29" spans="1:9" ht="15.75" x14ac:dyDescent="0.15">
      <c r="A29" s="319"/>
      <c r="B29" s="319"/>
      <c r="C29" s="319"/>
      <c r="D29" s="319"/>
      <c r="E29" s="319"/>
      <c r="F29" s="319"/>
      <c r="G29" s="319"/>
      <c r="H29" s="319"/>
      <c r="I29" s="319"/>
    </row>
    <row r="30" spans="1:9" ht="27" customHeight="1" x14ac:dyDescent="0.15">
      <c r="A30" s="1451" t="s">
        <v>297</v>
      </c>
      <c r="B30" s="1451"/>
      <c r="C30" s="19"/>
      <c r="D30" s="19"/>
      <c r="E30" s="19"/>
      <c r="F30" s="19"/>
      <c r="G30" s="19"/>
      <c r="H30" s="19"/>
      <c r="I30" s="19"/>
    </row>
    <row r="31" spans="1:9" ht="27" customHeight="1" x14ac:dyDescent="0.15">
      <c r="A31" s="1967" t="s">
        <v>893</v>
      </c>
      <c r="B31" s="1968"/>
      <c r="C31" s="1968"/>
      <c r="D31" s="1968"/>
      <c r="E31" s="1968"/>
      <c r="F31" s="1968"/>
      <c r="G31" s="1969"/>
      <c r="H31" s="624" t="s">
        <v>794</v>
      </c>
      <c r="I31" s="617">
        <f>IF(LEN(SUBSTITUTE(A32,CHAR(10),""))&gt;400,"文字数オーバーです",LEN(SUBSTITUTE(A32,CHAR(10),"")))</f>
        <v>0</v>
      </c>
    </row>
    <row r="32" spans="1:9" ht="27" customHeight="1" x14ac:dyDescent="0.15">
      <c r="A32" s="1396"/>
      <c r="B32" s="1397"/>
      <c r="C32" s="1397"/>
      <c r="D32" s="1397"/>
      <c r="E32" s="1397"/>
      <c r="F32" s="1397"/>
      <c r="G32" s="1397"/>
      <c r="H32" s="1397"/>
      <c r="I32" s="1398"/>
    </row>
    <row r="33" spans="1:11" ht="27" customHeight="1" x14ac:dyDescent="0.15">
      <c r="A33" s="1399"/>
      <c r="B33" s="1400"/>
      <c r="C33" s="1400"/>
      <c r="D33" s="1400"/>
      <c r="E33" s="1400"/>
      <c r="F33" s="1400"/>
      <c r="G33" s="1400"/>
      <c r="H33" s="1400"/>
      <c r="I33" s="1401"/>
    </row>
    <row r="34" spans="1:11" ht="27" customHeight="1" x14ac:dyDescent="0.15">
      <c r="A34" s="1399"/>
      <c r="B34" s="1400"/>
      <c r="C34" s="1400"/>
      <c r="D34" s="1400"/>
      <c r="E34" s="1400"/>
      <c r="F34" s="1400"/>
      <c r="G34" s="1400"/>
      <c r="H34" s="1400"/>
      <c r="I34" s="1401"/>
    </row>
    <row r="35" spans="1:11" ht="27" customHeight="1" x14ac:dyDescent="0.15">
      <c r="A35" s="1399"/>
      <c r="B35" s="1400"/>
      <c r="C35" s="1400"/>
      <c r="D35" s="1400"/>
      <c r="E35" s="1400"/>
      <c r="F35" s="1400"/>
      <c r="G35" s="1400"/>
      <c r="H35" s="1400"/>
      <c r="I35" s="1401"/>
    </row>
    <row r="36" spans="1:11" ht="27" customHeight="1" x14ac:dyDescent="0.15">
      <c r="A36" s="1399"/>
      <c r="B36" s="1400"/>
      <c r="C36" s="1400"/>
      <c r="D36" s="1400"/>
      <c r="E36" s="1400"/>
      <c r="F36" s="1400"/>
      <c r="G36" s="1400"/>
      <c r="H36" s="1400"/>
      <c r="I36" s="1401"/>
    </row>
    <row r="37" spans="1:11" ht="27" customHeight="1" x14ac:dyDescent="0.15">
      <c r="A37" s="1402"/>
      <c r="B37" s="1403"/>
      <c r="C37" s="1403"/>
      <c r="D37" s="1403"/>
      <c r="E37" s="1403"/>
      <c r="F37" s="1403"/>
      <c r="G37" s="1403"/>
      <c r="H37" s="1403"/>
      <c r="I37" s="1404"/>
    </row>
    <row r="38" spans="1:11" ht="27" customHeight="1" x14ac:dyDescent="0.15">
      <c r="A38" s="19" t="s">
        <v>38</v>
      </c>
      <c r="B38" s="19"/>
      <c r="C38" s="19"/>
      <c r="D38" s="19"/>
      <c r="E38" s="19"/>
      <c r="F38" s="19"/>
      <c r="G38" s="19"/>
      <c r="H38" s="19"/>
      <c r="I38" s="19"/>
    </row>
    <row r="39" spans="1:11" ht="18.75" customHeight="1" x14ac:dyDescent="0.15">
      <c r="A39" s="19" t="s">
        <v>894</v>
      </c>
      <c r="B39" s="19"/>
      <c r="C39" s="19"/>
      <c r="D39" s="19"/>
      <c r="E39" s="19"/>
      <c r="F39" s="19"/>
      <c r="G39" s="19"/>
      <c r="H39" s="19"/>
      <c r="I39" s="19"/>
    </row>
    <row r="40" spans="1:11" ht="18.75" customHeight="1" x14ac:dyDescent="0.15">
      <c r="A40" s="2091" t="s">
        <v>895</v>
      </c>
      <c r="B40" s="2091"/>
      <c r="C40" s="2091"/>
      <c r="D40" s="2091"/>
      <c r="E40" s="2091"/>
      <c r="F40" s="2091"/>
      <c r="G40" s="2091"/>
      <c r="H40" s="2091"/>
      <c r="I40" s="2091"/>
    </row>
    <row r="41" spans="1:11" ht="18.75" customHeight="1" x14ac:dyDescent="0.15">
      <c r="A41" s="1425" t="s">
        <v>1154</v>
      </c>
      <c r="B41" s="1425"/>
      <c r="C41" s="1425"/>
      <c r="D41" s="1425"/>
      <c r="E41" s="1425"/>
      <c r="F41" s="1425"/>
      <c r="G41" s="1425"/>
      <c r="H41" s="1425"/>
      <c r="I41" s="1425"/>
    </row>
    <row r="42" spans="1:11" ht="16.5" thickBot="1" x14ac:dyDescent="0.2">
      <c r="A42" s="19"/>
      <c r="B42" s="19"/>
      <c r="C42" s="19"/>
      <c r="D42" s="19"/>
      <c r="E42" s="19"/>
      <c r="F42" s="19"/>
      <c r="G42" s="19"/>
      <c r="H42" s="19"/>
      <c r="I42" s="19"/>
      <c r="K42" s="42"/>
    </row>
    <row r="43" spans="1:11" ht="20.100000000000001" customHeight="1" x14ac:dyDescent="0.15">
      <c r="A43" s="1386" t="s">
        <v>954</v>
      </c>
      <c r="B43" s="1387"/>
      <c r="C43" s="1387"/>
      <c r="D43" s="1387"/>
      <c r="E43" s="1387"/>
      <c r="F43" s="1387"/>
      <c r="G43" s="1387"/>
      <c r="H43" s="1387"/>
      <c r="I43" s="1388"/>
      <c r="K43" s="42"/>
    </row>
    <row r="44" spans="1:11" ht="20.100000000000001" customHeight="1" x14ac:dyDescent="0.15">
      <c r="A44" s="1026" t="s">
        <v>579</v>
      </c>
      <c r="B44" s="1024"/>
      <c r="C44" s="1024"/>
      <c r="D44" s="1024"/>
      <c r="E44" s="1024"/>
      <c r="F44" s="1024"/>
      <c r="G44" s="1024"/>
      <c r="H44" s="1024"/>
      <c r="I44" s="620" t="s">
        <v>580</v>
      </c>
      <c r="K44" s="42"/>
    </row>
    <row r="45" spans="1:11" ht="54" customHeight="1" x14ac:dyDescent="0.15">
      <c r="A45" s="1532" t="s">
        <v>945</v>
      </c>
      <c r="B45" s="1533"/>
      <c r="C45" s="1533"/>
      <c r="D45" s="1533"/>
      <c r="E45" s="1533"/>
      <c r="F45" s="1533"/>
      <c r="G45" s="1533"/>
      <c r="H45" s="1534"/>
      <c r="I45" s="329"/>
      <c r="K45" s="42"/>
    </row>
    <row r="46" spans="1:11" ht="27" customHeight="1" x14ac:dyDescent="0.15">
      <c r="A46" s="1532" t="s">
        <v>654</v>
      </c>
      <c r="B46" s="1533"/>
      <c r="C46" s="1533"/>
      <c r="D46" s="1533"/>
      <c r="E46" s="1533"/>
      <c r="F46" s="1533"/>
      <c r="G46" s="1533"/>
      <c r="H46" s="1534"/>
      <c r="I46" s="329"/>
      <c r="K46" s="42"/>
    </row>
    <row r="47" spans="1:11" ht="27" customHeight="1" x14ac:dyDescent="0.15">
      <c r="A47" s="1532" t="s">
        <v>805</v>
      </c>
      <c r="B47" s="1533"/>
      <c r="C47" s="1533"/>
      <c r="D47" s="1533"/>
      <c r="E47" s="1533"/>
      <c r="F47" s="1533"/>
      <c r="G47" s="1533"/>
      <c r="H47" s="1534"/>
      <c r="I47" s="329"/>
      <c r="K47" s="42"/>
    </row>
    <row r="48" spans="1:11" ht="27" customHeight="1" x14ac:dyDescent="0.15">
      <c r="A48" s="1532" t="s">
        <v>655</v>
      </c>
      <c r="B48" s="1533"/>
      <c r="C48" s="1533"/>
      <c r="D48" s="1533"/>
      <c r="E48" s="1533"/>
      <c r="F48" s="1533"/>
      <c r="G48" s="1533"/>
      <c r="H48" s="1534"/>
      <c r="I48" s="329"/>
      <c r="K48" s="42"/>
    </row>
    <row r="49" spans="1:11" ht="27" customHeight="1" x14ac:dyDescent="0.15">
      <c r="A49" s="2085" t="s">
        <v>656</v>
      </c>
      <c r="B49" s="2086"/>
      <c r="C49" s="2086"/>
      <c r="D49" s="2086"/>
      <c r="E49" s="2086"/>
      <c r="F49" s="2086"/>
      <c r="G49" s="2086"/>
      <c r="H49" s="2087"/>
      <c r="I49" s="329"/>
      <c r="K49" s="42"/>
    </row>
    <row r="50" spans="1:11" ht="27" customHeight="1" x14ac:dyDescent="0.15">
      <c r="A50" s="2085" t="s">
        <v>972</v>
      </c>
      <c r="B50" s="2086"/>
      <c r="C50" s="2086"/>
      <c r="D50" s="2086"/>
      <c r="E50" s="2086"/>
      <c r="F50" s="2086"/>
      <c r="G50" s="2086"/>
      <c r="H50" s="2087"/>
      <c r="I50" s="329"/>
      <c r="K50" s="42"/>
    </row>
    <row r="51" spans="1:11" ht="54" customHeight="1" x14ac:dyDescent="0.15">
      <c r="A51" s="2085" t="s">
        <v>973</v>
      </c>
      <c r="B51" s="2086"/>
      <c r="C51" s="2086"/>
      <c r="D51" s="2086"/>
      <c r="E51" s="2086"/>
      <c r="F51" s="2086"/>
      <c r="G51" s="2086"/>
      <c r="H51" s="2087"/>
      <c r="I51" s="329"/>
      <c r="K51" s="42"/>
    </row>
    <row r="52" spans="1:11" ht="27" customHeight="1" x14ac:dyDescent="0.15">
      <c r="A52" s="1526" t="s">
        <v>974</v>
      </c>
      <c r="B52" s="1527"/>
      <c r="C52" s="1527"/>
      <c r="D52" s="1527"/>
      <c r="E52" s="1527"/>
      <c r="F52" s="1527"/>
      <c r="G52" s="1527"/>
      <c r="H52" s="1528"/>
      <c r="I52" s="329"/>
      <c r="K52" s="42"/>
    </row>
    <row r="53" spans="1:11" ht="54" customHeight="1" thickBot="1" x14ac:dyDescent="0.2">
      <c r="A53" s="1360" t="s">
        <v>975</v>
      </c>
      <c r="B53" s="1361"/>
      <c r="C53" s="1361"/>
      <c r="D53" s="1361"/>
      <c r="E53" s="1361"/>
      <c r="F53" s="1361"/>
      <c r="G53" s="1361"/>
      <c r="H53" s="1362"/>
      <c r="I53" s="309"/>
    </row>
    <row r="54" spans="1:11" ht="15.75" x14ac:dyDescent="0.15">
      <c r="A54" s="19"/>
      <c r="B54" s="19"/>
      <c r="C54" s="19"/>
      <c r="D54" s="19"/>
      <c r="E54" s="19"/>
      <c r="F54" s="19"/>
      <c r="G54" s="19"/>
      <c r="H54" s="19"/>
      <c r="I54" s="19"/>
    </row>
    <row r="55" spans="1:11" ht="15.75" x14ac:dyDescent="0.15">
      <c r="A55" s="19"/>
      <c r="B55" s="19"/>
      <c r="C55" s="19"/>
      <c r="D55" s="19"/>
      <c r="E55" s="19"/>
      <c r="F55" s="19"/>
      <c r="G55" s="19"/>
      <c r="H55" s="19"/>
      <c r="I55" s="19"/>
    </row>
    <row r="56" spans="1:11" ht="15.75" x14ac:dyDescent="0.15">
      <c r="A56" s="19"/>
      <c r="B56" s="19"/>
      <c r="C56" s="19"/>
      <c r="D56" s="19"/>
      <c r="E56" s="19"/>
      <c r="F56" s="19"/>
      <c r="G56" s="19"/>
      <c r="H56" s="19"/>
      <c r="I56" s="19"/>
    </row>
  </sheetData>
  <sheetProtection formatCells="0" formatColumns="0" formatRows="0"/>
  <mergeCells count="28">
    <mergeCell ref="A1:I1"/>
    <mergeCell ref="A5:I5"/>
    <mergeCell ref="A7:I12"/>
    <mergeCell ref="A3:G3"/>
    <mergeCell ref="H3:I3"/>
    <mergeCell ref="A6:G6"/>
    <mergeCell ref="A53:H53"/>
    <mergeCell ref="A47:H47"/>
    <mergeCell ref="A46:H46"/>
    <mergeCell ref="A52:H52"/>
    <mergeCell ref="A49:H49"/>
    <mergeCell ref="A48:H48"/>
    <mergeCell ref="A31:G31"/>
    <mergeCell ref="A32:I37"/>
    <mergeCell ref="A13:G13"/>
    <mergeCell ref="A50:H50"/>
    <mergeCell ref="A51:H51"/>
    <mergeCell ref="A43:I43"/>
    <mergeCell ref="A44:H44"/>
    <mergeCell ref="A45:H45"/>
    <mergeCell ref="A30:B30"/>
    <mergeCell ref="A28:I28"/>
    <mergeCell ref="G27:I27"/>
    <mergeCell ref="A14:I19"/>
    <mergeCell ref="A21:I26"/>
    <mergeCell ref="A20:G20"/>
    <mergeCell ref="A40:I40"/>
    <mergeCell ref="A41:I41"/>
  </mergeCells>
  <phoneticPr fontId="1"/>
  <conditionalFormatting sqref="I45:I53">
    <cfRule type="cellIs" dxfId="10" priority="9" operator="notEqual">
      <formula>"確認済"</formula>
    </cfRule>
  </conditionalFormatting>
  <dataValidations count="1">
    <dataValidation type="list" allowBlank="1" showInputMessage="1" showErrorMessage="1" sqref="I45:I53">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zoomScaleNormal="100" zoomScaleSheetLayoutView="70" workbookViewId="0">
      <selection activeCell="K16" sqref="K16"/>
    </sheetView>
  </sheetViews>
  <sheetFormatPr defaultRowHeight="13.5" x14ac:dyDescent="0.15"/>
  <cols>
    <col min="1" max="16384" width="9" style="18"/>
  </cols>
  <sheetData>
    <row r="1" spans="1:9" ht="15.75" x14ac:dyDescent="0.15">
      <c r="A1" s="836" t="s">
        <v>1246</v>
      </c>
      <c r="B1" s="836"/>
      <c r="C1" s="836"/>
      <c r="D1" s="836"/>
      <c r="E1" s="836"/>
      <c r="F1" s="836"/>
      <c r="G1" s="836"/>
      <c r="H1" s="836"/>
      <c r="I1" s="836"/>
    </row>
    <row r="2" spans="1:9" ht="27" customHeight="1" x14ac:dyDescent="0.15">
      <c r="A2" s="19"/>
      <c r="B2" s="19"/>
      <c r="C2" s="19"/>
      <c r="D2" s="19"/>
      <c r="E2" s="19"/>
      <c r="F2" s="19"/>
      <c r="G2" s="19"/>
      <c r="H2" s="19"/>
      <c r="I2" s="19"/>
    </row>
    <row r="3" spans="1:9" ht="27" customHeight="1" x14ac:dyDescent="0.15">
      <c r="A3" s="1364" t="s">
        <v>1244</v>
      </c>
      <c r="B3" s="1364"/>
      <c r="C3" s="1364"/>
      <c r="D3" s="1364"/>
      <c r="E3" s="1364"/>
      <c r="F3" s="1364"/>
      <c r="G3" s="1364"/>
      <c r="H3" s="1365" t="s">
        <v>647</v>
      </c>
      <c r="I3" s="1365"/>
    </row>
    <row r="4" spans="1:9" ht="27" customHeight="1" x14ac:dyDescent="0.15">
      <c r="A4" s="19"/>
      <c r="B4" s="19"/>
      <c r="C4" s="19"/>
      <c r="D4" s="19"/>
      <c r="E4" s="19"/>
      <c r="F4" s="19"/>
      <c r="G4" s="19"/>
      <c r="H4" s="19"/>
      <c r="I4" s="19"/>
    </row>
    <row r="5" spans="1:9" ht="27" customHeight="1" x14ac:dyDescent="0.15">
      <c r="A5" s="1024" t="s">
        <v>1244</v>
      </c>
      <c r="B5" s="1024"/>
      <c r="C5" s="1024"/>
      <c r="D5" s="1024"/>
      <c r="E5" s="1024"/>
      <c r="F5" s="1024"/>
      <c r="G5" s="1024"/>
      <c r="H5" s="1024"/>
      <c r="I5" s="1024"/>
    </row>
    <row r="6" spans="1:9" ht="27" customHeight="1" x14ac:dyDescent="0.15">
      <c r="A6" s="1967" t="s">
        <v>1245</v>
      </c>
      <c r="B6" s="1968"/>
      <c r="C6" s="1968"/>
      <c r="D6" s="1968"/>
      <c r="E6" s="1968"/>
      <c r="F6" s="1968"/>
      <c r="G6" s="1969"/>
      <c r="H6" s="617" t="s">
        <v>794</v>
      </c>
      <c r="I6" s="617">
        <f>IF(LEN(SUBSTITUTE(A7,CHAR(10),""))&gt;400,"文字数オーバーです",LEN(SUBSTITUTE(A7,CHAR(10),"")))</f>
        <v>0</v>
      </c>
    </row>
    <row r="7" spans="1:9" ht="27" customHeight="1" x14ac:dyDescent="0.15">
      <c r="A7" s="1396"/>
      <c r="B7" s="1397"/>
      <c r="C7" s="1397"/>
      <c r="D7" s="1397"/>
      <c r="E7" s="1397"/>
      <c r="F7" s="1397"/>
      <c r="G7" s="1397"/>
      <c r="H7" s="1397"/>
      <c r="I7" s="1398"/>
    </row>
    <row r="8" spans="1:9" ht="27" customHeight="1" x14ac:dyDescent="0.15">
      <c r="A8" s="1399"/>
      <c r="B8" s="1400"/>
      <c r="C8" s="1400"/>
      <c r="D8" s="1400"/>
      <c r="E8" s="1400"/>
      <c r="F8" s="1400"/>
      <c r="G8" s="1400"/>
      <c r="H8" s="1400"/>
      <c r="I8" s="1401"/>
    </row>
    <row r="9" spans="1:9" ht="27" customHeight="1" x14ac:dyDescent="0.15">
      <c r="A9" s="1399"/>
      <c r="B9" s="1400"/>
      <c r="C9" s="1400"/>
      <c r="D9" s="1400"/>
      <c r="E9" s="1400"/>
      <c r="F9" s="1400"/>
      <c r="G9" s="1400"/>
      <c r="H9" s="1400"/>
      <c r="I9" s="1401"/>
    </row>
    <row r="10" spans="1:9" ht="27" customHeight="1" x14ac:dyDescent="0.15">
      <c r="A10" s="1399"/>
      <c r="B10" s="1400"/>
      <c r="C10" s="1400"/>
      <c r="D10" s="1400"/>
      <c r="E10" s="1400"/>
      <c r="F10" s="1400"/>
      <c r="G10" s="1400"/>
      <c r="H10" s="1400"/>
      <c r="I10" s="1401"/>
    </row>
    <row r="11" spans="1:9" ht="27" customHeight="1" x14ac:dyDescent="0.15">
      <c r="A11" s="1399"/>
      <c r="B11" s="1400"/>
      <c r="C11" s="1400"/>
      <c r="D11" s="1400"/>
      <c r="E11" s="1400"/>
      <c r="F11" s="1400"/>
      <c r="G11" s="1400"/>
      <c r="H11" s="1400"/>
      <c r="I11" s="1401"/>
    </row>
    <row r="12" spans="1:9" ht="27" customHeight="1" x14ac:dyDescent="0.15">
      <c r="A12" s="1402"/>
      <c r="B12" s="1403"/>
      <c r="C12" s="1403"/>
      <c r="D12" s="1403"/>
      <c r="E12" s="1403"/>
      <c r="F12" s="1403"/>
      <c r="G12" s="1403"/>
      <c r="H12" s="1403"/>
      <c r="I12" s="1404"/>
    </row>
    <row r="13" spans="1:9" s="421" customFormat="1" ht="36.75" customHeight="1" x14ac:dyDescent="0.15">
      <c r="A13" s="1995" t="s">
        <v>1250</v>
      </c>
      <c r="B13" s="1996"/>
      <c r="C13" s="1996"/>
      <c r="D13" s="1996"/>
      <c r="E13" s="1996"/>
      <c r="F13" s="1996"/>
      <c r="G13" s="1997"/>
      <c r="H13" s="623" t="s">
        <v>134</v>
      </c>
      <c r="I13" s="617">
        <f>IF(LEN(SUBSTITUTE(A14,CHAR(10),""))&gt;400,"文字数オーバーです",LEN(SUBSTITUTE(A14,CHAR(10),"")))</f>
        <v>0</v>
      </c>
    </row>
    <row r="14" spans="1:9" ht="27" customHeight="1" x14ac:dyDescent="0.15">
      <c r="A14" s="1396"/>
      <c r="B14" s="1397"/>
      <c r="C14" s="1397"/>
      <c r="D14" s="1397"/>
      <c r="E14" s="1397"/>
      <c r="F14" s="1397"/>
      <c r="G14" s="1397"/>
      <c r="H14" s="1397"/>
      <c r="I14" s="1398"/>
    </row>
    <row r="15" spans="1:9" ht="27" customHeight="1" x14ac:dyDescent="0.15">
      <c r="A15" s="1399"/>
      <c r="B15" s="1400"/>
      <c r="C15" s="1400"/>
      <c r="D15" s="1400"/>
      <c r="E15" s="1400"/>
      <c r="F15" s="1400"/>
      <c r="G15" s="1400"/>
      <c r="H15" s="1400"/>
      <c r="I15" s="1401"/>
    </row>
    <row r="16" spans="1:9" ht="27" customHeight="1" x14ac:dyDescent="0.15">
      <c r="A16" s="1399"/>
      <c r="B16" s="1400"/>
      <c r="C16" s="1400"/>
      <c r="D16" s="1400"/>
      <c r="E16" s="1400"/>
      <c r="F16" s="1400"/>
      <c r="G16" s="1400"/>
      <c r="H16" s="1400"/>
      <c r="I16" s="1401"/>
    </row>
    <row r="17" spans="1:9" ht="27" customHeight="1" x14ac:dyDescent="0.15">
      <c r="A17" s="1399"/>
      <c r="B17" s="1400"/>
      <c r="C17" s="1400"/>
      <c r="D17" s="1400"/>
      <c r="E17" s="1400"/>
      <c r="F17" s="1400"/>
      <c r="G17" s="1400"/>
      <c r="H17" s="1400"/>
      <c r="I17" s="1401"/>
    </row>
    <row r="18" spans="1:9" ht="27" customHeight="1" x14ac:dyDescent="0.15">
      <c r="A18" s="1399"/>
      <c r="B18" s="1400"/>
      <c r="C18" s="1400"/>
      <c r="D18" s="1400"/>
      <c r="E18" s="1400"/>
      <c r="F18" s="1400"/>
      <c r="G18" s="1400"/>
      <c r="H18" s="1400"/>
      <c r="I18" s="1401"/>
    </row>
    <row r="19" spans="1:9" ht="27" customHeight="1" x14ac:dyDescent="0.15">
      <c r="A19" s="1402"/>
      <c r="B19" s="1403"/>
      <c r="C19" s="1403"/>
      <c r="D19" s="1403"/>
      <c r="E19" s="1403"/>
      <c r="F19" s="1403"/>
      <c r="G19" s="1403"/>
      <c r="H19" s="1403"/>
      <c r="I19" s="1404"/>
    </row>
    <row r="20" spans="1:9" s="421" customFormat="1" ht="36.75" customHeight="1" x14ac:dyDescent="0.15">
      <c r="A20" s="1995" t="s">
        <v>1251</v>
      </c>
      <c r="B20" s="1996"/>
      <c r="C20" s="1996"/>
      <c r="D20" s="1996"/>
      <c r="E20" s="1996"/>
      <c r="F20" s="1996"/>
      <c r="G20" s="1997"/>
      <c r="H20" s="655" t="s">
        <v>794</v>
      </c>
      <c r="I20" s="654">
        <f>IF(LEN(SUBSTITUTE(A21,CHAR(10),""))&gt;400,"文字数オーバーです",LEN(SUBSTITUTE(A21,CHAR(10),"")))</f>
        <v>0</v>
      </c>
    </row>
    <row r="21" spans="1:9" ht="27" customHeight="1" x14ac:dyDescent="0.15">
      <c r="A21" s="1396"/>
      <c r="B21" s="1397"/>
      <c r="C21" s="1397"/>
      <c r="D21" s="1397"/>
      <c r="E21" s="1397"/>
      <c r="F21" s="1397"/>
      <c r="G21" s="1397"/>
      <c r="H21" s="1397"/>
      <c r="I21" s="1398"/>
    </row>
    <row r="22" spans="1:9" ht="27" customHeight="1" x14ac:dyDescent="0.15">
      <c r="A22" s="1399"/>
      <c r="B22" s="1400"/>
      <c r="C22" s="1400"/>
      <c r="D22" s="1400"/>
      <c r="E22" s="1400"/>
      <c r="F22" s="1400"/>
      <c r="G22" s="1400"/>
      <c r="H22" s="1400"/>
      <c r="I22" s="1401"/>
    </row>
    <row r="23" spans="1:9" ht="27" customHeight="1" x14ac:dyDescent="0.15">
      <c r="A23" s="1399"/>
      <c r="B23" s="1400"/>
      <c r="C23" s="1400"/>
      <c r="D23" s="1400"/>
      <c r="E23" s="1400"/>
      <c r="F23" s="1400"/>
      <c r="G23" s="1400"/>
      <c r="H23" s="1400"/>
      <c r="I23" s="1401"/>
    </row>
    <row r="24" spans="1:9" ht="27" customHeight="1" x14ac:dyDescent="0.15">
      <c r="A24" s="1399"/>
      <c r="B24" s="1400"/>
      <c r="C24" s="1400"/>
      <c r="D24" s="1400"/>
      <c r="E24" s="1400"/>
      <c r="F24" s="1400"/>
      <c r="G24" s="1400"/>
      <c r="H24" s="1400"/>
      <c r="I24" s="1401"/>
    </row>
    <row r="25" spans="1:9" ht="27" customHeight="1" x14ac:dyDescent="0.15">
      <c r="A25" s="1399"/>
      <c r="B25" s="1400"/>
      <c r="C25" s="1400"/>
      <c r="D25" s="1400"/>
      <c r="E25" s="1400"/>
      <c r="F25" s="1400"/>
      <c r="G25" s="1400"/>
      <c r="H25" s="1400"/>
      <c r="I25" s="1401"/>
    </row>
    <row r="26" spans="1:9" ht="27" customHeight="1" x14ac:dyDescent="0.15">
      <c r="A26" s="1402"/>
      <c r="B26" s="1403"/>
      <c r="C26" s="1403"/>
      <c r="D26" s="1403"/>
      <c r="E26" s="1403"/>
      <c r="F26" s="1403"/>
      <c r="G26" s="1403"/>
      <c r="H26" s="1403"/>
      <c r="I26" s="1404"/>
    </row>
    <row r="27" spans="1:9" ht="27" customHeight="1" x14ac:dyDescent="0.15">
      <c r="A27" s="321"/>
      <c r="B27" s="321"/>
      <c r="C27" s="321"/>
      <c r="D27" s="321"/>
      <c r="E27" s="321"/>
      <c r="F27" s="321"/>
      <c r="G27" s="321"/>
      <c r="H27" s="321"/>
      <c r="I27" s="321"/>
    </row>
    <row r="28" spans="1:9" ht="27" customHeight="1" x14ac:dyDescent="0.15">
      <c r="A28" s="325"/>
      <c r="B28" s="325"/>
      <c r="C28" s="325"/>
      <c r="D28" s="325"/>
      <c r="E28" s="325"/>
      <c r="F28" s="325"/>
      <c r="G28" s="325"/>
      <c r="H28" s="1451" t="s">
        <v>177</v>
      </c>
      <c r="I28" s="1451"/>
    </row>
    <row r="29" spans="1:9" ht="15.75" x14ac:dyDescent="0.15">
      <c r="A29" s="836" t="s">
        <v>1246</v>
      </c>
      <c r="B29" s="836"/>
      <c r="C29" s="836"/>
      <c r="D29" s="836"/>
      <c r="E29" s="836"/>
      <c r="F29" s="836"/>
      <c r="G29" s="836"/>
      <c r="H29" s="836"/>
      <c r="I29" s="836"/>
    </row>
    <row r="30" spans="1:9" ht="15.75" x14ac:dyDescent="0.15">
      <c r="A30" s="441"/>
      <c r="B30" s="441"/>
      <c r="C30" s="441"/>
      <c r="D30" s="441"/>
      <c r="E30" s="441"/>
      <c r="F30" s="441"/>
      <c r="G30" s="441"/>
      <c r="H30" s="441"/>
      <c r="I30" s="441"/>
    </row>
    <row r="31" spans="1:9" ht="27" customHeight="1" x14ac:dyDescent="0.15">
      <c r="A31" s="1484" t="s">
        <v>295</v>
      </c>
      <c r="B31" s="1484"/>
      <c r="C31" s="19"/>
      <c r="D31" s="19"/>
      <c r="E31" s="19"/>
      <c r="F31" s="19"/>
      <c r="G31" s="19"/>
      <c r="H31" s="19"/>
      <c r="I31" s="19"/>
    </row>
    <row r="32" spans="1:9" ht="36" customHeight="1" x14ac:dyDescent="0.15">
      <c r="A32" s="1992" t="s">
        <v>1247</v>
      </c>
      <c r="B32" s="1993"/>
      <c r="C32" s="1993"/>
      <c r="D32" s="1993"/>
      <c r="E32" s="1993"/>
      <c r="F32" s="1993"/>
      <c r="G32" s="1994"/>
      <c r="H32" s="617" t="s">
        <v>794</v>
      </c>
      <c r="I32" s="617">
        <f>IF(LEN(SUBSTITUTE(A33,CHAR(10),""))&gt;400,"文字数オーバーです",LEN(SUBSTITUTE(A33,CHAR(10),"")))</f>
        <v>0</v>
      </c>
    </row>
    <row r="33" spans="1:9" ht="27" customHeight="1" x14ac:dyDescent="0.15">
      <c r="A33" s="1955"/>
      <c r="B33" s="1956"/>
      <c r="C33" s="1956"/>
      <c r="D33" s="1956"/>
      <c r="E33" s="1956"/>
      <c r="F33" s="1956"/>
      <c r="G33" s="1956"/>
      <c r="H33" s="1956"/>
      <c r="I33" s="1957"/>
    </row>
    <row r="34" spans="1:9" ht="27" customHeight="1" x14ac:dyDescent="0.15">
      <c r="A34" s="1958"/>
      <c r="B34" s="1959"/>
      <c r="C34" s="1959"/>
      <c r="D34" s="1959"/>
      <c r="E34" s="1959"/>
      <c r="F34" s="1959"/>
      <c r="G34" s="1959"/>
      <c r="H34" s="1959"/>
      <c r="I34" s="1960"/>
    </row>
    <row r="35" spans="1:9" ht="27" customHeight="1" x14ac:dyDescent="0.15">
      <c r="A35" s="1958"/>
      <c r="B35" s="1959"/>
      <c r="C35" s="1959"/>
      <c r="D35" s="1959"/>
      <c r="E35" s="1959"/>
      <c r="F35" s="1959"/>
      <c r="G35" s="1959"/>
      <c r="H35" s="1959"/>
      <c r="I35" s="1960"/>
    </row>
    <row r="36" spans="1:9" ht="27" customHeight="1" x14ac:dyDescent="0.15">
      <c r="A36" s="1958"/>
      <c r="B36" s="1959"/>
      <c r="C36" s="1959"/>
      <c r="D36" s="1959"/>
      <c r="E36" s="1959"/>
      <c r="F36" s="1959"/>
      <c r="G36" s="1959"/>
      <c r="H36" s="1959"/>
      <c r="I36" s="1960"/>
    </row>
    <row r="37" spans="1:9" ht="27" customHeight="1" x14ac:dyDescent="0.15">
      <c r="A37" s="1958"/>
      <c r="B37" s="1959"/>
      <c r="C37" s="1959"/>
      <c r="D37" s="1959"/>
      <c r="E37" s="1959"/>
      <c r="F37" s="1959"/>
      <c r="G37" s="1959"/>
      <c r="H37" s="1959"/>
      <c r="I37" s="1960"/>
    </row>
    <row r="38" spans="1:9" ht="27" customHeight="1" x14ac:dyDescent="0.15">
      <c r="A38" s="1961"/>
      <c r="B38" s="1962"/>
      <c r="C38" s="1962"/>
      <c r="D38" s="1962"/>
      <c r="E38" s="1962"/>
      <c r="F38" s="1962"/>
      <c r="G38" s="1962"/>
      <c r="H38" s="1962"/>
      <c r="I38" s="1963"/>
    </row>
    <row r="39" spans="1:9" ht="36.75" customHeight="1" x14ac:dyDescent="0.15">
      <c r="A39" s="1995" t="s">
        <v>1248</v>
      </c>
      <c r="B39" s="1996"/>
      <c r="C39" s="1996"/>
      <c r="D39" s="1996"/>
      <c r="E39" s="1996"/>
      <c r="F39" s="1996"/>
      <c r="G39" s="1997"/>
      <c r="H39" s="654" t="s">
        <v>794</v>
      </c>
      <c r="I39" s="654">
        <f>IF(LEN(SUBSTITUTE(A40,CHAR(10),""))&gt;400,"文字数オーバーです",LEN(SUBSTITUTE(A40,CHAR(10),"")))</f>
        <v>0</v>
      </c>
    </row>
    <row r="40" spans="1:9" ht="27" customHeight="1" x14ac:dyDescent="0.15">
      <c r="A40" s="1396"/>
      <c r="B40" s="1397"/>
      <c r="C40" s="1397"/>
      <c r="D40" s="1397"/>
      <c r="E40" s="1397"/>
      <c r="F40" s="1397"/>
      <c r="G40" s="1397"/>
      <c r="H40" s="1397"/>
      <c r="I40" s="1398"/>
    </row>
    <row r="41" spans="1:9" ht="27" customHeight="1" x14ac:dyDescent="0.15">
      <c r="A41" s="1399"/>
      <c r="B41" s="1400"/>
      <c r="C41" s="1400"/>
      <c r="D41" s="1400"/>
      <c r="E41" s="1400"/>
      <c r="F41" s="1400"/>
      <c r="G41" s="1400"/>
      <c r="H41" s="1400"/>
      <c r="I41" s="1401"/>
    </row>
    <row r="42" spans="1:9" ht="27" customHeight="1" x14ac:dyDescent="0.15">
      <c r="A42" s="1399"/>
      <c r="B42" s="1400"/>
      <c r="C42" s="1400"/>
      <c r="D42" s="1400"/>
      <c r="E42" s="1400"/>
      <c r="F42" s="1400"/>
      <c r="G42" s="1400"/>
      <c r="H42" s="1400"/>
      <c r="I42" s="1401"/>
    </row>
    <row r="43" spans="1:9" ht="27" customHeight="1" x14ac:dyDescent="0.15">
      <c r="A43" s="1399"/>
      <c r="B43" s="1400"/>
      <c r="C43" s="1400"/>
      <c r="D43" s="1400"/>
      <c r="E43" s="1400"/>
      <c r="F43" s="1400"/>
      <c r="G43" s="1400"/>
      <c r="H43" s="1400"/>
      <c r="I43" s="1401"/>
    </row>
    <row r="44" spans="1:9" ht="27" customHeight="1" x14ac:dyDescent="0.15">
      <c r="A44" s="1399"/>
      <c r="B44" s="1400"/>
      <c r="C44" s="1400"/>
      <c r="D44" s="1400"/>
      <c r="E44" s="1400"/>
      <c r="F44" s="1400"/>
      <c r="G44" s="1400"/>
      <c r="H44" s="1400"/>
      <c r="I44" s="1401"/>
    </row>
    <row r="45" spans="1:9" ht="27" customHeight="1" x14ac:dyDescent="0.15">
      <c r="A45" s="1402"/>
      <c r="B45" s="1403"/>
      <c r="C45" s="1403"/>
      <c r="D45" s="1403"/>
      <c r="E45" s="1403"/>
      <c r="F45" s="1403"/>
      <c r="G45" s="1403"/>
      <c r="H45" s="1403"/>
      <c r="I45" s="1404"/>
    </row>
    <row r="46" spans="1:9" ht="27" customHeight="1" x14ac:dyDescent="0.15">
      <c r="A46" s="205" t="s">
        <v>38</v>
      </c>
      <c r="B46" s="206"/>
      <c r="C46" s="206"/>
      <c r="D46" s="206"/>
      <c r="E46" s="206"/>
      <c r="F46" s="206"/>
      <c r="G46" s="206"/>
      <c r="H46" s="206"/>
      <c r="I46" s="206"/>
    </row>
    <row r="47" spans="1:9" ht="20.100000000000001" customHeight="1" x14ac:dyDescent="0.15">
      <c r="A47" s="34" t="s">
        <v>1249</v>
      </c>
      <c r="B47" s="323"/>
      <c r="C47" s="323"/>
      <c r="D47" s="323"/>
      <c r="E47" s="323"/>
      <c r="F47" s="323"/>
      <c r="G47" s="323"/>
      <c r="H47" s="323"/>
      <c r="I47" s="323"/>
    </row>
    <row r="48" spans="1:9" ht="20.100000000000001" customHeight="1" x14ac:dyDescent="0.15">
      <c r="A48" s="34" t="s">
        <v>896</v>
      </c>
      <c r="B48" s="323"/>
      <c r="C48" s="323"/>
      <c r="D48" s="323"/>
      <c r="E48" s="323"/>
      <c r="F48" s="323"/>
      <c r="G48" s="323"/>
      <c r="H48" s="323"/>
      <c r="I48" s="323"/>
    </row>
    <row r="49" spans="1:9" ht="20.100000000000001" customHeight="1" x14ac:dyDescent="0.15">
      <c r="A49" s="34" t="s">
        <v>67</v>
      </c>
      <c r="B49" s="323"/>
      <c r="C49" s="323"/>
      <c r="D49" s="323"/>
      <c r="E49" s="323"/>
      <c r="F49" s="323"/>
      <c r="G49" s="323"/>
      <c r="H49" s="323"/>
      <c r="I49" s="323"/>
    </row>
    <row r="50" spans="1:9" ht="27" customHeight="1" thickBot="1" x14ac:dyDescent="0.2">
      <c r="A50" s="207"/>
      <c r="B50" s="204"/>
      <c r="C50" s="204"/>
      <c r="D50" s="204"/>
      <c r="E50" s="204"/>
      <c r="F50" s="204"/>
      <c r="G50" s="204"/>
      <c r="H50" s="204"/>
      <c r="I50" s="204"/>
    </row>
    <row r="51" spans="1:9" ht="36" customHeight="1" x14ac:dyDescent="0.15">
      <c r="A51" s="1386" t="s">
        <v>954</v>
      </c>
      <c r="B51" s="1387"/>
      <c r="C51" s="1387"/>
      <c r="D51" s="1387"/>
      <c r="E51" s="1387"/>
      <c r="F51" s="1387"/>
      <c r="G51" s="1387"/>
      <c r="H51" s="1387"/>
      <c r="I51" s="1388"/>
    </row>
    <row r="52" spans="1:9" ht="27" customHeight="1" x14ac:dyDescent="0.15">
      <c r="A52" s="1026" t="s">
        <v>579</v>
      </c>
      <c r="B52" s="1024"/>
      <c r="C52" s="1024"/>
      <c r="D52" s="1024"/>
      <c r="E52" s="1024"/>
      <c r="F52" s="1024"/>
      <c r="G52" s="1024"/>
      <c r="H52" s="1024"/>
      <c r="I52" s="620" t="s">
        <v>580</v>
      </c>
    </row>
    <row r="53" spans="1:9" ht="54" customHeight="1" thickBot="1" x14ac:dyDescent="0.2">
      <c r="A53" s="1360" t="s">
        <v>1252</v>
      </c>
      <c r="B53" s="1361"/>
      <c r="C53" s="1361"/>
      <c r="D53" s="1361"/>
      <c r="E53" s="1361"/>
      <c r="F53" s="1361"/>
      <c r="G53" s="1361"/>
      <c r="H53" s="1362"/>
      <c r="I53" s="425"/>
    </row>
    <row r="54" spans="1:9" ht="27" customHeight="1" thickBot="1" x14ac:dyDescent="0.2">
      <c r="A54" s="1360" t="s">
        <v>1153</v>
      </c>
      <c r="B54" s="1361"/>
      <c r="C54" s="1361"/>
      <c r="D54" s="1361"/>
      <c r="E54" s="1361"/>
      <c r="F54" s="1361"/>
      <c r="G54" s="1361"/>
      <c r="H54" s="1362"/>
      <c r="I54" s="717"/>
    </row>
    <row r="55" spans="1:9" ht="27" customHeight="1" x14ac:dyDescent="0.15">
      <c r="A55" s="322"/>
      <c r="B55" s="323"/>
      <c r="C55" s="323"/>
      <c r="D55" s="323"/>
      <c r="E55" s="323"/>
      <c r="F55" s="323"/>
      <c r="G55" s="323"/>
      <c r="H55" s="323"/>
      <c r="I55" s="323"/>
    </row>
    <row r="56" spans="1:9" ht="27" customHeight="1" x14ac:dyDescent="0.15">
      <c r="A56" s="322"/>
      <c r="B56" s="323"/>
      <c r="C56" s="323"/>
      <c r="D56" s="323"/>
      <c r="E56" s="323"/>
      <c r="F56" s="323"/>
      <c r="G56" s="323"/>
      <c r="H56" s="323"/>
      <c r="I56" s="323"/>
    </row>
    <row r="57" spans="1:9" ht="27" customHeight="1" x14ac:dyDescent="0.15">
      <c r="A57" s="322"/>
      <c r="B57" s="323"/>
      <c r="C57" s="323"/>
      <c r="D57" s="323"/>
      <c r="E57" s="323"/>
      <c r="F57" s="323"/>
      <c r="G57" s="323"/>
      <c r="H57" s="323"/>
      <c r="I57" s="323"/>
    </row>
    <row r="58" spans="1:9" ht="27" customHeight="1" x14ac:dyDescent="0.15">
      <c r="A58" s="322"/>
      <c r="B58" s="323"/>
      <c r="C58" s="323"/>
      <c r="D58" s="323"/>
      <c r="E58" s="323"/>
      <c r="F58" s="323"/>
      <c r="G58" s="323"/>
      <c r="H58" s="323"/>
      <c r="I58" s="323"/>
    </row>
    <row r="59" spans="1:9" ht="27" customHeight="1" x14ac:dyDescent="0.15">
      <c r="A59" s="322"/>
      <c r="B59" s="323"/>
      <c r="C59" s="323"/>
      <c r="D59" s="323"/>
      <c r="E59" s="323"/>
      <c r="F59" s="323"/>
      <c r="G59" s="323"/>
      <c r="H59" s="323"/>
      <c r="I59" s="323"/>
    </row>
    <row r="60" spans="1:9" ht="27" customHeight="1" x14ac:dyDescent="0.15">
      <c r="A60" s="322"/>
      <c r="B60" s="323"/>
      <c r="C60" s="323"/>
      <c r="D60" s="323"/>
      <c r="E60" s="323"/>
      <c r="F60" s="323"/>
      <c r="G60" s="323"/>
      <c r="H60" s="323"/>
      <c r="I60" s="323"/>
    </row>
    <row r="61" spans="1:9" ht="27" customHeight="1" x14ac:dyDescent="0.15">
      <c r="A61" s="322"/>
      <c r="B61" s="323"/>
      <c r="C61" s="323"/>
      <c r="D61" s="323"/>
      <c r="E61" s="323"/>
      <c r="F61" s="323"/>
      <c r="G61" s="323"/>
      <c r="H61" s="323"/>
      <c r="I61" s="323"/>
    </row>
    <row r="62" spans="1:9" ht="27" customHeight="1" x14ac:dyDescent="0.15">
      <c r="A62" s="322"/>
      <c r="B62" s="323"/>
      <c r="C62" s="323"/>
      <c r="D62" s="323"/>
      <c r="E62" s="323"/>
      <c r="F62" s="323"/>
      <c r="G62" s="323"/>
      <c r="H62" s="323"/>
      <c r="I62" s="323"/>
    </row>
    <row r="63" spans="1:9" ht="27" customHeight="1" x14ac:dyDescent="0.15">
      <c r="A63" s="322"/>
      <c r="B63" s="323"/>
      <c r="C63" s="323"/>
      <c r="D63" s="323"/>
      <c r="E63" s="323"/>
      <c r="F63" s="323"/>
      <c r="G63" s="323"/>
      <c r="H63" s="323"/>
      <c r="I63" s="323"/>
    </row>
    <row r="64" spans="1:9" ht="27" customHeight="1" x14ac:dyDescent="0.15">
      <c r="A64" s="322"/>
      <c r="B64" s="323"/>
      <c r="C64" s="323"/>
      <c r="D64" s="323"/>
      <c r="E64" s="323"/>
      <c r="F64" s="323"/>
      <c r="G64" s="323"/>
      <c r="H64" s="323"/>
      <c r="I64" s="323"/>
    </row>
    <row r="65" spans="1:11" ht="27" customHeight="1" x14ac:dyDescent="0.15">
      <c r="A65" s="322"/>
      <c r="B65" s="323"/>
      <c r="C65" s="323"/>
      <c r="D65" s="323"/>
      <c r="E65" s="323"/>
      <c r="F65" s="323"/>
      <c r="G65" s="323"/>
      <c r="H65" s="323"/>
      <c r="I65" s="323"/>
    </row>
    <row r="66" spans="1:11" ht="27" customHeight="1" x14ac:dyDescent="0.15">
      <c r="A66" s="322"/>
      <c r="B66" s="323"/>
      <c r="C66" s="323"/>
      <c r="D66" s="323"/>
      <c r="E66" s="323"/>
      <c r="F66" s="323"/>
      <c r="G66" s="323"/>
      <c r="H66" s="323"/>
      <c r="I66" s="323"/>
    </row>
    <row r="67" spans="1:11" ht="27" customHeight="1" x14ac:dyDescent="0.15">
      <c r="A67" s="322"/>
      <c r="B67" s="323"/>
      <c r="C67" s="323"/>
      <c r="D67" s="323"/>
      <c r="E67" s="323"/>
      <c r="F67" s="323"/>
      <c r="G67" s="323"/>
      <c r="H67" s="323"/>
      <c r="I67" s="323"/>
    </row>
    <row r="68" spans="1:11" ht="27" customHeight="1" x14ac:dyDescent="0.15">
      <c r="A68" s="42"/>
      <c r="B68" s="34"/>
      <c r="C68" s="34"/>
      <c r="D68" s="34"/>
      <c r="E68" s="34"/>
      <c r="F68" s="34"/>
      <c r="G68" s="34"/>
      <c r="H68" s="34"/>
      <c r="I68" s="34"/>
    </row>
    <row r="69" spans="1:11" ht="18.75" customHeight="1" x14ac:dyDescent="0.15">
      <c r="A69" s="42"/>
      <c r="B69" s="34"/>
      <c r="C69" s="34"/>
      <c r="D69" s="34"/>
      <c r="E69" s="34"/>
      <c r="F69" s="34"/>
      <c r="G69" s="34"/>
      <c r="H69" s="34"/>
      <c r="I69" s="34"/>
    </row>
    <row r="70" spans="1:11" ht="18.75" customHeight="1" x14ac:dyDescent="0.15">
      <c r="A70" s="42"/>
      <c r="B70" s="34"/>
      <c r="C70" s="34"/>
      <c r="D70" s="34"/>
      <c r="E70" s="34"/>
      <c r="F70" s="34"/>
      <c r="G70" s="34"/>
      <c r="H70" s="34"/>
      <c r="I70" s="34"/>
    </row>
    <row r="71" spans="1:11" ht="18.75" customHeight="1" x14ac:dyDescent="0.15">
      <c r="A71" s="42"/>
      <c r="B71" s="34"/>
      <c r="C71" s="34"/>
      <c r="D71" s="34"/>
      <c r="E71" s="34"/>
      <c r="F71" s="34"/>
      <c r="G71" s="34"/>
      <c r="H71" s="34"/>
      <c r="I71" s="34"/>
    </row>
    <row r="72" spans="1:11" ht="27" customHeight="1" x14ac:dyDescent="0.15">
      <c r="A72" s="325"/>
      <c r="B72" s="325"/>
      <c r="C72" s="325"/>
      <c r="D72" s="325"/>
      <c r="E72" s="325"/>
      <c r="F72" s="325"/>
      <c r="G72" s="325"/>
      <c r="H72" s="1451"/>
      <c r="I72" s="1451"/>
    </row>
    <row r="73" spans="1:11" ht="15.75" x14ac:dyDescent="0.15">
      <c r="A73" s="2092"/>
      <c r="B73" s="2092"/>
      <c r="C73" s="2092"/>
      <c r="D73" s="2092"/>
      <c r="E73" s="2092"/>
      <c r="F73" s="2092"/>
      <c r="G73" s="2092"/>
      <c r="H73" s="2092"/>
      <c r="I73" s="2092"/>
    </row>
    <row r="74" spans="1:11" ht="15.75" x14ac:dyDescent="0.15">
      <c r="A74" s="441"/>
      <c r="B74" s="441"/>
      <c r="C74" s="441"/>
      <c r="D74" s="441"/>
      <c r="E74" s="441"/>
      <c r="F74" s="441"/>
      <c r="G74" s="441"/>
      <c r="H74" s="441"/>
      <c r="I74" s="441"/>
    </row>
    <row r="75" spans="1:11" ht="27" customHeight="1" x14ac:dyDescent="0.15">
      <c r="A75" s="1451"/>
      <c r="B75" s="1451"/>
      <c r="C75" s="34"/>
      <c r="D75" s="34"/>
      <c r="E75" s="34"/>
      <c r="F75" s="34"/>
      <c r="G75" s="34"/>
      <c r="H75" s="34"/>
      <c r="I75" s="34"/>
      <c r="K75" s="42"/>
    </row>
    <row r="76" spans="1:11" ht="20.100000000000001" customHeight="1" x14ac:dyDescent="0.15">
      <c r="A76" s="42"/>
      <c r="B76" s="42"/>
      <c r="C76" s="42"/>
      <c r="D76" s="42"/>
      <c r="E76" s="42"/>
      <c r="F76" s="42"/>
      <c r="G76" s="42"/>
      <c r="H76" s="42"/>
      <c r="I76" s="42"/>
      <c r="K76" s="42"/>
    </row>
    <row r="77" spans="1:11" ht="20.100000000000001" customHeight="1" x14ac:dyDescent="0.15">
      <c r="A77" s="42"/>
      <c r="B77" s="42"/>
      <c r="C77" s="42"/>
      <c r="D77" s="42"/>
      <c r="E77" s="42"/>
      <c r="F77" s="42"/>
      <c r="G77" s="42"/>
      <c r="H77" s="42"/>
      <c r="I77" s="42"/>
      <c r="K77" s="42"/>
    </row>
    <row r="78" spans="1:11" ht="39.950000000000003" customHeight="1" x14ac:dyDescent="0.15">
      <c r="A78" s="42"/>
      <c r="B78" s="42"/>
      <c r="C78" s="42"/>
      <c r="D78" s="42"/>
      <c r="E78" s="42"/>
      <c r="F78" s="42"/>
      <c r="G78" s="42"/>
      <c r="H78" s="42"/>
      <c r="I78" s="42"/>
      <c r="K78" s="42"/>
    </row>
    <row r="79" spans="1:11" x14ac:dyDescent="0.15">
      <c r="A79" s="42"/>
      <c r="B79" s="42"/>
      <c r="C79" s="42"/>
      <c r="D79" s="42"/>
      <c r="E79" s="42"/>
      <c r="F79" s="42"/>
      <c r="G79" s="42"/>
      <c r="H79" s="42"/>
      <c r="I79" s="42"/>
    </row>
    <row r="80" spans="1:11" x14ac:dyDescent="0.15">
      <c r="A80" s="42"/>
      <c r="B80" s="42"/>
      <c r="C80" s="42"/>
      <c r="D80" s="42"/>
      <c r="E80" s="42"/>
      <c r="F80" s="42"/>
      <c r="G80" s="42"/>
      <c r="H80" s="42"/>
      <c r="I80" s="42"/>
    </row>
    <row r="81" spans="1:9" x14ac:dyDescent="0.15">
      <c r="A81" s="42"/>
      <c r="B81" s="42"/>
      <c r="C81" s="42"/>
      <c r="D81" s="42"/>
      <c r="E81" s="42"/>
      <c r="F81" s="42"/>
      <c r="G81" s="42"/>
      <c r="H81" s="42"/>
      <c r="I81" s="42"/>
    </row>
    <row r="82" spans="1:9" x14ac:dyDescent="0.15">
      <c r="A82" s="42"/>
      <c r="B82" s="42"/>
      <c r="C82" s="42"/>
      <c r="D82" s="42"/>
      <c r="E82" s="42"/>
      <c r="F82" s="42"/>
      <c r="G82" s="42"/>
      <c r="H82" s="42"/>
      <c r="I82" s="42"/>
    </row>
    <row r="83" spans="1:9" x14ac:dyDescent="0.15">
      <c r="A83" s="42"/>
      <c r="B83" s="42"/>
      <c r="C83" s="42"/>
      <c r="D83" s="42"/>
      <c r="E83" s="42"/>
      <c r="F83" s="42"/>
      <c r="G83" s="42"/>
      <c r="H83" s="42"/>
      <c r="I83" s="42"/>
    </row>
    <row r="84" spans="1:9" x14ac:dyDescent="0.15">
      <c r="A84" s="42"/>
      <c r="B84" s="42"/>
      <c r="C84" s="42"/>
      <c r="D84" s="42"/>
      <c r="E84" s="42"/>
      <c r="F84" s="42"/>
      <c r="G84" s="42"/>
      <c r="H84" s="42"/>
      <c r="I84" s="42"/>
    </row>
    <row r="85" spans="1:9" x14ac:dyDescent="0.15">
      <c r="A85" s="42"/>
      <c r="B85" s="42"/>
      <c r="C85" s="42"/>
      <c r="D85" s="42"/>
      <c r="E85" s="42"/>
      <c r="F85" s="42"/>
      <c r="G85" s="42"/>
      <c r="H85" s="42"/>
      <c r="I85" s="42"/>
    </row>
    <row r="86" spans="1:9" x14ac:dyDescent="0.15">
      <c r="A86" s="42"/>
      <c r="B86" s="42"/>
      <c r="C86" s="42"/>
      <c r="D86" s="42"/>
      <c r="E86" s="42"/>
      <c r="F86" s="42"/>
      <c r="G86" s="42"/>
      <c r="H86" s="42"/>
      <c r="I86" s="42"/>
    </row>
    <row r="87" spans="1:9" x14ac:dyDescent="0.15">
      <c r="A87" s="42"/>
      <c r="B87" s="42"/>
      <c r="C87" s="42"/>
      <c r="D87" s="42"/>
      <c r="E87" s="42"/>
      <c r="F87" s="42"/>
      <c r="G87" s="42"/>
      <c r="H87" s="42"/>
      <c r="I87" s="42"/>
    </row>
    <row r="88" spans="1:9" x14ac:dyDescent="0.15">
      <c r="A88" s="42"/>
      <c r="B88" s="42"/>
      <c r="C88" s="42"/>
      <c r="D88" s="42"/>
      <c r="E88" s="42"/>
      <c r="F88" s="42"/>
      <c r="G88" s="42"/>
      <c r="H88" s="42"/>
      <c r="I88" s="42"/>
    </row>
    <row r="89" spans="1:9" x14ac:dyDescent="0.15">
      <c r="A89" s="42"/>
      <c r="B89" s="42"/>
      <c r="C89" s="42"/>
      <c r="D89" s="42"/>
      <c r="E89" s="42"/>
      <c r="F89" s="42"/>
      <c r="G89" s="42"/>
      <c r="H89" s="42"/>
      <c r="I89" s="42"/>
    </row>
    <row r="90" spans="1:9" x14ac:dyDescent="0.15">
      <c r="A90" s="42"/>
      <c r="B90" s="42"/>
      <c r="C90" s="42"/>
      <c r="D90" s="42"/>
      <c r="E90" s="42"/>
      <c r="F90" s="42"/>
      <c r="G90" s="42"/>
      <c r="H90" s="42"/>
      <c r="I90" s="42"/>
    </row>
    <row r="91" spans="1:9" x14ac:dyDescent="0.15">
      <c r="A91" s="42"/>
      <c r="B91" s="42"/>
      <c r="C91" s="42"/>
      <c r="D91" s="42"/>
      <c r="E91" s="42"/>
      <c r="F91" s="42"/>
      <c r="G91" s="42"/>
      <c r="H91" s="42"/>
      <c r="I91" s="42"/>
    </row>
    <row r="92" spans="1:9" x14ac:dyDescent="0.15">
      <c r="A92" s="42"/>
      <c r="B92" s="42"/>
      <c r="C92" s="42"/>
      <c r="D92" s="42"/>
      <c r="E92" s="42"/>
      <c r="F92" s="42"/>
      <c r="G92" s="42"/>
      <c r="H92" s="42"/>
      <c r="I92" s="42"/>
    </row>
  </sheetData>
  <sheetProtection formatCells="0" formatColumns="0" formatRows="0"/>
  <mergeCells count="24">
    <mergeCell ref="A1:I1"/>
    <mergeCell ref="A5:I5"/>
    <mergeCell ref="A3:G3"/>
    <mergeCell ref="H3:I3"/>
    <mergeCell ref="A6:G6"/>
    <mergeCell ref="A52:H52"/>
    <mergeCell ref="A53:H53"/>
    <mergeCell ref="H72:I72"/>
    <mergeCell ref="A73:I73"/>
    <mergeCell ref="A75:B75"/>
    <mergeCell ref="A54:H54"/>
    <mergeCell ref="A7:I12"/>
    <mergeCell ref="A21:I26"/>
    <mergeCell ref="A39:G39"/>
    <mergeCell ref="A40:I45"/>
    <mergeCell ref="A51:I51"/>
    <mergeCell ref="A20:G20"/>
    <mergeCell ref="A32:G32"/>
    <mergeCell ref="A33:I38"/>
    <mergeCell ref="H28:I28"/>
    <mergeCell ref="A29:I29"/>
    <mergeCell ref="A31:B31"/>
    <mergeCell ref="A13:G13"/>
    <mergeCell ref="A14:I19"/>
  </mergeCells>
  <phoneticPr fontId="1"/>
  <conditionalFormatting sqref="I53">
    <cfRule type="cellIs" dxfId="9" priority="5" operator="notEqual">
      <formula>"確認済"</formula>
    </cfRule>
  </conditionalFormatting>
  <conditionalFormatting sqref="I54">
    <cfRule type="cellIs" dxfId="8" priority="1" operator="notEqual">
      <formula>"確認済"</formula>
    </cfRule>
  </conditionalFormatting>
  <dataValidations count="1">
    <dataValidation type="list" allowBlank="1" showInputMessage="1" showErrorMessage="1" sqref="I53:I54">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85" zoomScaleNormal="85" zoomScaleSheetLayoutView="80" workbookViewId="0">
      <selection activeCell="F21" sqref="F21"/>
    </sheetView>
  </sheetViews>
  <sheetFormatPr defaultRowHeight="13.5" x14ac:dyDescent="0.15"/>
  <cols>
    <col min="1" max="16384" width="9" style="18"/>
  </cols>
  <sheetData>
    <row r="1" spans="1:9" ht="15.75" x14ac:dyDescent="0.15">
      <c r="A1" s="836" t="s">
        <v>926</v>
      </c>
      <c r="B1" s="836"/>
      <c r="C1" s="836"/>
      <c r="D1" s="836"/>
      <c r="E1" s="836"/>
      <c r="F1" s="836"/>
      <c r="G1" s="836"/>
      <c r="H1" s="836"/>
      <c r="I1" s="836"/>
    </row>
    <row r="2" spans="1:9" ht="27" customHeight="1" x14ac:dyDescent="0.15">
      <c r="A2" s="19"/>
      <c r="B2" s="19"/>
      <c r="C2" s="19"/>
      <c r="D2" s="19"/>
      <c r="E2" s="19"/>
      <c r="F2" s="19"/>
      <c r="G2" s="19"/>
      <c r="H2" s="19"/>
      <c r="I2" s="19"/>
    </row>
    <row r="3" spans="1:9" ht="27" customHeight="1" x14ac:dyDescent="0.15">
      <c r="A3" s="1364" t="s">
        <v>1302</v>
      </c>
      <c r="B3" s="1364"/>
      <c r="C3" s="1364"/>
      <c r="D3" s="1364"/>
      <c r="E3" s="1364"/>
      <c r="F3" s="1364"/>
      <c r="G3" s="1364"/>
      <c r="H3" s="1365" t="s">
        <v>646</v>
      </c>
      <c r="I3" s="1365"/>
    </row>
    <row r="4" spans="1:9" ht="27" customHeight="1" x14ac:dyDescent="0.15">
      <c r="A4" s="19"/>
      <c r="B4" s="19"/>
      <c r="C4" s="19"/>
      <c r="D4" s="19"/>
      <c r="E4" s="19"/>
      <c r="F4" s="19"/>
      <c r="G4" s="19"/>
      <c r="H4" s="19"/>
      <c r="I4" s="19"/>
    </row>
    <row r="5" spans="1:9" ht="27" customHeight="1" x14ac:dyDescent="0.15">
      <c r="A5" s="1411" t="s">
        <v>1303</v>
      </c>
      <c r="B5" s="1415"/>
      <c r="C5" s="1415"/>
      <c r="D5" s="1415"/>
      <c r="E5" s="1415"/>
      <c r="F5" s="1415"/>
      <c r="G5" s="1415"/>
      <c r="H5" s="617" t="s">
        <v>794</v>
      </c>
      <c r="I5" s="617">
        <f>IF(LEN(SUBSTITUTE(A6,CHAR(10),""))&gt;400,"文字数オーバーです",LEN(SUBSTITUTE(A6,CHAR(10),"")))</f>
        <v>0</v>
      </c>
    </row>
    <row r="6" spans="1:9" ht="27" customHeight="1" x14ac:dyDescent="0.15">
      <c r="A6" s="1396"/>
      <c r="B6" s="1397"/>
      <c r="C6" s="1397"/>
      <c r="D6" s="1397"/>
      <c r="E6" s="1397"/>
      <c r="F6" s="1397"/>
      <c r="G6" s="1397"/>
      <c r="H6" s="1397"/>
      <c r="I6" s="1398"/>
    </row>
    <row r="7" spans="1:9" ht="27" customHeight="1" x14ac:dyDescent="0.15">
      <c r="A7" s="1399"/>
      <c r="B7" s="1400"/>
      <c r="C7" s="1400"/>
      <c r="D7" s="1400"/>
      <c r="E7" s="1400"/>
      <c r="F7" s="1400"/>
      <c r="G7" s="1400"/>
      <c r="H7" s="1400"/>
      <c r="I7" s="1401"/>
    </row>
    <row r="8" spans="1:9" ht="27" customHeight="1" x14ac:dyDescent="0.15">
      <c r="A8" s="1399"/>
      <c r="B8" s="1400"/>
      <c r="C8" s="1400"/>
      <c r="D8" s="1400"/>
      <c r="E8" s="1400"/>
      <c r="F8" s="1400"/>
      <c r="G8" s="1400"/>
      <c r="H8" s="1400"/>
      <c r="I8" s="1401"/>
    </row>
    <row r="9" spans="1:9" ht="27" customHeight="1" x14ac:dyDescent="0.15">
      <c r="A9" s="1399"/>
      <c r="B9" s="1400"/>
      <c r="C9" s="1400"/>
      <c r="D9" s="1400"/>
      <c r="E9" s="1400"/>
      <c r="F9" s="1400"/>
      <c r="G9" s="1400"/>
      <c r="H9" s="1400"/>
      <c r="I9" s="1401"/>
    </row>
    <row r="10" spans="1:9" ht="27" customHeight="1" x14ac:dyDescent="0.15">
      <c r="A10" s="1399"/>
      <c r="B10" s="1400"/>
      <c r="C10" s="1400"/>
      <c r="D10" s="1400"/>
      <c r="E10" s="1400"/>
      <c r="F10" s="1400"/>
      <c r="G10" s="1400"/>
      <c r="H10" s="1400"/>
      <c r="I10" s="1401"/>
    </row>
    <row r="11" spans="1:9" ht="27" customHeight="1" x14ac:dyDescent="0.15">
      <c r="A11" s="1402"/>
      <c r="B11" s="1403"/>
      <c r="C11" s="1403"/>
      <c r="D11" s="1403"/>
      <c r="E11" s="1403"/>
      <c r="F11" s="1403"/>
      <c r="G11" s="1403"/>
      <c r="H11" s="1403"/>
      <c r="I11" s="1404"/>
    </row>
    <row r="12" spans="1:9" ht="27" customHeight="1" x14ac:dyDescent="0.15">
      <c r="A12" s="321"/>
      <c r="B12" s="321"/>
      <c r="C12" s="321"/>
      <c r="D12" s="321"/>
      <c r="E12" s="321"/>
      <c r="F12" s="321"/>
      <c r="G12" s="321"/>
      <c r="H12" s="321"/>
      <c r="I12" s="321"/>
    </row>
    <row r="13" spans="1:9" ht="27" customHeight="1" x14ac:dyDescent="0.15">
      <c r="A13" s="323"/>
      <c r="B13" s="323"/>
      <c r="C13" s="323"/>
      <c r="D13" s="323"/>
      <c r="E13" s="323"/>
      <c r="F13" s="323"/>
      <c r="G13" s="323"/>
      <c r="H13" s="323"/>
      <c r="I13" s="323"/>
    </row>
    <row r="14" spans="1:9" ht="27" customHeight="1" x14ac:dyDescent="0.15">
      <c r="A14" s="323"/>
      <c r="B14" s="323"/>
      <c r="C14" s="323"/>
      <c r="D14" s="323"/>
      <c r="E14" s="323"/>
      <c r="F14" s="323"/>
      <c r="G14" s="323"/>
      <c r="H14" s="323"/>
      <c r="I14" s="323"/>
    </row>
    <row r="15" spans="1:9" ht="27" customHeight="1" x14ac:dyDescent="0.15">
      <c r="A15" s="323"/>
      <c r="B15" s="323"/>
      <c r="C15" s="323"/>
      <c r="D15" s="323"/>
      <c r="E15" s="323"/>
      <c r="F15" s="323"/>
      <c r="G15" s="323"/>
      <c r="H15" s="323"/>
      <c r="I15" s="323"/>
    </row>
    <row r="16" spans="1:9" ht="27" customHeight="1" x14ac:dyDescent="0.15">
      <c r="A16" s="323"/>
      <c r="B16" s="323"/>
      <c r="C16" s="323"/>
      <c r="D16" s="323"/>
      <c r="E16" s="323"/>
      <c r="F16" s="323"/>
      <c r="G16" s="323"/>
      <c r="H16" s="323"/>
      <c r="I16" s="323"/>
    </row>
    <row r="17" spans="1:9" ht="27" customHeight="1" x14ac:dyDescent="0.15">
      <c r="A17" s="323"/>
      <c r="B17" s="323"/>
      <c r="C17" s="323"/>
      <c r="D17" s="323"/>
      <c r="E17" s="323"/>
      <c r="F17" s="323"/>
      <c r="G17" s="323"/>
      <c r="H17" s="323"/>
      <c r="I17" s="323"/>
    </row>
    <row r="18" spans="1:9" ht="27" customHeight="1" x14ac:dyDescent="0.15">
      <c r="A18" s="323"/>
      <c r="B18" s="323"/>
      <c r="C18" s="323"/>
      <c r="D18" s="323"/>
      <c r="E18" s="323"/>
      <c r="F18" s="323"/>
      <c r="G18" s="323"/>
      <c r="H18" s="323"/>
      <c r="I18" s="323"/>
    </row>
    <row r="19" spans="1:9" ht="27" customHeight="1" x14ac:dyDescent="0.15">
      <c r="A19" s="323"/>
      <c r="B19" s="323"/>
      <c r="C19" s="323"/>
      <c r="D19" s="323"/>
      <c r="E19" s="323"/>
      <c r="F19" s="323"/>
      <c r="G19" s="323"/>
      <c r="H19" s="323"/>
      <c r="I19" s="323"/>
    </row>
    <row r="20" spans="1:9" ht="27" customHeight="1" x14ac:dyDescent="0.15">
      <c r="A20" s="323"/>
      <c r="B20" s="323"/>
      <c r="C20" s="323"/>
      <c r="D20" s="323"/>
      <c r="E20" s="323"/>
      <c r="F20" s="323"/>
      <c r="G20" s="323"/>
      <c r="H20" s="323"/>
      <c r="I20" s="323"/>
    </row>
    <row r="21" spans="1:9" ht="27" customHeight="1" x14ac:dyDescent="0.15">
      <c r="A21" s="323"/>
      <c r="B21" s="323"/>
      <c r="C21" s="323"/>
      <c r="D21" s="323"/>
      <c r="E21" s="323"/>
      <c r="F21" s="323"/>
      <c r="G21" s="323"/>
      <c r="H21" s="323"/>
      <c r="I21" s="323"/>
    </row>
    <row r="22" spans="1:9" ht="27" customHeight="1" x14ac:dyDescent="0.15">
      <c r="A22" s="323"/>
      <c r="B22" s="323"/>
      <c r="C22" s="323"/>
      <c r="D22" s="323"/>
      <c r="E22" s="323"/>
      <c r="F22" s="323"/>
      <c r="G22" s="323"/>
      <c r="H22" s="323"/>
      <c r="I22" s="323"/>
    </row>
    <row r="23" spans="1:9" ht="27" customHeight="1" x14ac:dyDescent="0.15">
      <c r="A23" s="323"/>
      <c r="B23" s="323"/>
      <c r="C23" s="323"/>
      <c r="D23" s="323"/>
      <c r="E23" s="323"/>
      <c r="F23" s="323"/>
      <c r="G23" s="323"/>
      <c r="H23" s="323"/>
      <c r="I23" s="323"/>
    </row>
    <row r="24" spans="1:9" ht="27" customHeight="1" x14ac:dyDescent="0.15">
      <c r="A24" s="323"/>
      <c r="B24" s="323"/>
      <c r="C24" s="323"/>
      <c r="D24" s="323"/>
      <c r="E24" s="323"/>
      <c r="F24" s="323"/>
      <c r="G24" s="323"/>
      <c r="H24" s="323"/>
      <c r="I24" s="323"/>
    </row>
    <row r="25" spans="1:9" ht="27" customHeight="1" x14ac:dyDescent="0.15">
      <c r="A25" s="323"/>
      <c r="B25" s="323"/>
      <c r="C25" s="323"/>
      <c r="D25" s="323"/>
      <c r="E25" s="323"/>
      <c r="F25" s="323"/>
      <c r="G25" s="323"/>
      <c r="H25" s="323"/>
      <c r="I25" s="323"/>
    </row>
    <row r="26" spans="1:9" ht="27" customHeight="1" x14ac:dyDescent="0.15">
      <c r="A26" s="323"/>
      <c r="B26" s="323"/>
      <c r="C26" s="323"/>
      <c r="D26" s="323"/>
      <c r="E26" s="323"/>
      <c r="F26" s="323"/>
      <c r="G26" s="323"/>
      <c r="H26" s="323"/>
      <c r="I26" s="323"/>
    </row>
    <row r="27" spans="1:9" ht="27" customHeight="1" x14ac:dyDescent="0.15">
      <c r="A27" s="323"/>
      <c r="B27" s="323"/>
      <c r="C27" s="323"/>
      <c r="D27" s="323"/>
      <c r="E27" s="323"/>
      <c r="F27" s="323"/>
      <c r="G27" s="323"/>
      <c r="H27" s="323"/>
      <c r="I27" s="323"/>
    </row>
    <row r="28" spans="1:9" ht="27" customHeight="1" x14ac:dyDescent="0.15">
      <c r="A28" s="323"/>
      <c r="B28" s="323"/>
      <c r="C28" s="323"/>
      <c r="D28" s="323"/>
      <c r="E28" s="323"/>
      <c r="F28" s="323"/>
      <c r="G28" s="323"/>
      <c r="H28" s="323"/>
      <c r="I28" s="323"/>
    </row>
    <row r="29" spans="1:9" ht="27" customHeight="1" x14ac:dyDescent="0.15">
      <c r="A29" s="323"/>
      <c r="B29" s="323"/>
      <c r="C29" s="323"/>
      <c r="D29" s="323"/>
      <c r="E29" s="323"/>
      <c r="F29" s="323"/>
      <c r="G29" s="323"/>
      <c r="H29" s="323"/>
      <c r="I29" s="323"/>
    </row>
    <row r="30" spans="1:9" ht="27" customHeight="1" x14ac:dyDescent="0.15">
      <c r="A30" s="323"/>
      <c r="B30" s="323"/>
      <c r="C30" s="323"/>
      <c r="D30" s="323"/>
      <c r="E30" s="323"/>
      <c r="F30" s="323"/>
      <c r="G30" s="323"/>
      <c r="H30" s="323"/>
      <c r="I30" s="323"/>
    </row>
  </sheetData>
  <sheetProtection formatCells="0" formatColumns="0" formatRows="0"/>
  <mergeCells count="5">
    <mergeCell ref="A1:I1"/>
    <mergeCell ref="A3:G3"/>
    <mergeCell ref="H3:I3"/>
    <mergeCell ref="A6:I11"/>
    <mergeCell ref="A5:G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37" zoomScale="85" zoomScaleNormal="85" zoomScaleSheetLayoutView="90" workbookViewId="0">
      <selection activeCell="F52" sqref="F52"/>
    </sheetView>
  </sheetViews>
  <sheetFormatPr defaultRowHeight="13.5" x14ac:dyDescent="0.15"/>
  <cols>
    <col min="1" max="16384" width="9" style="18"/>
  </cols>
  <sheetData>
    <row r="1" spans="1:9" ht="15.75" x14ac:dyDescent="0.15">
      <c r="A1" s="2093" t="s">
        <v>1174</v>
      </c>
      <c r="B1" s="836"/>
      <c r="C1" s="836"/>
      <c r="D1" s="836"/>
      <c r="E1" s="836"/>
      <c r="F1" s="836"/>
      <c r="G1" s="836"/>
      <c r="H1" s="836"/>
      <c r="I1" s="836"/>
    </row>
    <row r="2" spans="1:9" ht="27" customHeight="1" x14ac:dyDescent="0.15">
      <c r="A2" s="19"/>
      <c r="B2" s="19"/>
      <c r="C2" s="19"/>
      <c r="D2" s="19"/>
      <c r="E2" s="19"/>
      <c r="F2" s="19"/>
      <c r="G2" s="19"/>
      <c r="H2" s="19"/>
      <c r="I2" s="19"/>
    </row>
    <row r="3" spans="1:9" ht="27" customHeight="1" x14ac:dyDescent="0.15">
      <c r="A3" s="1364" t="s">
        <v>864</v>
      </c>
      <c r="B3" s="1364"/>
      <c r="C3" s="1364"/>
      <c r="D3" s="1364"/>
      <c r="E3" s="1364"/>
      <c r="F3" s="1364"/>
      <c r="G3" s="1364"/>
      <c r="H3" s="1365" t="s">
        <v>114</v>
      </c>
      <c r="I3" s="1365"/>
    </row>
    <row r="4" spans="1:9" ht="27" customHeight="1" x14ac:dyDescent="0.15">
      <c r="A4" s="19"/>
      <c r="B4" s="19"/>
      <c r="C4" s="19"/>
      <c r="D4" s="19"/>
      <c r="E4" s="19"/>
      <c r="F4" s="19"/>
      <c r="G4" s="19"/>
      <c r="H4" s="19"/>
      <c r="I4" s="19"/>
    </row>
    <row r="5" spans="1:9" ht="27" customHeight="1" x14ac:dyDescent="0.15">
      <c r="A5" s="1485" t="s">
        <v>572</v>
      </c>
      <c r="B5" s="1486"/>
      <c r="C5" s="1486"/>
      <c r="D5" s="1486"/>
      <c r="E5" s="1486"/>
      <c r="F5" s="1486"/>
      <c r="G5" s="1487"/>
      <c r="H5" s="617" t="s">
        <v>794</v>
      </c>
      <c r="I5" s="617">
        <f>IF(LEN(SUBSTITUTE(A6,CHAR(10),""))&gt;400,"文字数オーバーです",LEN(SUBSTITUTE(A6,CHAR(10),"")))</f>
        <v>0</v>
      </c>
    </row>
    <row r="6" spans="1:9" ht="27" customHeight="1" x14ac:dyDescent="0.15">
      <c r="A6" s="1396"/>
      <c r="B6" s="1397"/>
      <c r="C6" s="1397"/>
      <c r="D6" s="1397"/>
      <c r="E6" s="1397"/>
      <c r="F6" s="1397"/>
      <c r="G6" s="1397"/>
      <c r="H6" s="1397"/>
      <c r="I6" s="1398"/>
    </row>
    <row r="7" spans="1:9" ht="27" customHeight="1" x14ac:dyDescent="0.15">
      <c r="A7" s="1399"/>
      <c r="B7" s="1400"/>
      <c r="C7" s="1400"/>
      <c r="D7" s="1400"/>
      <c r="E7" s="1400"/>
      <c r="F7" s="1400"/>
      <c r="G7" s="1400"/>
      <c r="H7" s="1400"/>
      <c r="I7" s="1401"/>
    </row>
    <row r="8" spans="1:9" ht="27" customHeight="1" x14ac:dyDescent="0.15">
      <c r="A8" s="1399"/>
      <c r="B8" s="1400"/>
      <c r="C8" s="1400"/>
      <c r="D8" s="1400"/>
      <c r="E8" s="1400"/>
      <c r="F8" s="1400"/>
      <c r="G8" s="1400"/>
      <c r="H8" s="1400"/>
      <c r="I8" s="1401"/>
    </row>
    <row r="9" spans="1:9" ht="27" customHeight="1" x14ac:dyDescent="0.15">
      <c r="A9" s="1399"/>
      <c r="B9" s="1400"/>
      <c r="C9" s="1400"/>
      <c r="D9" s="1400"/>
      <c r="E9" s="1400"/>
      <c r="F9" s="1400"/>
      <c r="G9" s="1400"/>
      <c r="H9" s="1400"/>
      <c r="I9" s="1401"/>
    </row>
    <row r="10" spans="1:9" ht="27" customHeight="1" x14ac:dyDescent="0.15">
      <c r="A10" s="1399"/>
      <c r="B10" s="1400"/>
      <c r="C10" s="1400"/>
      <c r="D10" s="1400"/>
      <c r="E10" s="1400"/>
      <c r="F10" s="1400"/>
      <c r="G10" s="1400"/>
      <c r="H10" s="1400"/>
      <c r="I10" s="1401"/>
    </row>
    <row r="11" spans="1:9" ht="27" customHeight="1" x14ac:dyDescent="0.15">
      <c r="A11" s="1402"/>
      <c r="B11" s="1403"/>
      <c r="C11" s="1403"/>
      <c r="D11" s="1403"/>
      <c r="E11" s="1403"/>
      <c r="F11" s="1403"/>
      <c r="G11" s="1403"/>
      <c r="H11" s="1403"/>
      <c r="I11" s="1404"/>
    </row>
    <row r="12" spans="1:9" ht="27" customHeight="1" x14ac:dyDescent="0.15">
      <c r="A12" s="1411" t="s">
        <v>288</v>
      </c>
      <c r="B12" s="1415"/>
      <c r="C12" s="1415"/>
      <c r="D12" s="1415"/>
      <c r="E12" s="1415"/>
      <c r="F12" s="1415"/>
      <c r="G12" s="1412"/>
      <c r="H12" s="617" t="s">
        <v>794</v>
      </c>
      <c r="I12" s="617">
        <f>IF(LEN(SUBSTITUTE(A13,CHAR(10),""))&gt;400,"文字数オーバーです",LEN(SUBSTITUTE(A13,CHAR(10),"")))</f>
        <v>0</v>
      </c>
    </row>
    <row r="13" spans="1:9" ht="27" customHeight="1" x14ac:dyDescent="0.15">
      <c r="A13" s="1396"/>
      <c r="B13" s="1397"/>
      <c r="C13" s="1397"/>
      <c r="D13" s="1397"/>
      <c r="E13" s="1397"/>
      <c r="F13" s="1397"/>
      <c r="G13" s="1397"/>
      <c r="H13" s="1397"/>
      <c r="I13" s="1398"/>
    </row>
    <row r="14" spans="1:9" ht="27" customHeight="1" x14ac:dyDescent="0.15">
      <c r="A14" s="1399"/>
      <c r="B14" s="1400"/>
      <c r="C14" s="1400"/>
      <c r="D14" s="1400"/>
      <c r="E14" s="1400"/>
      <c r="F14" s="1400"/>
      <c r="G14" s="1400"/>
      <c r="H14" s="1400"/>
      <c r="I14" s="1401"/>
    </row>
    <row r="15" spans="1:9" ht="27" customHeight="1" x14ac:dyDescent="0.15">
      <c r="A15" s="1399"/>
      <c r="B15" s="1400"/>
      <c r="C15" s="1400"/>
      <c r="D15" s="1400"/>
      <c r="E15" s="1400"/>
      <c r="F15" s="1400"/>
      <c r="G15" s="1400"/>
      <c r="H15" s="1400"/>
      <c r="I15" s="1401"/>
    </row>
    <row r="16" spans="1:9" ht="27" customHeight="1" x14ac:dyDescent="0.15">
      <c r="A16" s="1399"/>
      <c r="B16" s="1400"/>
      <c r="C16" s="1400"/>
      <c r="D16" s="1400"/>
      <c r="E16" s="1400"/>
      <c r="F16" s="1400"/>
      <c r="G16" s="1400"/>
      <c r="H16" s="1400"/>
      <c r="I16" s="1401"/>
    </row>
    <row r="17" spans="1:9" ht="27" customHeight="1" x14ac:dyDescent="0.15">
      <c r="A17" s="1399"/>
      <c r="B17" s="1400"/>
      <c r="C17" s="1400"/>
      <c r="D17" s="1400"/>
      <c r="E17" s="1400"/>
      <c r="F17" s="1400"/>
      <c r="G17" s="1400"/>
      <c r="H17" s="1400"/>
      <c r="I17" s="1401"/>
    </row>
    <row r="18" spans="1:9" ht="27" customHeight="1" x14ac:dyDescent="0.15">
      <c r="A18" s="1402"/>
      <c r="B18" s="1403"/>
      <c r="C18" s="1403"/>
      <c r="D18" s="1403"/>
      <c r="E18" s="1403"/>
      <c r="F18" s="1403"/>
      <c r="G18" s="1403"/>
      <c r="H18" s="1403"/>
      <c r="I18" s="1404"/>
    </row>
    <row r="19" spans="1:9" ht="27" customHeight="1" x14ac:dyDescent="0.15">
      <c r="A19" s="1411" t="s">
        <v>289</v>
      </c>
      <c r="B19" s="1415"/>
      <c r="C19" s="1415"/>
      <c r="D19" s="1415"/>
      <c r="E19" s="1415"/>
      <c r="F19" s="1415"/>
      <c r="G19" s="1412"/>
      <c r="H19" s="617" t="s">
        <v>794</v>
      </c>
      <c r="I19" s="617">
        <f>IF(LEN(SUBSTITUTE(A20,CHAR(10),""))&gt;400,"文字数オーバーです",LEN(SUBSTITUTE(A20,CHAR(10),"")))</f>
        <v>0</v>
      </c>
    </row>
    <row r="20" spans="1:9" ht="27" customHeight="1" x14ac:dyDescent="0.15">
      <c r="A20" s="1396"/>
      <c r="B20" s="1397"/>
      <c r="C20" s="1397"/>
      <c r="D20" s="1397"/>
      <c r="E20" s="1397"/>
      <c r="F20" s="1397"/>
      <c r="G20" s="1397"/>
      <c r="H20" s="1397"/>
      <c r="I20" s="1398"/>
    </row>
    <row r="21" spans="1:9" ht="27" customHeight="1" x14ac:dyDescent="0.15">
      <c r="A21" s="1399"/>
      <c r="B21" s="1400"/>
      <c r="C21" s="1400"/>
      <c r="D21" s="1400"/>
      <c r="E21" s="1400"/>
      <c r="F21" s="1400"/>
      <c r="G21" s="1400"/>
      <c r="H21" s="1400"/>
      <c r="I21" s="1401"/>
    </row>
    <row r="22" spans="1:9" ht="27" customHeight="1" x14ac:dyDescent="0.15">
      <c r="A22" s="1399"/>
      <c r="B22" s="1400"/>
      <c r="C22" s="1400"/>
      <c r="D22" s="1400"/>
      <c r="E22" s="1400"/>
      <c r="F22" s="1400"/>
      <c r="G22" s="1400"/>
      <c r="H22" s="1400"/>
      <c r="I22" s="1401"/>
    </row>
    <row r="23" spans="1:9" ht="27" customHeight="1" x14ac:dyDescent="0.15">
      <c r="A23" s="1399"/>
      <c r="B23" s="1400"/>
      <c r="C23" s="1400"/>
      <c r="D23" s="1400"/>
      <c r="E23" s="1400"/>
      <c r="F23" s="1400"/>
      <c r="G23" s="1400"/>
      <c r="H23" s="1400"/>
      <c r="I23" s="1401"/>
    </row>
    <row r="24" spans="1:9" ht="27" customHeight="1" x14ac:dyDescent="0.15">
      <c r="A24" s="1399"/>
      <c r="B24" s="1400"/>
      <c r="C24" s="1400"/>
      <c r="D24" s="1400"/>
      <c r="E24" s="1400"/>
      <c r="F24" s="1400"/>
      <c r="G24" s="1400"/>
      <c r="H24" s="1400"/>
      <c r="I24" s="1401"/>
    </row>
    <row r="25" spans="1:9" ht="27" customHeight="1" x14ac:dyDescent="0.15">
      <c r="A25" s="1402"/>
      <c r="B25" s="1403"/>
      <c r="C25" s="1403"/>
      <c r="D25" s="1403"/>
      <c r="E25" s="1403"/>
      <c r="F25" s="1403"/>
      <c r="G25" s="1403"/>
      <c r="H25" s="1403"/>
      <c r="I25" s="1404"/>
    </row>
    <row r="26" spans="1:9" ht="27" customHeight="1" x14ac:dyDescent="0.15">
      <c r="A26" s="323"/>
      <c r="B26" s="323"/>
      <c r="C26" s="323"/>
      <c r="D26" s="323"/>
      <c r="E26" s="323"/>
      <c r="F26" s="323"/>
      <c r="G26" s="323"/>
      <c r="H26" s="323"/>
      <c r="I26" s="323"/>
    </row>
    <row r="27" spans="1:9" ht="18.75" customHeight="1" x14ac:dyDescent="0.15">
      <c r="A27" s="1467" t="s">
        <v>115</v>
      </c>
      <c r="B27" s="1467"/>
      <c r="C27" s="1467"/>
      <c r="D27" s="1467"/>
      <c r="E27" s="1467"/>
      <c r="F27" s="1467"/>
      <c r="G27" s="1467"/>
      <c r="H27" s="1467"/>
      <c r="I27" s="1467"/>
    </row>
    <row r="28" spans="1:9" ht="15.75" x14ac:dyDescent="0.15">
      <c r="A28" s="2093" t="s">
        <v>1174</v>
      </c>
      <c r="B28" s="836"/>
      <c r="C28" s="836"/>
      <c r="D28" s="836"/>
      <c r="E28" s="836"/>
      <c r="F28" s="836"/>
      <c r="G28" s="836"/>
      <c r="H28" s="836"/>
      <c r="I28" s="836"/>
    </row>
    <row r="29" spans="1:9" ht="27" customHeight="1" x14ac:dyDescent="0.15">
      <c r="A29" s="1416" t="s">
        <v>897</v>
      </c>
      <c r="B29" s="1416"/>
      <c r="C29" s="1416"/>
      <c r="D29" s="1416"/>
      <c r="E29" s="1416"/>
      <c r="F29" s="1416"/>
      <c r="G29" s="1416"/>
      <c r="H29" s="1416"/>
      <c r="I29" s="1416"/>
    </row>
    <row r="30" spans="1:9" ht="27" customHeight="1" x14ac:dyDescent="0.15">
      <c r="A30" s="1411" t="s">
        <v>290</v>
      </c>
      <c r="B30" s="1415"/>
      <c r="C30" s="1415"/>
      <c r="D30" s="1415"/>
      <c r="E30" s="1415"/>
      <c r="F30" s="1415"/>
      <c r="G30" s="1412"/>
      <c r="H30" s="617" t="s">
        <v>794</v>
      </c>
      <c r="I30" s="617">
        <f>IF(LEN(SUBSTITUTE(A31,CHAR(10),""))&gt;400,"文字数オーバーです",LEN(SUBSTITUTE(A31,CHAR(10),"")))</f>
        <v>0</v>
      </c>
    </row>
    <row r="31" spans="1:9" ht="27" customHeight="1" x14ac:dyDescent="0.15">
      <c r="A31" s="1396"/>
      <c r="B31" s="1397"/>
      <c r="C31" s="1397"/>
      <c r="D31" s="1397"/>
      <c r="E31" s="1397"/>
      <c r="F31" s="1397"/>
      <c r="G31" s="1397"/>
      <c r="H31" s="1397"/>
      <c r="I31" s="1398"/>
    </row>
    <row r="32" spans="1:9" ht="27" customHeight="1" x14ac:dyDescent="0.15">
      <c r="A32" s="1399"/>
      <c r="B32" s="1400"/>
      <c r="C32" s="1400"/>
      <c r="D32" s="1400"/>
      <c r="E32" s="1400"/>
      <c r="F32" s="1400"/>
      <c r="G32" s="1400"/>
      <c r="H32" s="1400"/>
      <c r="I32" s="1401"/>
    </row>
    <row r="33" spans="1:9" ht="27" customHeight="1" x14ac:dyDescent="0.15">
      <c r="A33" s="1399"/>
      <c r="B33" s="1400"/>
      <c r="C33" s="1400"/>
      <c r="D33" s="1400"/>
      <c r="E33" s="1400"/>
      <c r="F33" s="1400"/>
      <c r="G33" s="1400"/>
      <c r="H33" s="1400"/>
      <c r="I33" s="1401"/>
    </row>
    <row r="34" spans="1:9" ht="27" customHeight="1" x14ac:dyDescent="0.15">
      <c r="A34" s="1399"/>
      <c r="B34" s="1400"/>
      <c r="C34" s="1400"/>
      <c r="D34" s="1400"/>
      <c r="E34" s="1400"/>
      <c r="F34" s="1400"/>
      <c r="G34" s="1400"/>
      <c r="H34" s="1400"/>
      <c r="I34" s="1401"/>
    </row>
    <row r="35" spans="1:9" ht="27" customHeight="1" x14ac:dyDescent="0.15">
      <c r="A35" s="1399"/>
      <c r="B35" s="1400"/>
      <c r="C35" s="1400"/>
      <c r="D35" s="1400"/>
      <c r="E35" s="1400"/>
      <c r="F35" s="1400"/>
      <c r="G35" s="1400"/>
      <c r="H35" s="1400"/>
      <c r="I35" s="1401"/>
    </row>
    <row r="36" spans="1:9" ht="27" customHeight="1" x14ac:dyDescent="0.15">
      <c r="A36" s="1402"/>
      <c r="B36" s="1403"/>
      <c r="C36" s="1403"/>
      <c r="D36" s="1403"/>
      <c r="E36" s="1403"/>
      <c r="F36" s="1403"/>
      <c r="G36" s="1403"/>
      <c r="H36" s="1403"/>
      <c r="I36" s="1404"/>
    </row>
    <row r="37" spans="1:9" ht="27" customHeight="1" x14ac:dyDescent="0.15">
      <c r="A37" s="1411" t="s">
        <v>898</v>
      </c>
      <c r="B37" s="1415"/>
      <c r="C37" s="1415"/>
      <c r="D37" s="1415"/>
      <c r="E37" s="1415"/>
      <c r="F37" s="1415"/>
      <c r="G37" s="1412"/>
      <c r="H37" s="617" t="s">
        <v>794</v>
      </c>
      <c r="I37" s="617">
        <f>IF(LEN(SUBSTITUTE(A38,CHAR(10),""))&gt;400,"文字数オーバーです",LEN(SUBSTITUTE(A38,CHAR(10),"")))</f>
        <v>0</v>
      </c>
    </row>
    <row r="38" spans="1:9" ht="27" customHeight="1" x14ac:dyDescent="0.15">
      <c r="A38" s="1396"/>
      <c r="B38" s="1397"/>
      <c r="C38" s="1397"/>
      <c r="D38" s="1397"/>
      <c r="E38" s="1397"/>
      <c r="F38" s="1397"/>
      <c r="G38" s="1397"/>
      <c r="H38" s="1397"/>
      <c r="I38" s="1398"/>
    </row>
    <row r="39" spans="1:9" ht="27" customHeight="1" x14ac:dyDescent="0.15">
      <c r="A39" s="1399"/>
      <c r="B39" s="1400"/>
      <c r="C39" s="1400"/>
      <c r="D39" s="1400"/>
      <c r="E39" s="1400"/>
      <c r="F39" s="1400"/>
      <c r="G39" s="1400"/>
      <c r="H39" s="1400"/>
      <c r="I39" s="1401"/>
    </row>
    <row r="40" spans="1:9" ht="27" customHeight="1" x14ac:dyDescent="0.15">
      <c r="A40" s="1399"/>
      <c r="B40" s="1400"/>
      <c r="C40" s="1400"/>
      <c r="D40" s="1400"/>
      <c r="E40" s="1400"/>
      <c r="F40" s="1400"/>
      <c r="G40" s="1400"/>
      <c r="H40" s="1400"/>
      <c r="I40" s="1401"/>
    </row>
    <row r="41" spans="1:9" ht="27" customHeight="1" x14ac:dyDescent="0.15">
      <c r="A41" s="1399"/>
      <c r="B41" s="1400"/>
      <c r="C41" s="1400"/>
      <c r="D41" s="1400"/>
      <c r="E41" s="1400"/>
      <c r="F41" s="1400"/>
      <c r="G41" s="1400"/>
      <c r="H41" s="1400"/>
      <c r="I41" s="1401"/>
    </row>
    <row r="42" spans="1:9" ht="27" customHeight="1" x14ac:dyDescent="0.15">
      <c r="A42" s="1399"/>
      <c r="B42" s="1400"/>
      <c r="C42" s="1400"/>
      <c r="D42" s="1400"/>
      <c r="E42" s="1400"/>
      <c r="F42" s="1400"/>
      <c r="G42" s="1400"/>
      <c r="H42" s="1400"/>
      <c r="I42" s="1401"/>
    </row>
    <row r="43" spans="1:9" ht="27" customHeight="1" x14ac:dyDescent="0.15">
      <c r="A43" s="1402"/>
      <c r="B43" s="1403"/>
      <c r="C43" s="1403"/>
      <c r="D43" s="1403"/>
      <c r="E43" s="1403"/>
      <c r="F43" s="1403"/>
      <c r="G43" s="1403"/>
      <c r="H43" s="1403"/>
      <c r="I43" s="1404"/>
    </row>
    <row r="44" spans="1:9" ht="27" customHeight="1" thickBot="1" x14ac:dyDescent="0.2">
      <c r="A44" s="208"/>
      <c r="B44" s="208"/>
      <c r="C44" s="208"/>
      <c r="D44" s="208"/>
      <c r="E44" s="208"/>
      <c r="F44" s="208"/>
      <c r="G44" s="208"/>
      <c r="H44" s="208"/>
      <c r="I44" s="208"/>
    </row>
    <row r="45" spans="1:9" ht="27" customHeight="1" x14ac:dyDescent="0.15">
      <c r="A45" s="1386" t="s">
        <v>954</v>
      </c>
      <c r="B45" s="1387"/>
      <c r="C45" s="1387"/>
      <c r="D45" s="1387"/>
      <c r="E45" s="1387"/>
      <c r="F45" s="1387"/>
      <c r="G45" s="1387"/>
      <c r="H45" s="1387"/>
      <c r="I45" s="1388"/>
    </row>
    <row r="46" spans="1:9" ht="27" customHeight="1" x14ac:dyDescent="0.15">
      <c r="A46" s="1026" t="s">
        <v>579</v>
      </c>
      <c r="B46" s="1024"/>
      <c r="C46" s="1024"/>
      <c r="D46" s="1024"/>
      <c r="E46" s="1024"/>
      <c r="F46" s="1024"/>
      <c r="G46" s="1024"/>
      <c r="H46" s="1024"/>
      <c r="I46" s="620" t="s">
        <v>580</v>
      </c>
    </row>
    <row r="47" spans="1:9" ht="80.099999999999994" customHeight="1" x14ac:dyDescent="0.15">
      <c r="A47" s="1532" t="s">
        <v>1304</v>
      </c>
      <c r="B47" s="1533"/>
      <c r="C47" s="1533"/>
      <c r="D47" s="1533"/>
      <c r="E47" s="1533"/>
      <c r="F47" s="1533"/>
      <c r="G47" s="1533"/>
      <c r="H47" s="1534"/>
      <c r="I47" s="329"/>
    </row>
    <row r="48" spans="1:9" ht="99.95" customHeight="1" x14ac:dyDescent="0.15">
      <c r="A48" s="1532" t="s">
        <v>990</v>
      </c>
      <c r="B48" s="1533"/>
      <c r="C48" s="1533"/>
      <c r="D48" s="1533"/>
      <c r="E48" s="1533"/>
      <c r="F48" s="1533"/>
      <c r="G48" s="1533"/>
      <c r="H48" s="1534"/>
      <c r="I48" s="334"/>
    </row>
    <row r="49" spans="1:9" ht="54" customHeight="1" x14ac:dyDescent="0.15">
      <c r="A49" s="1532" t="s">
        <v>1039</v>
      </c>
      <c r="B49" s="1533"/>
      <c r="C49" s="1533"/>
      <c r="D49" s="1533"/>
      <c r="E49" s="1533"/>
      <c r="F49" s="1533"/>
      <c r="G49" s="1533"/>
      <c r="H49" s="1534"/>
      <c r="I49" s="330"/>
    </row>
    <row r="50" spans="1:9" ht="54" customHeight="1" thickBot="1" x14ac:dyDescent="0.2">
      <c r="A50" s="1360" t="s">
        <v>991</v>
      </c>
      <c r="B50" s="1361"/>
      <c r="C50" s="1361"/>
      <c r="D50" s="1361"/>
      <c r="E50" s="1361"/>
      <c r="F50" s="1361"/>
      <c r="G50" s="1361"/>
      <c r="H50" s="1362"/>
      <c r="I50" s="309"/>
    </row>
  </sheetData>
  <sheetProtection formatCells="0" formatColumns="0" formatRows="0"/>
  <mergeCells count="22">
    <mergeCell ref="A1:I1"/>
    <mergeCell ref="A3:G3"/>
    <mergeCell ref="H3:I3"/>
    <mergeCell ref="A6:I11"/>
    <mergeCell ref="A13:I18"/>
    <mergeCell ref="A5:G5"/>
    <mergeCell ref="A50:H50"/>
    <mergeCell ref="A48:H48"/>
    <mergeCell ref="A49:H49"/>
    <mergeCell ref="A45:I45"/>
    <mergeCell ref="A46:H46"/>
    <mergeCell ref="A47:H47"/>
    <mergeCell ref="A38:I43"/>
    <mergeCell ref="A37:G37"/>
    <mergeCell ref="A30:G30"/>
    <mergeCell ref="A19:G19"/>
    <mergeCell ref="A12:G12"/>
    <mergeCell ref="A31:I36"/>
    <mergeCell ref="A27:I27"/>
    <mergeCell ref="A28:I28"/>
    <mergeCell ref="A29:I29"/>
    <mergeCell ref="A20:I25"/>
  </mergeCells>
  <phoneticPr fontId="1"/>
  <conditionalFormatting sqref="I47:I50">
    <cfRule type="cellIs" dxfId="7" priority="2" operator="notEqual">
      <formula>"確認済"</formula>
    </cfRule>
  </conditionalFormatting>
  <dataValidations count="1">
    <dataValidation type="list" allowBlank="1" showInputMessage="1" showErrorMessage="1" sqref="I47:I50">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98" pageOrder="overThenDown" orientation="portrait" r:id="rId1"/>
  <rowBreaks count="1" manualBreakCount="1">
    <brk id="27"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zoomScale="85" zoomScaleNormal="85" zoomScaleSheetLayoutView="85" workbookViewId="0">
      <selection activeCell="L44" sqref="L44"/>
    </sheetView>
  </sheetViews>
  <sheetFormatPr defaultRowHeight="13.5" x14ac:dyDescent="0.15"/>
  <cols>
    <col min="1" max="8" width="9" style="18"/>
    <col min="9" max="9" width="11.125" style="18" customWidth="1"/>
    <col min="10" max="16384" width="9" style="18"/>
  </cols>
  <sheetData>
    <row r="1" spans="1:9" ht="15.75" x14ac:dyDescent="0.15">
      <c r="A1" s="836" t="s">
        <v>412</v>
      </c>
      <c r="B1" s="836"/>
      <c r="C1" s="836"/>
      <c r="D1" s="836"/>
      <c r="E1" s="836"/>
      <c r="F1" s="836"/>
      <c r="G1" s="836"/>
      <c r="H1" s="836"/>
      <c r="I1" s="836"/>
    </row>
    <row r="2" spans="1:9" ht="27" customHeight="1" x14ac:dyDescent="0.15">
      <c r="A2" s="19"/>
      <c r="B2" s="19"/>
      <c r="C2" s="19"/>
      <c r="D2" s="19"/>
      <c r="E2" s="19"/>
      <c r="F2" s="19"/>
      <c r="G2" s="19"/>
      <c r="H2" s="19"/>
      <c r="I2" s="19"/>
    </row>
    <row r="3" spans="1:9" ht="27" customHeight="1" x14ac:dyDescent="0.15">
      <c r="A3" s="1364" t="s">
        <v>117</v>
      </c>
      <c r="B3" s="1364"/>
      <c r="C3" s="1364"/>
      <c r="D3" s="1364"/>
      <c r="E3" s="1364"/>
      <c r="F3" s="1364"/>
      <c r="G3" s="1364"/>
      <c r="H3" s="1365" t="s">
        <v>116</v>
      </c>
      <c r="I3" s="1365"/>
    </row>
    <row r="4" spans="1:9" ht="27" customHeight="1" x14ac:dyDescent="0.15">
      <c r="A4" s="26"/>
      <c r="B4" s="19"/>
      <c r="C4" s="19"/>
      <c r="D4" s="19"/>
      <c r="E4" s="19"/>
      <c r="F4" s="19"/>
      <c r="G4" s="19"/>
      <c r="H4" s="19"/>
      <c r="I4" s="19"/>
    </row>
    <row r="5" spans="1:9" ht="27" customHeight="1" x14ac:dyDescent="0.15">
      <c r="A5" s="19" t="s">
        <v>68</v>
      </c>
      <c r="B5" s="19"/>
      <c r="C5" s="19"/>
      <c r="D5" s="19"/>
      <c r="E5" s="19"/>
      <c r="F5" s="19"/>
      <c r="G5" s="19"/>
      <c r="H5" s="19"/>
      <c r="I5" s="19"/>
    </row>
    <row r="6" spans="1:9" ht="27" customHeight="1" x14ac:dyDescent="0.15">
      <c r="A6" s="2099" t="s">
        <v>69</v>
      </c>
      <c r="B6" s="1379"/>
      <c r="C6" s="2094" t="s">
        <v>94</v>
      </c>
      <c r="D6" s="2094"/>
      <c r="E6" s="2094"/>
      <c r="F6" s="2094"/>
      <c r="G6" s="2094"/>
      <c r="H6" s="2094"/>
      <c r="I6" s="2094"/>
    </row>
    <row r="7" spans="1:9" ht="27" customHeight="1" x14ac:dyDescent="0.15">
      <c r="A7" s="1380"/>
      <c r="B7" s="1382"/>
      <c r="C7" s="2096" t="s">
        <v>943</v>
      </c>
      <c r="D7" s="2097"/>
      <c r="E7" s="2097"/>
      <c r="F7" s="2097"/>
      <c r="G7" s="2097"/>
      <c r="H7" s="2097"/>
      <c r="I7" s="2098"/>
    </row>
    <row r="8" spans="1:9" ht="27" customHeight="1" x14ac:dyDescent="0.15">
      <c r="A8" s="1380"/>
      <c r="B8" s="1382"/>
      <c r="C8" s="1399"/>
      <c r="D8" s="1400"/>
      <c r="E8" s="1400"/>
      <c r="F8" s="1400"/>
      <c r="G8" s="1400"/>
      <c r="H8" s="1400"/>
      <c r="I8" s="1401"/>
    </row>
    <row r="9" spans="1:9" ht="27" customHeight="1" x14ac:dyDescent="0.15">
      <c r="A9" s="1380"/>
      <c r="B9" s="1382"/>
      <c r="C9" s="1402"/>
      <c r="D9" s="1403"/>
      <c r="E9" s="1403"/>
      <c r="F9" s="1403"/>
      <c r="G9" s="1403"/>
      <c r="H9" s="1403"/>
      <c r="I9" s="1404"/>
    </row>
    <row r="10" spans="1:9" ht="27" customHeight="1" x14ac:dyDescent="0.15">
      <c r="A10" s="1380"/>
      <c r="B10" s="1382"/>
      <c r="C10" s="2096" t="s">
        <v>944</v>
      </c>
      <c r="D10" s="2097"/>
      <c r="E10" s="2097"/>
      <c r="F10" s="2097"/>
      <c r="G10" s="2097"/>
      <c r="H10" s="2097"/>
      <c r="I10" s="2098"/>
    </row>
    <row r="11" spans="1:9" ht="27" customHeight="1" x14ac:dyDescent="0.15">
      <c r="A11" s="1380"/>
      <c r="B11" s="1382"/>
      <c r="C11" s="1399"/>
      <c r="D11" s="1400"/>
      <c r="E11" s="1400"/>
      <c r="F11" s="1400"/>
      <c r="G11" s="1400"/>
      <c r="H11" s="1400"/>
      <c r="I11" s="1401"/>
    </row>
    <row r="12" spans="1:9" ht="27" customHeight="1" x14ac:dyDescent="0.15">
      <c r="A12" s="1383"/>
      <c r="B12" s="1385"/>
      <c r="C12" s="1402"/>
      <c r="D12" s="1403"/>
      <c r="E12" s="1403"/>
      <c r="F12" s="1403"/>
      <c r="G12" s="1403"/>
      <c r="H12" s="1403"/>
      <c r="I12" s="1404"/>
    </row>
    <row r="13" spans="1:9" ht="27" customHeight="1" x14ac:dyDescent="0.15">
      <c r="A13" s="2099" t="s">
        <v>70</v>
      </c>
      <c r="B13" s="1379"/>
      <c r="C13" s="2094" t="s">
        <v>567</v>
      </c>
      <c r="D13" s="2094"/>
      <c r="E13" s="2094"/>
      <c r="F13" s="2094"/>
      <c r="G13" s="2094"/>
      <c r="H13" s="2094"/>
      <c r="I13" s="2094"/>
    </row>
    <row r="14" spans="1:9" ht="27" customHeight="1" x14ac:dyDescent="0.15">
      <c r="A14" s="1380"/>
      <c r="B14" s="1382"/>
      <c r="C14" s="2100" t="s">
        <v>566</v>
      </c>
      <c r="D14" s="2100"/>
      <c r="E14" s="2100"/>
      <c r="F14" s="2100"/>
      <c r="G14" s="2100"/>
      <c r="H14" s="2100"/>
      <c r="I14" s="2100"/>
    </row>
    <row r="15" spans="1:9" ht="27" customHeight="1" x14ac:dyDescent="0.15">
      <c r="A15" s="1380"/>
      <c r="B15" s="1382"/>
      <c r="C15" s="2096" t="s">
        <v>306</v>
      </c>
      <c r="D15" s="2097"/>
      <c r="E15" s="2097"/>
      <c r="F15" s="2097"/>
      <c r="G15" s="2097"/>
      <c r="H15" s="2097"/>
      <c r="I15" s="2098"/>
    </row>
    <row r="16" spans="1:9" ht="27" customHeight="1" x14ac:dyDescent="0.15">
      <c r="A16" s="1380"/>
      <c r="B16" s="1382"/>
      <c r="C16" s="1399"/>
      <c r="D16" s="1400"/>
      <c r="E16" s="1400"/>
      <c r="F16" s="1400"/>
      <c r="G16" s="1400"/>
      <c r="H16" s="1400"/>
      <c r="I16" s="1401"/>
    </row>
    <row r="17" spans="1:9" ht="27" customHeight="1" x14ac:dyDescent="0.15">
      <c r="A17" s="1380"/>
      <c r="B17" s="1382"/>
      <c r="C17" s="1402"/>
      <c r="D17" s="1403"/>
      <c r="E17" s="1403"/>
      <c r="F17" s="1403"/>
      <c r="G17" s="1403"/>
      <c r="H17" s="1403"/>
      <c r="I17" s="1404"/>
    </row>
    <row r="18" spans="1:9" ht="27" customHeight="1" x14ac:dyDescent="0.15">
      <c r="A18" s="1380"/>
      <c r="B18" s="1382"/>
      <c r="C18" s="2096" t="s">
        <v>305</v>
      </c>
      <c r="D18" s="2097"/>
      <c r="E18" s="2097"/>
      <c r="F18" s="2097"/>
      <c r="G18" s="2097"/>
      <c r="H18" s="2097"/>
      <c r="I18" s="2098"/>
    </row>
    <row r="19" spans="1:9" ht="27" customHeight="1" x14ac:dyDescent="0.15">
      <c r="A19" s="1380"/>
      <c r="B19" s="1382"/>
      <c r="C19" s="1399"/>
      <c r="D19" s="1400"/>
      <c r="E19" s="1400"/>
      <c r="F19" s="1400"/>
      <c r="G19" s="1400"/>
      <c r="H19" s="1400"/>
      <c r="I19" s="1401"/>
    </row>
    <row r="20" spans="1:9" ht="27" customHeight="1" x14ac:dyDescent="0.15">
      <c r="A20" s="1383"/>
      <c r="B20" s="1385"/>
      <c r="C20" s="1402"/>
      <c r="D20" s="1403"/>
      <c r="E20" s="1403"/>
      <c r="F20" s="1403"/>
      <c r="G20" s="1403"/>
      <c r="H20" s="1403"/>
      <c r="I20" s="1404"/>
    </row>
    <row r="21" spans="1:9" ht="27" customHeight="1" x14ac:dyDescent="0.15">
      <c r="A21" s="1363" t="s">
        <v>71</v>
      </c>
      <c r="B21" s="1363"/>
      <c r="C21" s="2095" t="s">
        <v>252</v>
      </c>
      <c r="D21" s="2095"/>
      <c r="E21" s="2095"/>
      <c r="F21" s="2095"/>
      <c r="G21" s="2095"/>
      <c r="H21" s="2095"/>
      <c r="I21" s="2095"/>
    </row>
    <row r="22" spans="1:9" ht="27" customHeight="1" x14ac:dyDescent="0.15">
      <c r="A22" s="19"/>
      <c r="B22" s="19"/>
      <c r="C22" s="19"/>
      <c r="D22" s="19"/>
      <c r="E22" s="19"/>
      <c r="F22" s="19"/>
      <c r="G22" s="19"/>
      <c r="H22" s="1451" t="s">
        <v>115</v>
      </c>
      <c r="I22" s="1451"/>
    </row>
    <row r="23" spans="1:9" ht="15.75" x14ac:dyDescent="0.15">
      <c r="A23" s="836" t="s">
        <v>411</v>
      </c>
      <c r="B23" s="836"/>
      <c r="C23" s="836"/>
      <c r="D23" s="836"/>
      <c r="E23" s="836"/>
      <c r="F23" s="836"/>
      <c r="G23" s="836"/>
      <c r="H23" s="836"/>
      <c r="I23" s="836"/>
    </row>
    <row r="24" spans="1:9" ht="15.75" x14ac:dyDescent="0.15">
      <c r="A24" s="319"/>
      <c r="B24" s="319"/>
      <c r="C24" s="319"/>
      <c r="D24" s="319"/>
      <c r="E24" s="319"/>
      <c r="F24" s="319"/>
      <c r="G24" s="319"/>
      <c r="H24" s="319"/>
      <c r="I24" s="319"/>
    </row>
    <row r="25" spans="1:9" ht="27" customHeight="1" x14ac:dyDescent="0.15">
      <c r="A25" s="1451" t="s">
        <v>295</v>
      </c>
      <c r="B25" s="1451"/>
      <c r="C25" s="19"/>
      <c r="D25" s="19"/>
      <c r="E25" s="19"/>
      <c r="F25" s="19"/>
      <c r="G25" s="19"/>
      <c r="H25" s="19"/>
      <c r="I25" s="19"/>
    </row>
    <row r="26" spans="1:9" ht="27" customHeight="1" x14ac:dyDescent="0.15">
      <c r="A26" s="317" t="s">
        <v>72</v>
      </c>
      <c r="B26" s="19"/>
      <c r="C26" s="19"/>
      <c r="D26" s="19"/>
      <c r="E26" s="19"/>
      <c r="F26" s="19"/>
      <c r="G26" s="19"/>
      <c r="H26" s="19"/>
      <c r="I26" s="19"/>
    </row>
    <row r="27" spans="1:9" ht="27" customHeight="1" x14ac:dyDescent="0.15">
      <c r="A27" s="1967" t="s">
        <v>899</v>
      </c>
      <c r="B27" s="1968"/>
      <c r="C27" s="1968"/>
      <c r="D27" s="1968"/>
      <c r="E27" s="1968"/>
      <c r="F27" s="1968"/>
      <c r="G27" s="1969"/>
      <c r="H27" s="617" t="s">
        <v>794</v>
      </c>
      <c r="I27" s="617">
        <f>IF(LEN(SUBSTITUTE(A28,CHAR(10),""))&gt;400,"文字数オーバーです",LEN(SUBSTITUTE(A28,CHAR(10),"")))</f>
        <v>0</v>
      </c>
    </row>
    <row r="28" spans="1:9" ht="27" customHeight="1" x14ac:dyDescent="0.15">
      <c r="A28" s="2089"/>
      <c r="B28" s="2089"/>
      <c r="C28" s="2089"/>
      <c r="D28" s="2089"/>
      <c r="E28" s="2089"/>
      <c r="F28" s="2089"/>
      <c r="G28" s="2089"/>
      <c r="H28" s="2089"/>
      <c r="I28" s="2089"/>
    </row>
    <row r="29" spans="1:9" ht="27" customHeight="1" x14ac:dyDescent="0.15">
      <c r="A29" s="2089"/>
      <c r="B29" s="2089"/>
      <c r="C29" s="2089"/>
      <c r="D29" s="2089"/>
      <c r="E29" s="2089"/>
      <c r="F29" s="2089"/>
      <c r="G29" s="2089"/>
      <c r="H29" s="2089"/>
      <c r="I29" s="2089"/>
    </row>
    <row r="30" spans="1:9" ht="27" customHeight="1" x14ac:dyDescent="0.15">
      <c r="A30" s="2089"/>
      <c r="B30" s="2089"/>
      <c r="C30" s="2089"/>
      <c r="D30" s="2089"/>
      <c r="E30" s="2089"/>
      <c r="F30" s="2089"/>
      <c r="G30" s="2089"/>
      <c r="H30" s="2089"/>
      <c r="I30" s="2089"/>
    </row>
    <row r="31" spans="1:9" ht="27" customHeight="1" x14ac:dyDescent="0.15">
      <c r="A31" s="2089"/>
      <c r="B31" s="2089"/>
      <c r="C31" s="2089"/>
      <c r="D31" s="2089"/>
      <c r="E31" s="2089"/>
      <c r="F31" s="2089"/>
      <c r="G31" s="2089"/>
      <c r="H31" s="2089"/>
      <c r="I31" s="2089"/>
    </row>
    <row r="32" spans="1:9" ht="27" customHeight="1" x14ac:dyDescent="0.15">
      <c r="A32" s="2089"/>
      <c r="B32" s="2089"/>
      <c r="C32" s="2089"/>
      <c r="D32" s="2089"/>
      <c r="E32" s="2089"/>
      <c r="F32" s="2089"/>
      <c r="G32" s="2089"/>
      <c r="H32" s="2089"/>
      <c r="I32" s="2089"/>
    </row>
    <row r="33" spans="1:11" ht="27" customHeight="1" x14ac:dyDescent="0.15">
      <c r="A33" s="2089"/>
      <c r="B33" s="2089"/>
      <c r="C33" s="2089"/>
      <c r="D33" s="2089"/>
      <c r="E33" s="2089"/>
      <c r="F33" s="2089"/>
      <c r="G33" s="2089"/>
      <c r="H33" s="2089"/>
      <c r="I33" s="2089"/>
    </row>
    <row r="34" spans="1:11" ht="27" customHeight="1" x14ac:dyDescent="0.15">
      <c r="A34" s="1967" t="s">
        <v>900</v>
      </c>
      <c r="B34" s="1968"/>
      <c r="C34" s="1968"/>
      <c r="D34" s="1968"/>
      <c r="E34" s="1968"/>
      <c r="F34" s="1968"/>
      <c r="G34" s="1969"/>
      <c r="H34" s="617" t="s">
        <v>794</v>
      </c>
      <c r="I34" s="617">
        <f>IF(LEN(SUBSTITUTE(A35,CHAR(10),""))&gt;400,"文字数オーバーです",LEN(SUBSTITUTE(A35,CHAR(10),"")))</f>
        <v>0</v>
      </c>
    </row>
    <row r="35" spans="1:11" ht="27" customHeight="1" x14ac:dyDescent="0.15">
      <c r="A35" s="1396"/>
      <c r="B35" s="1397"/>
      <c r="C35" s="1397"/>
      <c r="D35" s="1397"/>
      <c r="E35" s="1397"/>
      <c r="F35" s="1397"/>
      <c r="G35" s="1397"/>
      <c r="H35" s="1397"/>
      <c r="I35" s="1398"/>
    </row>
    <row r="36" spans="1:11" ht="27" customHeight="1" x14ac:dyDescent="0.15">
      <c r="A36" s="1399"/>
      <c r="B36" s="1400"/>
      <c r="C36" s="1400"/>
      <c r="D36" s="1400"/>
      <c r="E36" s="1400"/>
      <c r="F36" s="1400"/>
      <c r="G36" s="1400"/>
      <c r="H36" s="1400"/>
      <c r="I36" s="1401"/>
    </row>
    <row r="37" spans="1:11" ht="27" customHeight="1" x14ac:dyDescent="0.15">
      <c r="A37" s="1399"/>
      <c r="B37" s="1400"/>
      <c r="C37" s="1400"/>
      <c r="D37" s="1400"/>
      <c r="E37" s="1400"/>
      <c r="F37" s="1400"/>
      <c r="G37" s="1400"/>
      <c r="H37" s="1400"/>
      <c r="I37" s="1401"/>
    </row>
    <row r="38" spans="1:11" ht="27" customHeight="1" x14ac:dyDescent="0.15">
      <c r="A38" s="1399"/>
      <c r="B38" s="1400"/>
      <c r="C38" s="1400"/>
      <c r="D38" s="1400"/>
      <c r="E38" s="1400"/>
      <c r="F38" s="1400"/>
      <c r="G38" s="1400"/>
      <c r="H38" s="1400"/>
      <c r="I38" s="1401"/>
    </row>
    <row r="39" spans="1:11" ht="27" customHeight="1" x14ac:dyDescent="0.15">
      <c r="A39" s="1399"/>
      <c r="B39" s="1400"/>
      <c r="C39" s="1400"/>
      <c r="D39" s="1400"/>
      <c r="E39" s="1400"/>
      <c r="F39" s="1400"/>
      <c r="G39" s="1400"/>
      <c r="H39" s="1400"/>
      <c r="I39" s="1401"/>
    </row>
    <row r="40" spans="1:11" ht="27" customHeight="1" x14ac:dyDescent="0.15">
      <c r="A40" s="1402"/>
      <c r="B40" s="1403"/>
      <c r="C40" s="1403"/>
      <c r="D40" s="1403"/>
      <c r="E40" s="1403"/>
      <c r="F40" s="1403"/>
      <c r="G40" s="1403"/>
      <c r="H40" s="1403"/>
      <c r="I40" s="1404"/>
    </row>
    <row r="41" spans="1:11" ht="27" customHeight="1" x14ac:dyDescent="0.15">
      <c r="A41" s="19" t="s">
        <v>38</v>
      </c>
      <c r="B41" s="19"/>
      <c r="C41" s="19"/>
      <c r="D41" s="19"/>
      <c r="E41" s="19"/>
      <c r="F41" s="19"/>
      <c r="G41" s="19"/>
      <c r="H41" s="19"/>
      <c r="I41" s="19"/>
    </row>
    <row r="42" spans="1:11" ht="19.5" customHeight="1" x14ac:dyDescent="0.15">
      <c r="A42" s="19" t="s">
        <v>395</v>
      </c>
      <c r="B42" s="19"/>
      <c r="C42" s="19"/>
      <c r="D42" s="19"/>
      <c r="E42" s="19"/>
      <c r="F42" s="19"/>
      <c r="G42" s="19"/>
      <c r="H42" s="19"/>
      <c r="I42" s="19"/>
    </row>
    <row r="43" spans="1:11" ht="20.100000000000001" customHeight="1" thickBot="1" x14ac:dyDescent="0.2"/>
    <row r="44" spans="1:11" ht="20.100000000000001" customHeight="1" x14ac:dyDescent="0.15">
      <c r="A44" s="1386" t="s">
        <v>954</v>
      </c>
      <c r="B44" s="1387"/>
      <c r="C44" s="1387"/>
      <c r="D44" s="1387"/>
      <c r="E44" s="1387"/>
      <c r="F44" s="1387"/>
      <c r="G44" s="1387"/>
      <c r="H44" s="1387"/>
      <c r="I44" s="1388"/>
      <c r="K44" s="42"/>
    </row>
    <row r="45" spans="1:11" ht="20.100000000000001" customHeight="1" x14ac:dyDescent="0.15">
      <c r="A45" s="1026" t="s">
        <v>579</v>
      </c>
      <c r="B45" s="1024"/>
      <c r="C45" s="1024"/>
      <c r="D45" s="1024"/>
      <c r="E45" s="1024"/>
      <c r="F45" s="1024"/>
      <c r="G45" s="1024"/>
      <c r="H45" s="1024"/>
      <c r="I45" s="620" t="s">
        <v>580</v>
      </c>
      <c r="K45" s="42"/>
    </row>
    <row r="46" spans="1:11" ht="39.950000000000003" customHeight="1" x14ac:dyDescent="0.15">
      <c r="A46" s="1027" t="s">
        <v>988</v>
      </c>
      <c r="B46" s="1028"/>
      <c r="C46" s="1028"/>
      <c r="D46" s="1028"/>
      <c r="E46" s="1028"/>
      <c r="F46" s="1028"/>
      <c r="G46" s="1028"/>
      <c r="H46" s="1028"/>
      <c r="I46" s="334"/>
      <c r="K46" s="42"/>
    </row>
    <row r="47" spans="1:11" ht="27" customHeight="1" thickBot="1" x14ac:dyDescent="0.2">
      <c r="A47" s="1019" t="s">
        <v>989</v>
      </c>
      <c r="B47" s="1020"/>
      <c r="C47" s="1020"/>
      <c r="D47" s="1020"/>
      <c r="E47" s="1020"/>
      <c r="F47" s="1020"/>
      <c r="G47" s="1020"/>
      <c r="H47" s="1020"/>
      <c r="I47" s="309"/>
    </row>
    <row r="48" spans="1:11" ht="27" customHeight="1" x14ac:dyDescent="0.15"/>
    <row r="49" ht="24" customHeight="1" x14ac:dyDescent="0.15"/>
  </sheetData>
  <sheetProtection formatCells="0" formatColumns="0" formatRows="0"/>
  <mergeCells count="29">
    <mergeCell ref="A1:I1"/>
    <mergeCell ref="A21:B21"/>
    <mergeCell ref="C6:I6"/>
    <mergeCell ref="C13:I13"/>
    <mergeCell ref="C21:I21"/>
    <mergeCell ref="A3:G3"/>
    <mergeCell ref="H3:I3"/>
    <mergeCell ref="C7:I7"/>
    <mergeCell ref="C8:I9"/>
    <mergeCell ref="C10:I10"/>
    <mergeCell ref="C11:I12"/>
    <mergeCell ref="A6:B12"/>
    <mergeCell ref="C18:I18"/>
    <mergeCell ref="A13:B20"/>
    <mergeCell ref="C15:I15"/>
    <mergeCell ref="C14:I14"/>
    <mergeCell ref="C16:I17"/>
    <mergeCell ref="A28:I33"/>
    <mergeCell ref="A35:I40"/>
    <mergeCell ref="H22:I22"/>
    <mergeCell ref="A23:I23"/>
    <mergeCell ref="A25:B25"/>
    <mergeCell ref="A44:I44"/>
    <mergeCell ref="A45:H45"/>
    <mergeCell ref="A46:H46"/>
    <mergeCell ref="A47:H47"/>
    <mergeCell ref="C19:I20"/>
    <mergeCell ref="A27:G27"/>
    <mergeCell ref="A34:G34"/>
  </mergeCells>
  <phoneticPr fontId="1"/>
  <conditionalFormatting sqref="I46:I47">
    <cfRule type="cellIs" dxfId="6" priority="5" operator="notEqual">
      <formula>"確認済"</formula>
    </cfRule>
  </conditionalFormatting>
  <dataValidations count="1">
    <dataValidation type="list" allowBlank="1" showInputMessage="1" showErrorMessage="1" sqref="I46:I47">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2"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85" zoomScaleNormal="85" zoomScaleSheetLayoutView="85" workbookViewId="0">
      <selection activeCell="K15" sqref="K15"/>
    </sheetView>
  </sheetViews>
  <sheetFormatPr defaultRowHeight="13.5" x14ac:dyDescent="0.15"/>
  <cols>
    <col min="1" max="16384" width="9" style="18"/>
  </cols>
  <sheetData>
    <row r="1" spans="1:9" ht="15.75" x14ac:dyDescent="0.15">
      <c r="A1" s="836" t="s">
        <v>413</v>
      </c>
      <c r="B1" s="836"/>
      <c r="C1" s="836"/>
      <c r="D1" s="836"/>
      <c r="E1" s="836"/>
      <c r="F1" s="836"/>
      <c r="G1" s="836"/>
      <c r="H1" s="836"/>
      <c r="I1" s="836"/>
    </row>
    <row r="2" spans="1:9" ht="27" customHeight="1" x14ac:dyDescent="0.15">
      <c r="A2" s="19"/>
      <c r="B2" s="19"/>
      <c r="C2" s="19"/>
      <c r="D2" s="19"/>
      <c r="E2" s="19"/>
      <c r="F2" s="19"/>
      <c r="G2" s="19"/>
      <c r="H2" s="19"/>
      <c r="I2" s="19"/>
    </row>
    <row r="3" spans="1:9" ht="27" customHeight="1" x14ac:dyDescent="0.15">
      <c r="A3" s="1364" t="s">
        <v>119</v>
      </c>
      <c r="B3" s="1364"/>
      <c r="C3" s="1364"/>
      <c r="D3" s="1364"/>
      <c r="E3" s="1364"/>
      <c r="F3" s="1364"/>
      <c r="G3" s="1364"/>
      <c r="H3" s="1365" t="s">
        <v>118</v>
      </c>
      <c r="I3" s="1365"/>
    </row>
    <row r="4" spans="1:9" ht="27" customHeight="1" x14ac:dyDescent="0.15">
      <c r="A4" s="19"/>
      <c r="B4" s="19"/>
      <c r="C4" s="19"/>
      <c r="D4" s="19"/>
      <c r="E4" s="19"/>
      <c r="F4" s="19"/>
      <c r="G4" s="19"/>
      <c r="H4" s="19"/>
      <c r="I4" s="19"/>
    </row>
    <row r="5" spans="1:9" ht="27" customHeight="1" x14ac:dyDescent="0.15">
      <c r="A5" s="1411" t="s">
        <v>73</v>
      </c>
      <c r="B5" s="1415"/>
      <c r="C5" s="1415"/>
      <c r="D5" s="1415"/>
      <c r="E5" s="1415"/>
      <c r="F5" s="1415"/>
      <c r="G5" s="1412"/>
      <c r="H5" s="617" t="s">
        <v>794</v>
      </c>
      <c r="I5" s="617">
        <f>IF(LEN(SUBSTITUTE(A6,CHAR(10),""))&gt;400,"文字数オーバーです",LEN(SUBSTITUTE(A6,CHAR(10),"")))</f>
        <v>0</v>
      </c>
    </row>
    <row r="6" spans="1:9" ht="27" customHeight="1" x14ac:dyDescent="0.15">
      <c r="A6" s="2101"/>
      <c r="B6" s="2102"/>
      <c r="C6" s="2102"/>
      <c r="D6" s="2102"/>
      <c r="E6" s="2102"/>
      <c r="F6" s="2102"/>
      <c r="G6" s="2102"/>
      <c r="H6" s="2102"/>
      <c r="I6" s="2103"/>
    </row>
    <row r="7" spans="1:9" ht="27" customHeight="1" x14ac:dyDescent="0.15">
      <c r="A7" s="2104"/>
      <c r="B7" s="2105"/>
      <c r="C7" s="2105"/>
      <c r="D7" s="2105"/>
      <c r="E7" s="2105"/>
      <c r="F7" s="2105"/>
      <c r="G7" s="2105"/>
      <c r="H7" s="2105"/>
      <c r="I7" s="2106"/>
    </row>
    <row r="8" spans="1:9" ht="27" customHeight="1" x14ac:dyDescent="0.15">
      <c r="A8" s="2104"/>
      <c r="B8" s="2105"/>
      <c r="C8" s="2105"/>
      <c r="D8" s="2105"/>
      <c r="E8" s="2105"/>
      <c r="F8" s="2105"/>
      <c r="G8" s="2105"/>
      <c r="H8" s="2105"/>
      <c r="I8" s="2106"/>
    </row>
    <row r="9" spans="1:9" ht="27" customHeight="1" x14ac:dyDescent="0.15">
      <c r="A9" s="2104"/>
      <c r="B9" s="2105"/>
      <c r="C9" s="2105"/>
      <c r="D9" s="2105"/>
      <c r="E9" s="2105"/>
      <c r="F9" s="2105"/>
      <c r="G9" s="2105"/>
      <c r="H9" s="2105"/>
      <c r="I9" s="2106"/>
    </row>
    <row r="10" spans="1:9" ht="27" customHeight="1" x14ac:dyDescent="0.15">
      <c r="A10" s="2104"/>
      <c r="B10" s="2105"/>
      <c r="C10" s="2105"/>
      <c r="D10" s="2105"/>
      <c r="E10" s="2105"/>
      <c r="F10" s="2105"/>
      <c r="G10" s="2105"/>
      <c r="H10" s="2105"/>
      <c r="I10" s="2106"/>
    </row>
    <row r="11" spans="1:9" ht="27" customHeight="1" x14ac:dyDescent="0.15">
      <c r="A11" s="2107"/>
      <c r="B11" s="2108"/>
      <c r="C11" s="2108"/>
      <c r="D11" s="2108"/>
      <c r="E11" s="2108"/>
      <c r="F11" s="2108"/>
      <c r="G11" s="2108"/>
      <c r="H11" s="2108"/>
      <c r="I11" s="2109"/>
    </row>
    <row r="12" spans="1:9" ht="27" customHeight="1" x14ac:dyDescent="0.15">
      <c r="A12" s="1411" t="s">
        <v>74</v>
      </c>
      <c r="B12" s="1415"/>
      <c r="C12" s="1415"/>
      <c r="D12" s="1415"/>
      <c r="E12" s="1415"/>
      <c r="F12" s="1415"/>
      <c r="G12" s="1415"/>
      <c r="H12" s="617" t="s">
        <v>794</v>
      </c>
      <c r="I12" s="617">
        <f>IF(LEN(SUBSTITUTE(A13,CHAR(10),""))&gt;400,"文字数オーバーです",LEN(SUBSTITUTE(A13,CHAR(10),"")))</f>
        <v>0</v>
      </c>
    </row>
    <row r="13" spans="1:9" ht="27" customHeight="1" x14ac:dyDescent="0.15">
      <c r="A13" s="2101"/>
      <c r="B13" s="2102"/>
      <c r="C13" s="2102"/>
      <c r="D13" s="2102"/>
      <c r="E13" s="2102"/>
      <c r="F13" s="2102"/>
      <c r="G13" s="2102"/>
      <c r="H13" s="2102"/>
      <c r="I13" s="2103"/>
    </row>
    <row r="14" spans="1:9" ht="27" customHeight="1" x14ac:dyDescent="0.15">
      <c r="A14" s="2104"/>
      <c r="B14" s="2105"/>
      <c r="C14" s="2105"/>
      <c r="D14" s="2105"/>
      <c r="E14" s="2105"/>
      <c r="F14" s="2105"/>
      <c r="G14" s="2105"/>
      <c r="H14" s="2105"/>
      <c r="I14" s="2106"/>
    </row>
    <row r="15" spans="1:9" ht="27" customHeight="1" x14ac:dyDescent="0.15">
      <c r="A15" s="2104"/>
      <c r="B15" s="2105"/>
      <c r="C15" s="2105"/>
      <c r="D15" s="2105"/>
      <c r="E15" s="2105"/>
      <c r="F15" s="2105"/>
      <c r="G15" s="2105"/>
      <c r="H15" s="2105"/>
      <c r="I15" s="2106"/>
    </row>
    <row r="16" spans="1:9" ht="27" customHeight="1" x14ac:dyDescent="0.15">
      <c r="A16" s="2104"/>
      <c r="B16" s="2105"/>
      <c r="C16" s="2105"/>
      <c r="D16" s="2105"/>
      <c r="E16" s="2105"/>
      <c r="F16" s="2105"/>
      <c r="G16" s="2105"/>
      <c r="H16" s="2105"/>
      <c r="I16" s="2106"/>
    </row>
    <row r="17" spans="1:9" ht="27" customHeight="1" x14ac:dyDescent="0.15">
      <c r="A17" s="2104"/>
      <c r="B17" s="2105"/>
      <c r="C17" s="2105"/>
      <c r="D17" s="2105"/>
      <c r="E17" s="2105"/>
      <c r="F17" s="2105"/>
      <c r="G17" s="2105"/>
      <c r="H17" s="2105"/>
      <c r="I17" s="2106"/>
    </row>
    <row r="18" spans="1:9" ht="27" customHeight="1" x14ac:dyDescent="0.15">
      <c r="A18" s="2107"/>
      <c r="B18" s="2108"/>
      <c r="C18" s="2108"/>
      <c r="D18" s="2108"/>
      <c r="E18" s="2108"/>
      <c r="F18" s="2108"/>
      <c r="G18" s="2108"/>
      <c r="H18" s="2108"/>
      <c r="I18" s="2109"/>
    </row>
    <row r="19" spans="1:9" ht="27" customHeight="1" x14ac:dyDescent="0.15">
      <c r="A19" s="1411" t="s">
        <v>942</v>
      </c>
      <c r="B19" s="1415"/>
      <c r="C19" s="1415"/>
      <c r="D19" s="1415"/>
      <c r="E19" s="1415"/>
      <c r="F19" s="1415"/>
      <c r="G19" s="1415"/>
      <c r="H19" s="617" t="s">
        <v>794</v>
      </c>
      <c r="I19" s="617">
        <f>IF(LEN(SUBSTITUTE(A20,CHAR(10),""))&gt;400,"文字数オーバーです",LEN(SUBSTITUTE(A20,CHAR(10),"")))</f>
        <v>0</v>
      </c>
    </row>
    <row r="20" spans="1:9" ht="27" customHeight="1" x14ac:dyDescent="0.15">
      <c r="A20" s="2101"/>
      <c r="B20" s="2102"/>
      <c r="C20" s="2102"/>
      <c r="D20" s="2102"/>
      <c r="E20" s="2102"/>
      <c r="F20" s="2102"/>
      <c r="G20" s="2102"/>
      <c r="H20" s="2102"/>
      <c r="I20" s="2103"/>
    </row>
    <row r="21" spans="1:9" ht="27" customHeight="1" x14ac:dyDescent="0.15">
      <c r="A21" s="2104"/>
      <c r="B21" s="2105"/>
      <c r="C21" s="2105"/>
      <c r="D21" s="2105"/>
      <c r="E21" s="2105"/>
      <c r="F21" s="2105"/>
      <c r="G21" s="2105"/>
      <c r="H21" s="2105"/>
      <c r="I21" s="2106"/>
    </row>
    <row r="22" spans="1:9" ht="27" customHeight="1" x14ac:dyDescent="0.15">
      <c r="A22" s="2104"/>
      <c r="B22" s="2105"/>
      <c r="C22" s="2105"/>
      <c r="D22" s="2105"/>
      <c r="E22" s="2105"/>
      <c r="F22" s="2105"/>
      <c r="G22" s="2105"/>
      <c r="H22" s="2105"/>
      <c r="I22" s="2106"/>
    </row>
    <row r="23" spans="1:9" ht="27" customHeight="1" x14ac:dyDescent="0.15">
      <c r="A23" s="2104"/>
      <c r="B23" s="2105"/>
      <c r="C23" s="2105"/>
      <c r="D23" s="2105"/>
      <c r="E23" s="2105"/>
      <c r="F23" s="2105"/>
      <c r="G23" s="2105"/>
      <c r="H23" s="2105"/>
      <c r="I23" s="2106"/>
    </row>
    <row r="24" spans="1:9" ht="27" customHeight="1" x14ac:dyDescent="0.15">
      <c r="A24" s="2104"/>
      <c r="B24" s="2105"/>
      <c r="C24" s="2105"/>
      <c r="D24" s="2105"/>
      <c r="E24" s="2105"/>
      <c r="F24" s="2105"/>
      <c r="G24" s="2105"/>
      <c r="H24" s="2105"/>
      <c r="I24" s="2106"/>
    </row>
    <row r="25" spans="1:9" ht="27" customHeight="1" x14ac:dyDescent="0.15">
      <c r="A25" s="2107"/>
      <c r="B25" s="2108"/>
      <c r="C25" s="2108"/>
      <c r="D25" s="2108"/>
      <c r="E25" s="2108"/>
      <c r="F25" s="2108"/>
      <c r="G25" s="2108"/>
      <c r="H25" s="2108"/>
      <c r="I25" s="2109"/>
    </row>
    <row r="26" spans="1:9" ht="27" customHeight="1" x14ac:dyDescent="0.15">
      <c r="A26" s="19"/>
      <c r="B26" s="19"/>
      <c r="C26" s="19"/>
      <c r="D26" s="19"/>
      <c r="E26" s="19"/>
      <c r="F26" s="19"/>
      <c r="G26" s="405"/>
      <c r="H26" s="2088" t="s">
        <v>177</v>
      </c>
      <c r="I26" s="2088"/>
    </row>
    <row r="27" spans="1:9" ht="15.75" x14ac:dyDescent="0.15">
      <c r="A27" s="836" t="s">
        <v>413</v>
      </c>
      <c r="B27" s="836"/>
      <c r="C27" s="836"/>
      <c r="D27" s="836"/>
      <c r="E27" s="836"/>
      <c r="F27" s="836"/>
      <c r="G27" s="836"/>
      <c r="H27" s="836"/>
      <c r="I27" s="836"/>
    </row>
    <row r="28" spans="1:9" ht="15.75" x14ac:dyDescent="0.15">
      <c r="A28" s="319"/>
      <c r="B28" s="319"/>
      <c r="C28" s="319"/>
      <c r="D28" s="319"/>
      <c r="E28" s="319"/>
      <c r="F28" s="319"/>
      <c r="G28" s="319"/>
      <c r="H28" s="319"/>
      <c r="I28" s="319"/>
    </row>
    <row r="29" spans="1:9" ht="27" customHeight="1" x14ac:dyDescent="0.15">
      <c r="A29" s="1484" t="s">
        <v>296</v>
      </c>
      <c r="B29" s="1484"/>
      <c r="C29" s="19"/>
      <c r="D29" s="19"/>
      <c r="E29" s="19"/>
      <c r="F29" s="19"/>
      <c r="G29" s="19"/>
      <c r="H29" s="19"/>
      <c r="I29" s="19"/>
    </row>
    <row r="30" spans="1:9" ht="27" customHeight="1" x14ac:dyDescent="0.15">
      <c r="A30" s="1485" t="s">
        <v>1048</v>
      </c>
      <c r="B30" s="1486"/>
      <c r="C30" s="1486"/>
      <c r="D30" s="1486"/>
      <c r="E30" s="1486"/>
      <c r="F30" s="1486"/>
      <c r="G30" s="1487"/>
      <c r="H30" s="617" t="s">
        <v>794</v>
      </c>
      <c r="I30" s="617">
        <f>IF(LEN(SUBSTITUTE(A31,CHAR(10),""))&gt;400,"文字数オーバーです",LEN(SUBSTITUTE(A31,CHAR(10),"")))</f>
        <v>0</v>
      </c>
    </row>
    <row r="31" spans="1:9" ht="27" customHeight="1" x14ac:dyDescent="0.15">
      <c r="A31" s="2101"/>
      <c r="B31" s="2102"/>
      <c r="C31" s="2102"/>
      <c r="D31" s="2102"/>
      <c r="E31" s="2102"/>
      <c r="F31" s="2102"/>
      <c r="G31" s="2102"/>
      <c r="H31" s="2102"/>
      <c r="I31" s="2103"/>
    </row>
    <row r="32" spans="1:9" ht="27" customHeight="1" x14ac:dyDescent="0.15">
      <c r="A32" s="2104"/>
      <c r="B32" s="2105"/>
      <c r="C32" s="2105"/>
      <c r="D32" s="2105"/>
      <c r="E32" s="2105"/>
      <c r="F32" s="2105"/>
      <c r="G32" s="2105"/>
      <c r="H32" s="2105"/>
      <c r="I32" s="2106"/>
    </row>
    <row r="33" spans="1:10" ht="27" customHeight="1" x14ac:dyDescent="0.15">
      <c r="A33" s="2104"/>
      <c r="B33" s="2105"/>
      <c r="C33" s="2105"/>
      <c r="D33" s="2105"/>
      <c r="E33" s="2105"/>
      <c r="F33" s="2105"/>
      <c r="G33" s="2105"/>
      <c r="H33" s="2105"/>
      <c r="I33" s="2106"/>
    </row>
    <row r="34" spans="1:10" ht="27" customHeight="1" x14ac:dyDescent="0.15">
      <c r="A34" s="2104"/>
      <c r="B34" s="2105"/>
      <c r="C34" s="2105"/>
      <c r="D34" s="2105"/>
      <c r="E34" s="2105"/>
      <c r="F34" s="2105"/>
      <c r="G34" s="2105"/>
      <c r="H34" s="2105"/>
      <c r="I34" s="2106"/>
    </row>
    <row r="35" spans="1:10" ht="27" customHeight="1" x14ac:dyDescent="0.15">
      <c r="A35" s="2104"/>
      <c r="B35" s="2105"/>
      <c r="C35" s="2105"/>
      <c r="D35" s="2105"/>
      <c r="E35" s="2105"/>
      <c r="F35" s="2105"/>
      <c r="G35" s="2105"/>
      <c r="H35" s="2105"/>
      <c r="I35" s="2106"/>
    </row>
    <row r="36" spans="1:10" ht="27" customHeight="1" x14ac:dyDescent="0.15">
      <c r="A36" s="2107"/>
      <c r="B36" s="2108"/>
      <c r="C36" s="2108"/>
      <c r="D36" s="2108"/>
      <c r="E36" s="2108"/>
      <c r="F36" s="2108"/>
      <c r="G36" s="2108"/>
      <c r="H36" s="2108"/>
      <c r="I36" s="2109"/>
    </row>
    <row r="37" spans="1:10" ht="27" customHeight="1" thickBot="1" x14ac:dyDescent="0.2"/>
    <row r="38" spans="1:10" ht="27" customHeight="1" x14ac:dyDescent="0.15">
      <c r="A38" s="1457" t="s">
        <v>954</v>
      </c>
      <c r="B38" s="1458"/>
      <c r="C38" s="1458"/>
      <c r="D38" s="1458"/>
      <c r="E38" s="1458"/>
      <c r="F38" s="1458"/>
      <c r="G38" s="1458"/>
      <c r="H38" s="1458"/>
      <c r="I38" s="1459"/>
    </row>
    <row r="39" spans="1:10" ht="27" customHeight="1" x14ac:dyDescent="0.15">
      <c r="A39" s="1026" t="s">
        <v>579</v>
      </c>
      <c r="B39" s="1024"/>
      <c r="C39" s="1024"/>
      <c r="D39" s="1024"/>
      <c r="E39" s="1024"/>
      <c r="F39" s="1024"/>
      <c r="G39" s="1024"/>
      <c r="H39" s="1024"/>
      <c r="I39" s="620" t="s">
        <v>580</v>
      </c>
    </row>
    <row r="40" spans="1:10" ht="27" customHeight="1" x14ac:dyDescent="0.15">
      <c r="A40" s="1532" t="s">
        <v>649</v>
      </c>
      <c r="B40" s="1533"/>
      <c r="C40" s="1533"/>
      <c r="D40" s="1533"/>
      <c r="E40" s="1533"/>
      <c r="F40" s="1533"/>
      <c r="G40" s="1533"/>
      <c r="H40" s="1534"/>
      <c r="I40" s="334"/>
    </row>
    <row r="41" spans="1:10" ht="54" customHeight="1" x14ac:dyDescent="0.15">
      <c r="A41" s="1532" t="s">
        <v>987</v>
      </c>
      <c r="B41" s="1533"/>
      <c r="C41" s="1533"/>
      <c r="D41" s="1533"/>
      <c r="E41" s="1533"/>
      <c r="F41" s="1533"/>
      <c r="G41" s="1533"/>
      <c r="H41" s="1534"/>
      <c r="I41" s="334"/>
    </row>
    <row r="42" spans="1:10" ht="27" customHeight="1" thickBot="1" x14ac:dyDescent="0.2">
      <c r="A42" s="1360" t="s">
        <v>650</v>
      </c>
      <c r="B42" s="1361"/>
      <c r="C42" s="1361"/>
      <c r="D42" s="1361"/>
      <c r="E42" s="1361"/>
      <c r="F42" s="1361"/>
      <c r="G42" s="1361"/>
      <c r="H42" s="1362"/>
      <c r="I42" s="309"/>
    </row>
    <row r="43" spans="1:10" x14ac:dyDescent="0.15">
      <c r="A43" s="42"/>
      <c r="B43" s="42"/>
      <c r="C43" s="42"/>
      <c r="D43" s="42"/>
      <c r="E43" s="42"/>
      <c r="F43" s="42"/>
      <c r="G43" s="42"/>
      <c r="H43" s="42"/>
      <c r="I43" s="42"/>
      <c r="J43" s="42"/>
    </row>
    <row r="44" spans="1:10" x14ac:dyDescent="0.15">
      <c r="A44" s="42"/>
      <c r="B44" s="42"/>
      <c r="C44" s="42"/>
      <c r="D44" s="42"/>
      <c r="E44" s="42"/>
      <c r="F44" s="42"/>
      <c r="G44" s="42"/>
      <c r="H44" s="42"/>
      <c r="I44" s="42"/>
      <c r="J44" s="42"/>
    </row>
    <row r="45" spans="1:10" x14ac:dyDescent="0.15">
      <c r="A45" s="42"/>
      <c r="B45" s="42"/>
      <c r="C45" s="42"/>
      <c r="D45" s="42"/>
      <c r="E45" s="42"/>
      <c r="F45" s="42"/>
      <c r="G45" s="42"/>
      <c r="H45" s="42"/>
      <c r="I45" s="42"/>
      <c r="J45" s="42"/>
    </row>
    <row r="46" spans="1:10" x14ac:dyDescent="0.15">
      <c r="A46" s="42"/>
      <c r="B46" s="42"/>
      <c r="C46" s="42"/>
      <c r="D46" s="42"/>
      <c r="E46" s="42"/>
      <c r="F46" s="42"/>
      <c r="G46" s="42"/>
      <c r="H46" s="42"/>
      <c r="I46" s="42"/>
      <c r="J46" s="42"/>
    </row>
  </sheetData>
  <sheetProtection formatCells="0" formatColumns="0" formatRows="0"/>
  <mergeCells count="19">
    <mergeCell ref="A41:H41"/>
    <mergeCell ref="A42:H42"/>
    <mergeCell ref="A40:H40"/>
    <mergeCell ref="A38:I38"/>
    <mergeCell ref="A39:H39"/>
    <mergeCell ref="A1:I1"/>
    <mergeCell ref="A3:G3"/>
    <mergeCell ref="H3:I3"/>
    <mergeCell ref="A27:I27"/>
    <mergeCell ref="A5:G5"/>
    <mergeCell ref="A6:I11"/>
    <mergeCell ref="A13:I18"/>
    <mergeCell ref="A12:G12"/>
    <mergeCell ref="A31:I36"/>
    <mergeCell ref="A30:G30"/>
    <mergeCell ref="A19:G19"/>
    <mergeCell ref="A20:I25"/>
    <mergeCell ref="A29:B29"/>
    <mergeCell ref="H26:I26"/>
  </mergeCells>
  <phoneticPr fontId="1"/>
  <conditionalFormatting sqref="I40:I42">
    <cfRule type="cellIs" dxfId="5" priority="6" operator="notEqual">
      <formula>"確認済"</formula>
    </cfRule>
  </conditionalFormatting>
  <dataValidations count="1">
    <dataValidation type="list" allowBlank="1" showInputMessage="1" showErrorMessage="1" sqref="I40:I42">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6" max="8"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5" zoomScaleNormal="85" zoomScaleSheetLayoutView="85" workbookViewId="0">
      <selection activeCell="N21" sqref="N21:O21"/>
    </sheetView>
  </sheetViews>
  <sheetFormatPr defaultRowHeight="13.5" x14ac:dyDescent="0.15"/>
  <cols>
    <col min="1" max="1" width="4.625" style="18" customWidth="1"/>
    <col min="2" max="7" width="9" style="18"/>
    <col min="8" max="8" width="5" style="18" customWidth="1"/>
    <col min="9" max="16384" width="9" style="18"/>
  </cols>
  <sheetData>
    <row r="1" spans="1:10" ht="15.75" x14ac:dyDescent="0.15">
      <c r="A1" s="836" t="s">
        <v>1073</v>
      </c>
      <c r="B1" s="836"/>
      <c r="C1" s="836"/>
      <c r="D1" s="836"/>
      <c r="E1" s="836"/>
      <c r="F1" s="836"/>
      <c r="G1" s="836"/>
      <c r="H1" s="836"/>
      <c r="I1" s="836"/>
      <c r="J1" s="836"/>
    </row>
    <row r="2" spans="1:10" ht="27" customHeight="1" x14ac:dyDescent="0.15">
      <c r="A2" s="19"/>
      <c r="B2" s="19"/>
      <c r="C2" s="19"/>
      <c r="D2" s="19"/>
      <c r="E2" s="19"/>
      <c r="F2" s="19"/>
      <c r="G2" s="19"/>
      <c r="H2" s="19"/>
      <c r="I2" s="19"/>
      <c r="J2" s="19"/>
    </row>
    <row r="3" spans="1:10" ht="27" customHeight="1" x14ac:dyDescent="0.15">
      <c r="A3" s="1364" t="s">
        <v>1059</v>
      </c>
      <c r="B3" s="1364"/>
      <c r="C3" s="1364"/>
      <c r="D3" s="1364"/>
      <c r="E3" s="1364"/>
      <c r="F3" s="1364"/>
      <c r="G3" s="1364"/>
      <c r="H3" s="646"/>
      <c r="I3" s="1365" t="s">
        <v>1056</v>
      </c>
      <c r="J3" s="1365"/>
    </row>
    <row r="4" spans="1:10" ht="27" customHeight="1" x14ac:dyDescent="0.15">
      <c r="A4" s="19"/>
      <c r="B4" s="19"/>
      <c r="C4" s="19"/>
      <c r="D4" s="19"/>
      <c r="E4" s="19"/>
      <c r="F4" s="19"/>
      <c r="G4" s="19"/>
      <c r="H4" s="19"/>
      <c r="I4" s="19"/>
      <c r="J4" s="19"/>
    </row>
    <row r="5" spans="1:10" ht="27" customHeight="1" x14ac:dyDescent="0.15">
      <c r="A5" s="1024" t="s">
        <v>1070</v>
      </c>
      <c r="B5" s="1024"/>
      <c r="C5" s="1024"/>
      <c r="D5" s="1024"/>
      <c r="E5" s="1024"/>
      <c r="F5" s="1024"/>
      <c r="G5" s="1024"/>
      <c r="H5" s="1024"/>
      <c r="I5" s="1024"/>
      <c r="J5" s="1024"/>
    </row>
    <row r="6" spans="1:10" ht="27" customHeight="1" x14ac:dyDescent="0.15">
      <c r="A6" s="2115" t="s">
        <v>1070</v>
      </c>
      <c r="B6" s="650" t="s">
        <v>1062</v>
      </c>
      <c r="C6" s="2113"/>
      <c r="D6" s="2113"/>
      <c r="E6" s="2113"/>
      <c r="F6" s="2113"/>
      <c r="G6" s="2113"/>
      <c r="H6" s="2113"/>
      <c r="I6" s="2113"/>
      <c r="J6" s="2113"/>
    </row>
    <row r="7" spans="1:10" ht="27.95" customHeight="1" x14ac:dyDescent="0.15">
      <c r="A7" s="2116"/>
      <c r="B7" s="1566" t="s">
        <v>812</v>
      </c>
      <c r="C7" s="1461" t="s">
        <v>1068</v>
      </c>
      <c r="D7" s="1462"/>
      <c r="E7" s="1446"/>
      <c r="F7" s="1446"/>
      <c r="G7" s="1446"/>
      <c r="H7" s="1446"/>
      <c r="I7" s="1446"/>
      <c r="J7" s="1447"/>
    </row>
    <row r="8" spans="1:10" ht="27.95" customHeight="1" x14ac:dyDescent="0.15">
      <c r="A8" s="2116"/>
      <c r="B8" s="1567"/>
      <c r="C8" s="1461" t="s">
        <v>1066</v>
      </c>
      <c r="D8" s="1462"/>
      <c r="E8" s="2122"/>
      <c r="F8" s="2123"/>
      <c r="G8" s="2123"/>
      <c r="H8" s="648" t="s">
        <v>1071</v>
      </c>
      <c r="I8" s="2124"/>
      <c r="J8" s="2125"/>
    </row>
    <row r="9" spans="1:10" ht="27.95" customHeight="1" x14ac:dyDescent="0.15">
      <c r="A9" s="2116"/>
      <c r="B9" s="2114"/>
      <c r="C9" s="1463" t="s">
        <v>1067</v>
      </c>
      <c r="D9" s="1462"/>
      <c r="E9" s="1446"/>
      <c r="F9" s="1446"/>
      <c r="G9" s="1446"/>
      <c r="H9" s="1446"/>
      <c r="I9" s="1446"/>
      <c r="J9" s="1447"/>
    </row>
    <row r="10" spans="1:10" ht="27.95" customHeight="1" x14ac:dyDescent="0.15">
      <c r="A10" s="2116"/>
      <c r="B10" s="1566" t="s">
        <v>1057</v>
      </c>
      <c r="C10" s="1461" t="s">
        <v>1063</v>
      </c>
      <c r="D10" s="1462"/>
      <c r="E10" s="1446"/>
      <c r="F10" s="1446"/>
      <c r="G10" s="1446"/>
      <c r="H10" s="1446"/>
      <c r="I10" s="1446"/>
      <c r="J10" s="1447"/>
    </row>
    <row r="11" spans="1:10" ht="27.95" customHeight="1" x14ac:dyDescent="0.15">
      <c r="A11" s="2116"/>
      <c r="B11" s="1567"/>
      <c r="C11" s="1461" t="s">
        <v>1064</v>
      </c>
      <c r="D11" s="1462"/>
      <c r="E11" s="1446"/>
      <c r="F11" s="1446"/>
      <c r="G11" s="1446"/>
      <c r="H11" s="1446"/>
      <c r="I11" s="1446"/>
      <c r="J11" s="1447"/>
    </row>
    <row r="12" spans="1:10" ht="27.95" customHeight="1" x14ac:dyDescent="0.15">
      <c r="A12" s="2116"/>
      <c r="B12" s="1568" t="s">
        <v>1069</v>
      </c>
      <c r="C12" s="1461" t="s">
        <v>1063</v>
      </c>
      <c r="D12" s="1462"/>
      <c r="E12" s="1523"/>
      <c r="F12" s="1589"/>
      <c r="G12" s="1589"/>
      <c r="H12" s="1589"/>
      <c r="I12" s="1589"/>
      <c r="J12" s="1524"/>
    </row>
    <row r="13" spans="1:10" ht="27.95" customHeight="1" x14ac:dyDescent="0.15">
      <c r="A13" s="2116"/>
      <c r="B13" s="2118"/>
      <c r="C13" s="1570" t="s">
        <v>1064</v>
      </c>
      <c r="D13" s="1571"/>
      <c r="E13" s="1446"/>
      <c r="F13" s="1446"/>
      <c r="G13" s="1446"/>
      <c r="H13" s="1446"/>
      <c r="I13" s="1446"/>
      <c r="J13" s="1447"/>
    </row>
    <row r="14" spans="1:10" ht="27.95" customHeight="1" thickBot="1" x14ac:dyDescent="0.2">
      <c r="A14" s="2117"/>
      <c r="B14" s="2119"/>
      <c r="C14" s="2126"/>
      <c r="D14" s="2127"/>
      <c r="E14" s="2120"/>
      <c r="F14" s="2120"/>
      <c r="G14" s="2120"/>
      <c r="H14" s="2120"/>
      <c r="I14" s="2120"/>
      <c r="J14" s="2121"/>
    </row>
    <row r="15" spans="1:10" ht="27" customHeight="1" thickTop="1" x14ac:dyDescent="0.15">
      <c r="A15" s="1527" t="s">
        <v>1072</v>
      </c>
      <c r="B15" s="1527"/>
      <c r="C15" s="1527"/>
      <c r="D15" s="1527"/>
      <c r="E15" s="1527"/>
      <c r="F15" s="1527"/>
      <c r="G15" s="1527"/>
      <c r="H15" s="1527"/>
      <c r="I15" s="1527"/>
      <c r="J15" s="1527"/>
    </row>
    <row r="16" spans="1:10" ht="27" customHeight="1" x14ac:dyDescent="0.15">
      <c r="A16" s="19"/>
      <c r="B16" s="19"/>
      <c r="C16" s="19"/>
      <c r="D16" s="19"/>
      <c r="E16" s="19"/>
      <c r="F16" s="19"/>
      <c r="G16" s="647"/>
      <c r="H16" s="647"/>
      <c r="I16" s="1451"/>
      <c r="J16" s="1451"/>
    </row>
    <row r="17" spans="1:10" ht="15" customHeight="1" x14ac:dyDescent="0.15">
      <c r="A17" s="649"/>
      <c r="B17" s="649"/>
      <c r="C17" s="649"/>
      <c r="D17" s="649"/>
      <c r="E17" s="649"/>
      <c r="F17" s="649"/>
      <c r="G17" s="649"/>
      <c r="H17" s="649"/>
      <c r="I17" s="649"/>
      <c r="J17" s="649"/>
    </row>
    <row r="18" spans="1:10" ht="27" customHeight="1" x14ac:dyDescent="0.15">
      <c r="A18" s="2110" t="s">
        <v>954</v>
      </c>
      <c r="B18" s="2111"/>
      <c r="C18" s="2111"/>
      <c r="D18" s="2111"/>
      <c r="E18" s="2111"/>
      <c r="F18" s="2111"/>
      <c r="G18" s="2111"/>
      <c r="H18" s="2111"/>
      <c r="I18" s="2111"/>
      <c r="J18" s="2112"/>
    </row>
    <row r="19" spans="1:10" ht="27" customHeight="1" x14ac:dyDescent="0.15">
      <c r="A19" s="1460" t="s">
        <v>579</v>
      </c>
      <c r="B19" s="1415"/>
      <c r="C19" s="1415"/>
      <c r="D19" s="1415"/>
      <c r="E19" s="1415"/>
      <c r="F19" s="1415"/>
      <c r="G19" s="1415"/>
      <c r="H19" s="1415"/>
      <c r="I19" s="1412"/>
      <c r="J19" s="728" t="s">
        <v>580</v>
      </c>
    </row>
    <row r="20" spans="1:10" ht="27" customHeight="1" x14ac:dyDescent="0.15">
      <c r="A20" s="1532" t="s">
        <v>1257</v>
      </c>
      <c r="B20" s="1533"/>
      <c r="C20" s="1533"/>
      <c r="D20" s="1533"/>
      <c r="E20" s="1533"/>
      <c r="F20" s="1533"/>
      <c r="G20" s="1533"/>
      <c r="H20" s="1533"/>
      <c r="I20" s="1534"/>
      <c r="J20" s="727"/>
    </row>
  </sheetData>
  <sheetProtection formatCells="0" formatColumns="0" formatRows="0"/>
  <mergeCells count="30">
    <mergeCell ref="E8:G8"/>
    <mergeCell ref="I8:J8"/>
    <mergeCell ref="C13:D14"/>
    <mergeCell ref="C10:D10"/>
    <mergeCell ref="E10:J10"/>
    <mergeCell ref="C11:D11"/>
    <mergeCell ref="E11:J11"/>
    <mergeCell ref="C12:D12"/>
    <mergeCell ref="B12:B14"/>
    <mergeCell ref="E12:J12"/>
    <mergeCell ref="A15:J15"/>
    <mergeCell ref="I16:J16"/>
    <mergeCell ref="E13:J13"/>
    <mergeCell ref="E14:J14"/>
    <mergeCell ref="A19:I19"/>
    <mergeCell ref="A18:J18"/>
    <mergeCell ref="A20:I20"/>
    <mergeCell ref="A1:J1"/>
    <mergeCell ref="A3:G3"/>
    <mergeCell ref="I3:J3"/>
    <mergeCell ref="C9:D9"/>
    <mergeCell ref="E9:J9"/>
    <mergeCell ref="A5:J5"/>
    <mergeCell ref="C6:J6"/>
    <mergeCell ref="B7:B9"/>
    <mergeCell ref="C7:D7"/>
    <mergeCell ref="E7:J7"/>
    <mergeCell ref="C8:D8"/>
    <mergeCell ref="A6:A14"/>
    <mergeCell ref="B10:B11"/>
  </mergeCells>
  <phoneticPr fontId="1"/>
  <conditionalFormatting sqref="J20">
    <cfRule type="cellIs" dxfId="4" priority="2" operator="notEqual">
      <formula>"確認済"</formula>
    </cfRule>
  </conditionalFormatting>
  <dataValidations count="1">
    <dataValidation type="list" allowBlank="1" showInputMessage="1" showErrorMessage="1" sqref="J20">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topLeftCell="A4" zoomScaleNormal="85" zoomScaleSheetLayoutView="100" workbookViewId="0">
      <selection activeCell="I17" sqref="I17"/>
    </sheetView>
  </sheetViews>
  <sheetFormatPr defaultRowHeight="13.5" x14ac:dyDescent="0.15"/>
  <cols>
    <col min="1" max="8" width="9" style="18"/>
    <col min="9" max="9" width="10" style="18" customWidth="1"/>
    <col min="10" max="16384" width="9" style="18"/>
  </cols>
  <sheetData>
    <row r="1" spans="1:9" ht="15.75" x14ac:dyDescent="0.15">
      <c r="A1" s="836" t="s">
        <v>10</v>
      </c>
      <c r="B1" s="836"/>
      <c r="C1" s="836"/>
      <c r="D1" s="836"/>
      <c r="E1" s="836"/>
      <c r="F1" s="836"/>
      <c r="G1" s="836"/>
      <c r="H1" s="836"/>
      <c r="I1" s="836"/>
    </row>
    <row r="2" spans="1:9" ht="27.75" customHeight="1" x14ac:dyDescent="0.15">
      <c r="A2" s="19"/>
      <c r="B2" s="19"/>
      <c r="C2" s="19"/>
      <c r="D2" s="19"/>
      <c r="E2" s="19"/>
      <c r="F2" s="19"/>
      <c r="G2" s="19"/>
      <c r="H2" s="19"/>
      <c r="I2" s="19"/>
    </row>
    <row r="3" spans="1:9" ht="54" customHeight="1" x14ac:dyDescent="0.15">
      <c r="A3" s="837" t="s">
        <v>1290</v>
      </c>
      <c r="B3" s="838"/>
      <c r="C3" s="838"/>
      <c r="D3" s="838"/>
      <c r="E3" s="838"/>
      <c r="F3" s="838"/>
      <c r="G3" s="838"/>
      <c r="H3" s="838"/>
      <c r="I3" s="838"/>
    </row>
    <row r="4" spans="1:9" ht="16.5" x14ac:dyDescent="0.15">
      <c r="A4" s="37"/>
      <c r="B4" s="37"/>
      <c r="C4" s="37"/>
      <c r="D4" s="37"/>
      <c r="E4" s="37"/>
      <c r="F4" s="37"/>
      <c r="G4" s="37"/>
      <c r="H4" s="37"/>
      <c r="I4" s="37"/>
    </row>
    <row r="5" spans="1:9" ht="27" customHeight="1" x14ac:dyDescent="0.15">
      <c r="A5" s="37"/>
      <c r="B5" s="37"/>
      <c r="C5" s="37"/>
      <c r="D5" s="37"/>
      <c r="E5" s="37"/>
      <c r="F5" s="37"/>
      <c r="G5" s="842" t="s">
        <v>811</v>
      </c>
      <c r="H5" s="842"/>
      <c r="I5" s="842"/>
    </row>
    <row r="6" spans="1:9" ht="16.5" x14ac:dyDescent="0.15">
      <c r="A6" s="37"/>
      <c r="B6" s="37"/>
      <c r="C6" s="37"/>
      <c r="D6" s="37"/>
      <c r="E6" s="37"/>
      <c r="F6" s="37"/>
      <c r="G6" s="37"/>
      <c r="H6" s="37"/>
      <c r="I6" s="37"/>
    </row>
    <row r="7" spans="1:9" ht="27" customHeight="1" x14ac:dyDescent="0.15">
      <c r="A7" s="37" t="s">
        <v>1026</v>
      </c>
      <c r="B7" s="37"/>
      <c r="C7" s="37"/>
      <c r="D7" s="37"/>
      <c r="E7" s="37"/>
      <c r="F7" s="37"/>
      <c r="G7" s="37"/>
      <c r="H7" s="37"/>
      <c r="I7" s="37"/>
    </row>
    <row r="8" spans="1:9" ht="27" customHeight="1" x14ac:dyDescent="0.15">
      <c r="A8" s="37"/>
      <c r="B8" s="37"/>
      <c r="C8" s="37"/>
      <c r="D8" s="37"/>
      <c r="E8" s="37"/>
      <c r="F8" s="37"/>
      <c r="G8" s="37"/>
      <c r="H8" s="37"/>
      <c r="I8" s="37"/>
    </row>
    <row r="9" spans="1:9" ht="37.5" customHeight="1" x14ac:dyDescent="0.15">
      <c r="A9" s="37"/>
      <c r="B9" s="37"/>
      <c r="C9" s="37"/>
      <c r="D9" s="87" t="s">
        <v>373</v>
      </c>
      <c r="F9" s="839"/>
      <c r="G9" s="839"/>
      <c r="H9" s="839"/>
      <c r="I9" s="839"/>
    </row>
    <row r="10" spans="1:9" ht="37.5" customHeight="1" x14ac:dyDescent="0.15">
      <c r="A10" s="37"/>
      <c r="B10" s="37"/>
      <c r="C10" s="37"/>
      <c r="D10" s="87" t="s">
        <v>375</v>
      </c>
      <c r="F10" s="839"/>
      <c r="G10" s="839"/>
      <c r="H10" s="839"/>
      <c r="I10" s="839"/>
    </row>
    <row r="11" spans="1:9" ht="37.5" customHeight="1" x14ac:dyDescent="0.15">
      <c r="A11" s="37"/>
      <c r="B11" s="37"/>
      <c r="C11" s="37"/>
      <c r="D11" s="87" t="s">
        <v>11</v>
      </c>
      <c r="F11" s="839"/>
      <c r="G11" s="839"/>
      <c r="H11" s="839"/>
      <c r="I11" s="396" t="s">
        <v>12</v>
      </c>
    </row>
    <row r="12" spans="1:9" ht="18.75" customHeight="1" x14ac:dyDescent="0.15">
      <c r="A12" s="37"/>
      <c r="B12" s="37"/>
      <c r="C12" s="37"/>
      <c r="D12" s="37"/>
      <c r="E12" s="37"/>
      <c r="F12" s="37"/>
      <c r="G12" s="37"/>
      <c r="H12" s="37"/>
      <c r="I12" s="37"/>
    </row>
    <row r="13" spans="1:9" ht="18.75" customHeight="1" x14ac:dyDescent="0.15">
      <c r="A13" s="37"/>
      <c r="B13" s="37"/>
      <c r="C13" s="37"/>
      <c r="D13" s="37"/>
      <c r="E13" s="37"/>
      <c r="F13" s="37"/>
      <c r="G13" s="37"/>
      <c r="H13" s="37"/>
      <c r="I13" s="37"/>
    </row>
    <row r="14" spans="1:9" ht="102.75" customHeight="1" x14ac:dyDescent="0.15">
      <c r="A14" s="839" t="s">
        <v>1291</v>
      </c>
      <c r="B14" s="840"/>
      <c r="C14" s="840"/>
      <c r="D14" s="840"/>
      <c r="E14" s="840"/>
      <c r="F14" s="840"/>
      <c r="G14" s="840"/>
      <c r="H14" s="840"/>
      <c r="I14" s="840"/>
    </row>
    <row r="15" spans="1:9" ht="27" customHeight="1" x14ac:dyDescent="0.15">
      <c r="A15" s="19"/>
      <c r="B15" s="19"/>
      <c r="C15" s="19"/>
      <c r="D15" s="19"/>
      <c r="E15" s="19"/>
      <c r="F15" s="19"/>
      <c r="G15" s="19"/>
      <c r="H15" s="19"/>
      <c r="I15" s="19"/>
    </row>
    <row r="16" spans="1:9" ht="60" customHeight="1" x14ac:dyDescent="0.15">
      <c r="A16" s="19"/>
      <c r="B16" s="841" t="s">
        <v>13</v>
      </c>
      <c r="C16" s="841"/>
      <c r="D16" s="841"/>
      <c r="E16" s="841"/>
      <c r="F16" s="841"/>
      <c r="G16" s="841"/>
      <c r="H16" s="841"/>
      <c r="I16" s="19"/>
    </row>
    <row r="17" spans="1:9" ht="60" customHeight="1" x14ac:dyDescent="0.15">
      <c r="A17" s="19"/>
      <c r="B17" s="841" t="s">
        <v>14</v>
      </c>
      <c r="C17" s="841"/>
      <c r="D17" s="843"/>
      <c r="E17" s="843"/>
      <c r="F17" s="843"/>
      <c r="G17" s="843"/>
      <c r="H17" s="843"/>
      <c r="I17" s="19"/>
    </row>
    <row r="18" spans="1:9" ht="60" customHeight="1" x14ac:dyDescent="0.15">
      <c r="A18" s="19"/>
      <c r="B18" s="841" t="s">
        <v>15</v>
      </c>
      <c r="C18" s="841"/>
      <c r="D18" s="843"/>
      <c r="E18" s="843"/>
      <c r="F18" s="843"/>
      <c r="G18" s="843"/>
      <c r="H18" s="843"/>
      <c r="I18" s="19"/>
    </row>
    <row r="19" spans="1:9" ht="60" customHeight="1" x14ac:dyDescent="0.15">
      <c r="A19" s="19"/>
      <c r="B19" s="841" t="s">
        <v>16</v>
      </c>
      <c r="C19" s="841"/>
      <c r="D19" s="843"/>
      <c r="E19" s="843"/>
      <c r="F19" s="843"/>
      <c r="G19" s="843"/>
      <c r="H19" s="843"/>
      <c r="I19" s="19"/>
    </row>
    <row r="20" spans="1:9" ht="60" customHeight="1" x14ac:dyDescent="0.15">
      <c r="A20" s="19"/>
      <c r="B20" s="841" t="s">
        <v>17</v>
      </c>
      <c r="C20" s="841"/>
      <c r="D20" s="843"/>
      <c r="E20" s="843"/>
      <c r="F20" s="843"/>
      <c r="G20" s="843"/>
      <c r="H20" s="843"/>
      <c r="I20" s="19"/>
    </row>
    <row r="21" spans="1:9" x14ac:dyDescent="0.15">
      <c r="A21" s="38"/>
      <c r="B21" s="38"/>
      <c r="C21" s="38"/>
      <c r="D21" s="38"/>
      <c r="E21" s="38"/>
      <c r="F21" s="38"/>
      <c r="G21" s="38"/>
      <c r="H21" s="38"/>
      <c r="I21" s="38"/>
    </row>
    <row r="22" spans="1:9" x14ac:dyDescent="0.15">
      <c r="A22" s="38"/>
      <c r="B22" s="38"/>
      <c r="C22" s="38"/>
      <c r="D22" s="38"/>
      <c r="E22" s="38"/>
      <c r="F22" s="38"/>
      <c r="G22" s="38"/>
      <c r="H22" s="38"/>
      <c r="I22" s="38"/>
    </row>
  </sheetData>
  <mergeCells count="16">
    <mergeCell ref="B20:C20"/>
    <mergeCell ref="D17:H17"/>
    <mergeCell ref="D18:H18"/>
    <mergeCell ref="D19:H19"/>
    <mergeCell ref="D20:H20"/>
    <mergeCell ref="B17:C17"/>
    <mergeCell ref="B18:C18"/>
    <mergeCell ref="B19:C19"/>
    <mergeCell ref="A1:I1"/>
    <mergeCell ref="A3:I3"/>
    <mergeCell ref="A14:I14"/>
    <mergeCell ref="B16:H16"/>
    <mergeCell ref="G5:I5"/>
    <mergeCell ref="F9:I9"/>
    <mergeCell ref="F10:I10"/>
    <mergeCell ref="F11:H1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7" zoomScale="85" zoomScaleNormal="85" zoomScaleSheetLayoutView="80" workbookViewId="0">
      <selection activeCell="P24" sqref="P24"/>
    </sheetView>
  </sheetViews>
  <sheetFormatPr defaultRowHeight="13.5" x14ac:dyDescent="0.15"/>
  <cols>
    <col min="1" max="16384" width="9" style="18"/>
  </cols>
  <sheetData>
    <row r="1" spans="1:9" ht="15.75" x14ac:dyDescent="0.15">
      <c r="A1" s="836" t="s">
        <v>414</v>
      </c>
      <c r="B1" s="836"/>
      <c r="C1" s="836"/>
      <c r="D1" s="836"/>
      <c r="E1" s="836"/>
      <c r="F1" s="836"/>
      <c r="G1" s="836"/>
      <c r="H1" s="836"/>
      <c r="I1" s="836"/>
    </row>
    <row r="2" spans="1:9" ht="27" customHeight="1" x14ac:dyDescent="0.15">
      <c r="A2" s="19"/>
      <c r="B2" s="19"/>
      <c r="C2" s="19"/>
      <c r="D2" s="19"/>
      <c r="E2" s="19"/>
      <c r="F2" s="19"/>
      <c r="G2" s="19"/>
      <c r="H2" s="19"/>
      <c r="I2" s="19"/>
    </row>
    <row r="3" spans="1:9" ht="27" customHeight="1" x14ac:dyDescent="0.15">
      <c r="A3" s="1364" t="s">
        <v>121</v>
      </c>
      <c r="B3" s="1364"/>
      <c r="C3" s="1364"/>
      <c r="D3" s="1364"/>
      <c r="E3" s="1364"/>
      <c r="F3" s="1364"/>
      <c r="G3" s="1364"/>
      <c r="H3" s="1365" t="s">
        <v>120</v>
      </c>
      <c r="I3" s="1365"/>
    </row>
    <row r="4" spans="1:9" ht="21" customHeight="1" x14ac:dyDescent="0.15">
      <c r="A4" s="19"/>
      <c r="B4" s="19"/>
      <c r="C4" s="19"/>
      <c r="D4" s="19"/>
      <c r="E4" s="19"/>
      <c r="F4" s="19"/>
      <c r="G4" s="19"/>
      <c r="H4" s="19"/>
      <c r="I4" s="19"/>
    </row>
    <row r="5" spans="1:9" ht="27" customHeight="1" x14ac:dyDescent="0.15">
      <c r="A5" s="19" t="s">
        <v>75</v>
      </c>
      <c r="B5" s="19"/>
      <c r="C5" s="19"/>
      <c r="D5" s="19"/>
      <c r="E5" s="19"/>
      <c r="F5" s="19"/>
      <c r="G5" s="19"/>
      <c r="H5" s="19"/>
      <c r="I5" s="19"/>
    </row>
    <row r="6" spans="1:9" ht="27" customHeight="1" x14ac:dyDescent="0.15">
      <c r="A6" s="1363" t="s">
        <v>76</v>
      </c>
      <c r="B6" s="1363"/>
      <c r="C6" s="2095" t="s">
        <v>1276</v>
      </c>
      <c r="D6" s="2095"/>
      <c r="E6" s="2095"/>
      <c r="F6" s="2095"/>
      <c r="G6" s="2095"/>
      <c r="H6" s="2095"/>
      <c r="I6" s="2095"/>
    </row>
    <row r="7" spans="1:9" ht="39.950000000000003" customHeight="1" x14ac:dyDescent="0.15">
      <c r="A7" s="621" t="s">
        <v>77</v>
      </c>
      <c r="B7" s="622"/>
      <c r="C7" s="1466" t="s">
        <v>901</v>
      </c>
      <c r="D7" s="2095"/>
      <c r="E7" s="2095"/>
      <c r="F7" s="2095"/>
      <c r="G7" s="2095"/>
      <c r="H7" s="2095"/>
      <c r="I7" s="2095"/>
    </row>
    <row r="8" spans="1:9" ht="16.5" customHeight="1" x14ac:dyDescent="0.15">
      <c r="B8" s="19"/>
      <c r="C8" s="19"/>
      <c r="D8" s="19"/>
      <c r="E8" s="19"/>
      <c r="F8" s="19"/>
      <c r="G8" s="19"/>
      <c r="H8" s="19"/>
      <c r="I8" s="19"/>
    </row>
    <row r="9" spans="1:9" ht="27" customHeight="1" x14ac:dyDescent="0.15">
      <c r="A9" s="19" t="s">
        <v>983</v>
      </c>
    </row>
    <row r="10" spans="1:9" ht="27" customHeight="1" x14ac:dyDescent="0.15">
      <c r="A10" s="1967" t="s">
        <v>902</v>
      </c>
      <c r="B10" s="1968"/>
      <c r="C10" s="1968"/>
      <c r="D10" s="1968"/>
      <c r="E10" s="1968"/>
      <c r="F10" s="1968"/>
      <c r="G10" s="1969"/>
      <c r="H10" s="617" t="s">
        <v>794</v>
      </c>
      <c r="I10" s="617">
        <f>IF(LEN(SUBSTITUTE(A11,CHAR(10),""))&gt;400,"文字数オーバーです",LEN(SUBSTITUTE(A11,CHAR(10),"")))</f>
        <v>0</v>
      </c>
    </row>
    <row r="11" spans="1:9" ht="27" customHeight="1" x14ac:dyDescent="0.15">
      <c r="A11" s="1396"/>
      <c r="B11" s="1397"/>
      <c r="C11" s="1397"/>
      <c r="D11" s="1397"/>
      <c r="E11" s="1397"/>
      <c r="F11" s="1397"/>
      <c r="G11" s="1397"/>
      <c r="H11" s="1397"/>
      <c r="I11" s="1398"/>
    </row>
    <row r="12" spans="1:9" ht="27" customHeight="1" x14ac:dyDescent="0.15">
      <c r="A12" s="1399"/>
      <c r="B12" s="1400"/>
      <c r="C12" s="1400"/>
      <c r="D12" s="1400"/>
      <c r="E12" s="1400"/>
      <c r="F12" s="1400"/>
      <c r="G12" s="1400"/>
      <c r="H12" s="1400"/>
      <c r="I12" s="1401"/>
    </row>
    <row r="13" spans="1:9" ht="27" customHeight="1" x14ac:dyDescent="0.15">
      <c r="A13" s="1399"/>
      <c r="B13" s="1400"/>
      <c r="C13" s="1400"/>
      <c r="D13" s="1400"/>
      <c r="E13" s="1400"/>
      <c r="F13" s="1400"/>
      <c r="G13" s="1400"/>
      <c r="H13" s="1400"/>
      <c r="I13" s="1401"/>
    </row>
    <row r="14" spans="1:9" ht="27" customHeight="1" x14ac:dyDescent="0.15">
      <c r="A14" s="1399"/>
      <c r="B14" s="1400"/>
      <c r="C14" s="1400"/>
      <c r="D14" s="1400"/>
      <c r="E14" s="1400"/>
      <c r="F14" s="1400"/>
      <c r="G14" s="1400"/>
      <c r="H14" s="1400"/>
      <c r="I14" s="1401"/>
    </row>
    <row r="15" spans="1:9" ht="27" customHeight="1" x14ac:dyDescent="0.15">
      <c r="A15" s="1399"/>
      <c r="B15" s="1400"/>
      <c r="C15" s="1400"/>
      <c r="D15" s="1400"/>
      <c r="E15" s="1400"/>
      <c r="F15" s="1400"/>
      <c r="G15" s="1400"/>
      <c r="H15" s="1400"/>
      <c r="I15" s="1401"/>
    </row>
    <row r="16" spans="1:9" ht="27" customHeight="1" x14ac:dyDescent="0.15">
      <c r="A16" s="1402"/>
      <c r="B16" s="1403"/>
      <c r="C16" s="1403"/>
      <c r="D16" s="1403"/>
      <c r="E16" s="1403"/>
      <c r="F16" s="1403"/>
      <c r="G16" s="1403"/>
      <c r="H16" s="1403"/>
      <c r="I16" s="1404"/>
    </row>
    <row r="17" spans="1:11" ht="27" customHeight="1" x14ac:dyDescent="0.15">
      <c r="A17" s="1967" t="s">
        <v>903</v>
      </c>
      <c r="B17" s="1968"/>
      <c r="C17" s="1968"/>
      <c r="D17" s="1968"/>
      <c r="E17" s="1968"/>
      <c r="F17" s="1968"/>
      <c r="G17" s="1969"/>
      <c r="H17" s="617" t="s">
        <v>134</v>
      </c>
      <c r="I17" s="617">
        <f>IF(LEN(SUBSTITUTE(A18,CHAR(10),""))&gt;400,"文字数オーバーです",LEN(SUBSTITUTE(A18,CHAR(10),"")))</f>
        <v>0</v>
      </c>
    </row>
    <row r="18" spans="1:11" ht="27" customHeight="1" x14ac:dyDescent="0.15">
      <c r="A18" s="1396"/>
      <c r="B18" s="1397"/>
      <c r="C18" s="1397"/>
      <c r="D18" s="1397"/>
      <c r="E18" s="1397"/>
      <c r="F18" s="1397"/>
      <c r="G18" s="1397"/>
      <c r="H18" s="1397"/>
      <c r="I18" s="1398"/>
    </row>
    <row r="19" spans="1:11" ht="27" customHeight="1" x14ac:dyDescent="0.15">
      <c r="A19" s="1399"/>
      <c r="B19" s="1400"/>
      <c r="C19" s="1400"/>
      <c r="D19" s="1400"/>
      <c r="E19" s="1400"/>
      <c r="F19" s="1400"/>
      <c r="G19" s="1400"/>
      <c r="H19" s="1400"/>
      <c r="I19" s="1401"/>
    </row>
    <row r="20" spans="1:11" ht="27" customHeight="1" x14ac:dyDescent="0.15">
      <c r="A20" s="1399"/>
      <c r="B20" s="1400"/>
      <c r="C20" s="1400"/>
      <c r="D20" s="1400"/>
      <c r="E20" s="1400"/>
      <c r="F20" s="1400"/>
      <c r="G20" s="1400"/>
      <c r="H20" s="1400"/>
      <c r="I20" s="1401"/>
    </row>
    <row r="21" spans="1:11" ht="27" customHeight="1" x14ac:dyDescent="0.15">
      <c r="A21" s="1399"/>
      <c r="B21" s="1400"/>
      <c r="C21" s="1400"/>
      <c r="D21" s="1400"/>
      <c r="E21" s="1400"/>
      <c r="F21" s="1400"/>
      <c r="G21" s="1400"/>
      <c r="H21" s="1400"/>
      <c r="I21" s="1401"/>
    </row>
    <row r="22" spans="1:11" ht="27" customHeight="1" x14ac:dyDescent="0.15">
      <c r="A22" s="1399"/>
      <c r="B22" s="1400"/>
      <c r="C22" s="1400"/>
      <c r="D22" s="1400"/>
      <c r="E22" s="1400"/>
      <c r="F22" s="1400"/>
      <c r="G22" s="1400"/>
      <c r="H22" s="1400"/>
      <c r="I22" s="1401"/>
    </row>
    <row r="23" spans="1:11" ht="27" customHeight="1" x14ac:dyDescent="0.15">
      <c r="A23" s="1402"/>
      <c r="B23" s="1403"/>
      <c r="C23" s="1403"/>
      <c r="D23" s="1403"/>
      <c r="E23" s="1403"/>
      <c r="F23" s="1403"/>
      <c r="G23" s="1403"/>
      <c r="H23" s="1403"/>
      <c r="I23" s="1404"/>
    </row>
    <row r="24" spans="1:11" ht="27" customHeight="1" thickBot="1" x14ac:dyDescent="0.2">
      <c r="A24" s="208"/>
      <c r="B24" s="208"/>
      <c r="C24" s="208"/>
      <c r="D24" s="208"/>
      <c r="E24" s="208"/>
      <c r="F24" s="208"/>
      <c r="G24" s="208"/>
      <c r="H24" s="208"/>
      <c r="I24" s="208"/>
    </row>
    <row r="25" spans="1:11" ht="20.100000000000001" customHeight="1" x14ac:dyDescent="0.15">
      <c r="A25" s="1457" t="s">
        <v>954</v>
      </c>
      <c r="B25" s="1458"/>
      <c r="C25" s="1458"/>
      <c r="D25" s="1458"/>
      <c r="E25" s="1458"/>
      <c r="F25" s="1458"/>
      <c r="G25" s="1458"/>
      <c r="H25" s="1458"/>
      <c r="I25" s="1459"/>
    </row>
    <row r="26" spans="1:11" ht="20.100000000000001" customHeight="1" x14ac:dyDescent="0.15">
      <c r="A26" s="1026" t="s">
        <v>579</v>
      </c>
      <c r="B26" s="1024"/>
      <c r="C26" s="1024"/>
      <c r="D26" s="1024"/>
      <c r="E26" s="1024"/>
      <c r="F26" s="1024"/>
      <c r="G26" s="1024"/>
      <c r="H26" s="1024"/>
      <c r="I26" s="620" t="s">
        <v>580</v>
      </c>
    </row>
    <row r="27" spans="1:11" ht="50.1" customHeight="1" x14ac:dyDescent="0.15">
      <c r="A27" s="1532" t="s">
        <v>984</v>
      </c>
      <c r="B27" s="1533"/>
      <c r="C27" s="1533"/>
      <c r="D27" s="1533"/>
      <c r="E27" s="1533"/>
      <c r="F27" s="1533"/>
      <c r="G27" s="1533"/>
      <c r="H27" s="1534"/>
      <c r="I27" s="334"/>
    </row>
    <row r="28" spans="1:11" ht="50.1" customHeight="1" x14ac:dyDescent="0.15">
      <c r="A28" s="1526" t="s">
        <v>985</v>
      </c>
      <c r="B28" s="1527"/>
      <c r="C28" s="1527"/>
      <c r="D28" s="1527"/>
      <c r="E28" s="1527"/>
      <c r="F28" s="1527"/>
      <c r="G28" s="1527"/>
      <c r="H28" s="1528"/>
      <c r="I28" s="329"/>
    </row>
    <row r="29" spans="1:11" ht="27" customHeight="1" thickBot="1" x14ac:dyDescent="0.2">
      <c r="A29" s="1360" t="s">
        <v>986</v>
      </c>
      <c r="B29" s="1361"/>
      <c r="C29" s="1361"/>
      <c r="D29" s="1361"/>
      <c r="E29" s="1361"/>
      <c r="F29" s="1361"/>
      <c r="G29" s="1361"/>
      <c r="H29" s="1362"/>
      <c r="I29" s="309"/>
    </row>
    <row r="30" spans="1:11" ht="20.100000000000001" customHeight="1" x14ac:dyDescent="0.15">
      <c r="K30" s="42"/>
    </row>
    <row r="31" spans="1:11" ht="20.100000000000001" customHeight="1" x14ac:dyDescent="0.15">
      <c r="K31" s="42"/>
    </row>
    <row r="32" spans="1:11" ht="37.5" customHeight="1" x14ac:dyDescent="0.15">
      <c r="K32" s="42"/>
    </row>
    <row r="33" ht="37.5" customHeight="1" x14ac:dyDescent="0.15"/>
  </sheetData>
  <sheetProtection formatCells="0" formatColumns="0" formatRows="0"/>
  <dataConsolidate/>
  <mergeCells count="15">
    <mergeCell ref="A18:I23"/>
    <mergeCell ref="A11:I16"/>
    <mergeCell ref="A29:H29"/>
    <mergeCell ref="A10:G10"/>
    <mergeCell ref="A17:G17"/>
    <mergeCell ref="A28:H28"/>
    <mergeCell ref="A25:I25"/>
    <mergeCell ref="A26:H26"/>
    <mergeCell ref="A27:H27"/>
    <mergeCell ref="A1:I1"/>
    <mergeCell ref="A6:B6"/>
    <mergeCell ref="C6:I6"/>
    <mergeCell ref="C7:I7"/>
    <mergeCell ref="A3:G3"/>
    <mergeCell ref="H3:I3"/>
  </mergeCells>
  <phoneticPr fontId="1"/>
  <conditionalFormatting sqref="I27:I28">
    <cfRule type="cellIs" dxfId="3" priority="3" operator="notEqual">
      <formula>"確認済"</formula>
    </cfRule>
  </conditionalFormatting>
  <conditionalFormatting sqref="I29">
    <cfRule type="cellIs" dxfId="2" priority="1" operator="notEqual">
      <formula>"確認済"</formula>
    </cfRule>
  </conditionalFormatting>
  <dataValidations count="1">
    <dataValidation type="list" allowBlank="1" showInputMessage="1" showErrorMessage="1" sqref="I27:I29">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A34" zoomScale="85" zoomScaleNormal="85" zoomScaleSheetLayoutView="85" workbookViewId="0">
      <selection activeCell="O15" sqref="O15"/>
    </sheetView>
  </sheetViews>
  <sheetFormatPr defaultRowHeight="13.5" x14ac:dyDescent="0.15"/>
  <cols>
    <col min="1" max="9" width="9" style="18"/>
    <col min="10" max="16" width="9" style="42"/>
    <col min="17" max="16384" width="9" style="18"/>
  </cols>
  <sheetData>
    <row r="1" spans="1:17" ht="15.75" x14ac:dyDescent="0.15">
      <c r="A1" s="836" t="s">
        <v>415</v>
      </c>
      <c r="B1" s="836"/>
      <c r="C1" s="836"/>
      <c r="D1" s="836"/>
      <c r="E1" s="836"/>
      <c r="F1" s="836"/>
      <c r="G1" s="836"/>
      <c r="H1" s="836"/>
      <c r="I1" s="836"/>
      <c r="J1" s="2092"/>
      <c r="K1" s="2092"/>
      <c r="L1" s="2092"/>
      <c r="M1" s="2092"/>
      <c r="N1" s="2092"/>
      <c r="O1" s="2092"/>
      <c r="P1" s="2092"/>
    </row>
    <row r="2" spans="1:17" ht="27" customHeight="1" x14ac:dyDescent="0.15">
      <c r="A2" s="19"/>
      <c r="B2" s="19"/>
      <c r="C2" s="19"/>
      <c r="D2" s="19"/>
      <c r="E2" s="19"/>
      <c r="F2" s="19"/>
      <c r="G2" s="19"/>
      <c r="H2" s="19"/>
      <c r="I2" s="19"/>
      <c r="J2" s="55"/>
      <c r="K2" s="55"/>
      <c r="L2" s="55"/>
      <c r="M2" s="55"/>
      <c r="N2" s="55"/>
      <c r="O2" s="55"/>
      <c r="P2" s="55"/>
      <c r="Q2" s="56"/>
    </row>
    <row r="3" spans="1:17" ht="27" customHeight="1" x14ac:dyDescent="0.15">
      <c r="A3" s="1364" t="s">
        <v>123</v>
      </c>
      <c r="B3" s="1364"/>
      <c r="C3" s="1364"/>
      <c r="D3" s="1364"/>
      <c r="E3" s="1364"/>
      <c r="F3" s="1364"/>
      <c r="G3" s="1364"/>
      <c r="H3" s="1365" t="s">
        <v>122</v>
      </c>
      <c r="I3" s="1365"/>
      <c r="J3" s="1510"/>
      <c r="K3" s="1510"/>
      <c r="L3" s="1510"/>
      <c r="M3" s="1510"/>
      <c r="N3" s="1510"/>
      <c r="O3" s="1510"/>
      <c r="P3" s="1510"/>
      <c r="Q3" s="56"/>
    </row>
    <row r="4" spans="1:17" ht="27" customHeight="1" x14ac:dyDescent="0.15">
      <c r="A4" s="19"/>
      <c r="B4" s="19"/>
      <c r="C4" s="19"/>
      <c r="D4" s="19"/>
      <c r="E4" s="19"/>
      <c r="F4" s="19"/>
      <c r="G4" s="19"/>
      <c r="H4" s="19"/>
      <c r="I4" s="19"/>
      <c r="J4" s="55"/>
      <c r="K4" s="55"/>
      <c r="L4" s="55"/>
      <c r="M4" s="55"/>
      <c r="N4" s="55"/>
      <c r="O4" s="55"/>
      <c r="P4" s="55"/>
      <c r="Q4" s="56"/>
    </row>
    <row r="5" spans="1:17" ht="27" customHeight="1" x14ac:dyDescent="0.15">
      <c r="A5" s="1411" t="s">
        <v>78</v>
      </c>
      <c r="B5" s="1415"/>
      <c r="C5" s="1415"/>
      <c r="D5" s="1415"/>
      <c r="E5" s="1415"/>
      <c r="F5" s="1415"/>
      <c r="G5" s="1415"/>
      <c r="H5" s="1415"/>
      <c r="I5" s="1412"/>
      <c r="J5" s="55"/>
      <c r="K5" s="55"/>
      <c r="L5" s="55"/>
      <c r="M5" s="55"/>
      <c r="N5" s="55"/>
      <c r="O5" s="55"/>
      <c r="P5" s="55"/>
      <c r="Q5" s="56"/>
    </row>
    <row r="6" spans="1:17" ht="27" customHeight="1" x14ac:dyDescent="0.15">
      <c r="A6" s="1992" t="s">
        <v>981</v>
      </c>
      <c r="B6" s="1993"/>
      <c r="C6" s="1993"/>
      <c r="D6" s="1993"/>
      <c r="E6" s="1993"/>
      <c r="F6" s="1993"/>
      <c r="G6" s="1994"/>
      <c r="H6" s="617" t="s">
        <v>794</v>
      </c>
      <c r="I6" s="617">
        <f>IF(LEN(SUBSTITUTE(A7,CHAR(10),""))&gt;400,"文字数オーバーです",LEN(SUBSTITUTE(A7,CHAR(10),"")))</f>
        <v>0</v>
      </c>
      <c r="J6" s="2136"/>
      <c r="K6" s="2136"/>
      <c r="L6" s="2136"/>
      <c r="M6" s="2136"/>
      <c r="N6" s="2136"/>
      <c r="O6" s="2136"/>
      <c r="P6" s="2136"/>
      <c r="Q6" s="56"/>
    </row>
    <row r="7" spans="1:17" ht="27" customHeight="1" x14ac:dyDescent="0.15">
      <c r="A7" s="1396"/>
      <c r="B7" s="1397"/>
      <c r="C7" s="1397"/>
      <c r="D7" s="1397"/>
      <c r="E7" s="1397"/>
      <c r="F7" s="1397"/>
      <c r="G7" s="1397"/>
      <c r="H7" s="1397"/>
      <c r="I7" s="1398"/>
      <c r="J7" s="2136"/>
      <c r="K7" s="2136"/>
      <c r="L7" s="2136"/>
      <c r="M7" s="2136"/>
      <c r="N7" s="2136"/>
      <c r="O7" s="2136"/>
      <c r="P7" s="2136"/>
      <c r="Q7" s="56"/>
    </row>
    <row r="8" spans="1:17" ht="27" customHeight="1" x14ac:dyDescent="0.15">
      <c r="A8" s="1399"/>
      <c r="B8" s="1400"/>
      <c r="C8" s="1400"/>
      <c r="D8" s="1400"/>
      <c r="E8" s="1400"/>
      <c r="F8" s="1400"/>
      <c r="G8" s="1400"/>
      <c r="H8" s="1400"/>
      <c r="I8" s="1401"/>
      <c r="J8" s="2136"/>
      <c r="K8" s="2136"/>
      <c r="L8" s="2136"/>
      <c r="M8" s="2136"/>
      <c r="N8" s="2136"/>
      <c r="O8" s="2136"/>
      <c r="P8" s="2136"/>
      <c r="Q8" s="56"/>
    </row>
    <row r="9" spans="1:17" ht="27" customHeight="1" x14ac:dyDescent="0.15">
      <c r="A9" s="1399"/>
      <c r="B9" s="1400"/>
      <c r="C9" s="1400"/>
      <c r="D9" s="1400"/>
      <c r="E9" s="1400"/>
      <c r="F9" s="1400"/>
      <c r="G9" s="1400"/>
      <c r="H9" s="1400"/>
      <c r="I9" s="1401"/>
      <c r="J9" s="327"/>
      <c r="K9" s="327"/>
      <c r="L9" s="327"/>
      <c r="M9" s="327"/>
      <c r="N9" s="327"/>
      <c r="O9" s="327"/>
      <c r="P9" s="327"/>
      <c r="Q9" s="56"/>
    </row>
    <row r="10" spans="1:17" ht="27" customHeight="1" x14ac:dyDescent="0.15">
      <c r="A10" s="1399"/>
      <c r="B10" s="1400"/>
      <c r="C10" s="1400"/>
      <c r="D10" s="1400"/>
      <c r="E10" s="1400"/>
      <c r="F10" s="1400"/>
      <c r="G10" s="1400"/>
      <c r="H10" s="1400"/>
      <c r="I10" s="1401"/>
      <c r="J10" s="327"/>
      <c r="K10" s="327"/>
      <c r="L10" s="327"/>
      <c r="M10" s="327"/>
      <c r="N10" s="327"/>
      <c r="O10" s="327"/>
      <c r="P10" s="327"/>
      <c r="Q10" s="56"/>
    </row>
    <row r="11" spans="1:17" ht="27" customHeight="1" x14ac:dyDescent="0.15">
      <c r="A11" s="1399"/>
      <c r="B11" s="1400"/>
      <c r="C11" s="1400"/>
      <c r="D11" s="1400"/>
      <c r="E11" s="1400"/>
      <c r="F11" s="1400"/>
      <c r="G11" s="1400"/>
      <c r="H11" s="1400"/>
      <c r="I11" s="1401"/>
      <c r="J11" s="327"/>
      <c r="K11" s="327"/>
      <c r="L11" s="327"/>
      <c r="M11" s="327"/>
      <c r="N11" s="327"/>
      <c r="O11" s="327"/>
      <c r="P11" s="327"/>
      <c r="Q11" s="56"/>
    </row>
    <row r="12" spans="1:17" ht="27" customHeight="1" x14ac:dyDescent="0.15">
      <c r="A12" s="1402"/>
      <c r="B12" s="1403"/>
      <c r="C12" s="1403"/>
      <c r="D12" s="1403"/>
      <c r="E12" s="1403"/>
      <c r="F12" s="1403"/>
      <c r="G12" s="1403"/>
      <c r="H12" s="1403"/>
      <c r="I12" s="1404"/>
      <c r="J12" s="327"/>
      <c r="K12" s="327"/>
      <c r="L12" s="327"/>
      <c r="M12" s="327"/>
      <c r="N12" s="327"/>
      <c r="O12" s="327"/>
      <c r="P12" s="327"/>
      <c r="Q12" s="56"/>
    </row>
    <row r="13" spans="1:17" ht="27" customHeight="1" x14ac:dyDescent="0.15">
      <c r="A13" s="1967" t="s">
        <v>292</v>
      </c>
      <c r="B13" s="1968"/>
      <c r="C13" s="1968"/>
      <c r="D13" s="1968"/>
      <c r="E13" s="1968"/>
      <c r="F13" s="1968"/>
      <c r="G13" s="1969"/>
      <c r="H13" s="617" t="s">
        <v>794</v>
      </c>
      <c r="I13" s="617">
        <f>IF(LEN(SUBSTITUTE(A14,CHAR(10),""))&gt;400,"文字数オーバーです",LEN(SUBSTITUTE(A14,CHAR(10),"")))</f>
        <v>0</v>
      </c>
      <c r="J13" s="327"/>
      <c r="K13" s="327"/>
      <c r="L13" s="327"/>
      <c r="M13" s="327"/>
      <c r="N13" s="327"/>
      <c r="O13" s="327"/>
      <c r="P13" s="327"/>
      <c r="Q13" s="56"/>
    </row>
    <row r="14" spans="1:17" ht="27" customHeight="1" x14ac:dyDescent="0.15">
      <c r="A14" s="1396"/>
      <c r="B14" s="1397"/>
      <c r="C14" s="1397"/>
      <c r="D14" s="1397"/>
      <c r="E14" s="1397"/>
      <c r="F14" s="1397"/>
      <c r="G14" s="1397"/>
      <c r="H14" s="1397"/>
      <c r="I14" s="1398"/>
      <c r="J14" s="1036"/>
      <c r="K14" s="1036"/>
      <c r="L14" s="1036"/>
      <c r="M14" s="1036"/>
      <c r="N14" s="1036"/>
      <c r="O14" s="1036"/>
      <c r="P14" s="1036"/>
      <c r="Q14" s="56"/>
    </row>
    <row r="15" spans="1:17" ht="27" customHeight="1" x14ac:dyDescent="0.15">
      <c r="A15" s="1399"/>
      <c r="B15" s="1400"/>
      <c r="C15" s="1400"/>
      <c r="D15" s="1400"/>
      <c r="E15" s="1400"/>
      <c r="F15" s="1400"/>
      <c r="G15" s="1400"/>
      <c r="H15" s="1400"/>
      <c r="I15" s="1401"/>
      <c r="J15" s="316"/>
      <c r="K15" s="316"/>
      <c r="L15" s="316"/>
      <c r="M15" s="316"/>
      <c r="N15" s="316"/>
      <c r="O15" s="316"/>
      <c r="P15" s="316"/>
      <c r="Q15" s="56"/>
    </row>
    <row r="16" spans="1:17" ht="27" customHeight="1" x14ac:dyDescent="0.15">
      <c r="A16" s="1399"/>
      <c r="B16" s="1400"/>
      <c r="C16" s="1400"/>
      <c r="D16" s="1400"/>
      <c r="E16" s="1400"/>
      <c r="F16" s="1400"/>
      <c r="G16" s="1400"/>
      <c r="H16" s="1400"/>
      <c r="I16" s="1401"/>
      <c r="J16" s="55"/>
      <c r="K16" s="55"/>
      <c r="L16" s="55"/>
      <c r="M16" s="55"/>
      <c r="N16" s="55"/>
      <c r="O16" s="55"/>
      <c r="P16" s="55"/>
      <c r="Q16" s="56"/>
    </row>
    <row r="17" spans="1:17" ht="27" customHeight="1" x14ac:dyDescent="0.15">
      <c r="A17" s="1399"/>
      <c r="B17" s="1400"/>
      <c r="C17" s="1400"/>
      <c r="D17" s="1400"/>
      <c r="E17" s="1400"/>
      <c r="F17" s="1400"/>
      <c r="G17" s="1400"/>
      <c r="H17" s="1400"/>
      <c r="I17" s="1401"/>
      <c r="J17" s="55"/>
      <c r="K17" s="55"/>
      <c r="L17" s="55"/>
      <c r="M17" s="55"/>
      <c r="N17" s="55"/>
      <c r="O17" s="55"/>
      <c r="P17" s="55"/>
      <c r="Q17" s="56"/>
    </row>
    <row r="18" spans="1:17" ht="27" customHeight="1" x14ac:dyDescent="0.15">
      <c r="A18" s="1399"/>
      <c r="B18" s="1400"/>
      <c r="C18" s="1400"/>
      <c r="D18" s="1400"/>
      <c r="E18" s="1400"/>
      <c r="F18" s="1400"/>
      <c r="G18" s="1400"/>
      <c r="H18" s="1400"/>
      <c r="I18" s="1401"/>
      <c r="J18" s="22"/>
      <c r="K18" s="22"/>
      <c r="L18" s="22"/>
      <c r="M18" s="22"/>
      <c r="N18" s="22"/>
      <c r="O18" s="22"/>
      <c r="P18" s="22"/>
    </row>
    <row r="19" spans="1:17" s="50" customFormat="1" ht="27" customHeight="1" x14ac:dyDescent="0.15">
      <c r="A19" s="1402"/>
      <c r="B19" s="1403"/>
      <c r="C19" s="1403"/>
      <c r="D19" s="1403"/>
      <c r="E19" s="1403"/>
      <c r="F19" s="1403"/>
      <c r="G19" s="1403"/>
      <c r="H19" s="1403"/>
      <c r="I19" s="1404"/>
      <c r="J19" s="325"/>
      <c r="K19" s="325"/>
      <c r="L19" s="325"/>
      <c r="M19" s="325"/>
      <c r="N19" s="325"/>
      <c r="O19" s="325"/>
      <c r="P19" s="325"/>
    </row>
    <row r="20" spans="1:17" ht="27.75" customHeight="1" x14ac:dyDescent="0.15">
      <c r="A20" s="203"/>
      <c r="B20" s="203"/>
      <c r="C20" s="203"/>
      <c r="D20" s="203"/>
      <c r="E20" s="203"/>
      <c r="F20" s="203"/>
      <c r="G20" s="405"/>
      <c r="H20" s="2088" t="s">
        <v>177</v>
      </c>
      <c r="I20" s="2088"/>
      <c r="J20" s="325"/>
      <c r="K20" s="325"/>
      <c r="L20" s="325"/>
      <c r="M20" s="325"/>
      <c r="N20" s="325"/>
      <c r="O20" s="325"/>
      <c r="P20" s="325"/>
    </row>
    <row r="21" spans="1:17" ht="15.75" x14ac:dyDescent="0.15">
      <c r="A21" s="836" t="s">
        <v>415</v>
      </c>
      <c r="B21" s="836"/>
      <c r="C21" s="836"/>
      <c r="D21" s="836"/>
      <c r="E21" s="836"/>
      <c r="F21" s="836"/>
      <c r="G21" s="836"/>
      <c r="H21" s="836"/>
      <c r="I21" s="836"/>
      <c r="J21" s="2135"/>
      <c r="K21" s="2135"/>
      <c r="L21" s="2135"/>
      <c r="M21" s="2135"/>
      <c r="N21" s="2135"/>
      <c r="O21" s="2135"/>
      <c r="P21" s="2135"/>
    </row>
    <row r="22" spans="1:17" ht="15.75" x14ac:dyDescent="0.15">
      <c r="A22" s="304"/>
      <c r="B22" s="304"/>
      <c r="C22" s="304"/>
      <c r="D22" s="304"/>
      <c r="E22" s="304"/>
      <c r="F22" s="304"/>
      <c r="G22" s="304"/>
      <c r="H22" s="304"/>
      <c r="I22" s="304"/>
      <c r="J22" s="326"/>
      <c r="K22" s="326"/>
      <c r="L22" s="326"/>
      <c r="M22" s="326"/>
      <c r="N22" s="326"/>
      <c r="O22" s="326"/>
      <c r="P22" s="326"/>
    </row>
    <row r="23" spans="1:17" ht="27" customHeight="1" x14ac:dyDescent="0.15">
      <c r="A23" s="1484" t="s">
        <v>296</v>
      </c>
      <c r="B23" s="1484"/>
      <c r="C23" s="19"/>
      <c r="D23" s="19"/>
      <c r="E23" s="19"/>
      <c r="F23" s="19"/>
      <c r="G23" s="19"/>
      <c r="H23" s="19"/>
      <c r="I23" s="19"/>
      <c r="J23" s="55"/>
      <c r="K23" s="55"/>
      <c r="L23" s="55"/>
      <c r="M23" s="55"/>
      <c r="N23" s="55"/>
      <c r="O23" s="55"/>
      <c r="P23" s="55"/>
    </row>
    <row r="24" spans="1:17" ht="27" customHeight="1" x14ac:dyDescent="0.15">
      <c r="A24" s="1024" t="s">
        <v>79</v>
      </c>
      <c r="B24" s="1024"/>
      <c r="C24" s="1024"/>
      <c r="D24" s="1024"/>
      <c r="E24" s="1024"/>
      <c r="F24" s="1024"/>
      <c r="G24" s="1024"/>
      <c r="H24" s="1024"/>
      <c r="I24" s="1024"/>
      <c r="J24" s="1036"/>
      <c r="K24" s="1036"/>
      <c r="L24" s="1036"/>
      <c r="M24" s="1036"/>
      <c r="N24" s="1036"/>
      <c r="O24" s="1036"/>
      <c r="P24" s="1036"/>
    </row>
    <row r="25" spans="1:17" ht="27" customHeight="1" x14ac:dyDescent="0.15">
      <c r="A25" s="1967" t="s">
        <v>291</v>
      </c>
      <c r="B25" s="1968"/>
      <c r="C25" s="1968"/>
      <c r="D25" s="1968"/>
      <c r="E25" s="1968"/>
      <c r="F25" s="1968"/>
      <c r="G25" s="1969"/>
      <c r="H25" s="617" t="s">
        <v>794</v>
      </c>
      <c r="I25" s="617">
        <f>IF(LEN(SUBSTITUTE(A26,CHAR(10),""))&gt;400,"文字数オーバーです",LEN(SUBSTITUTE(A26,CHAR(10),"")))</f>
        <v>0</v>
      </c>
      <c r="J25" s="327"/>
      <c r="K25" s="327"/>
      <c r="L25" s="327"/>
      <c r="M25" s="327"/>
      <c r="N25" s="327"/>
      <c r="O25" s="327"/>
      <c r="P25" s="327"/>
    </row>
    <row r="26" spans="1:17" ht="27" customHeight="1" x14ac:dyDescent="0.15">
      <c r="A26" s="1396"/>
      <c r="B26" s="1397"/>
      <c r="C26" s="1397"/>
      <c r="D26" s="1397"/>
      <c r="E26" s="1397"/>
      <c r="F26" s="1397"/>
      <c r="G26" s="1397"/>
      <c r="H26" s="1397"/>
      <c r="I26" s="1398"/>
      <c r="J26" s="327"/>
      <c r="K26" s="327"/>
      <c r="L26" s="327"/>
      <c r="M26" s="327"/>
      <c r="N26" s="327"/>
      <c r="O26" s="327"/>
      <c r="P26" s="327"/>
    </row>
    <row r="27" spans="1:17" ht="27" customHeight="1" x14ac:dyDescent="0.15">
      <c r="A27" s="1399"/>
      <c r="B27" s="1400"/>
      <c r="C27" s="1400"/>
      <c r="D27" s="1400"/>
      <c r="E27" s="1400"/>
      <c r="F27" s="1400"/>
      <c r="G27" s="1400"/>
      <c r="H27" s="1400"/>
      <c r="I27" s="1401"/>
      <c r="J27" s="327"/>
      <c r="K27" s="327"/>
      <c r="L27" s="327"/>
      <c r="M27" s="327"/>
      <c r="N27" s="327"/>
      <c r="O27" s="327"/>
      <c r="P27" s="327"/>
    </row>
    <row r="28" spans="1:17" ht="27" customHeight="1" x14ac:dyDescent="0.15">
      <c r="A28" s="1399"/>
      <c r="B28" s="1400"/>
      <c r="C28" s="1400"/>
      <c r="D28" s="1400"/>
      <c r="E28" s="1400"/>
      <c r="F28" s="1400"/>
      <c r="G28" s="1400"/>
      <c r="H28" s="1400"/>
      <c r="I28" s="1401"/>
      <c r="J28" s="327"/>
      <c r="K28" s="327"/>
      <c r="L28" s="327"/>
      <c r="M28" s="327"/>
      <c r="N28" s="327"/>
      <c r="O28" s="327"/>
      <c r="P28" s="327"/>
    </row>
    <row r="29" spans="1:17" ht="27" customHeight="1" x14ac:dyDescent="0.15">
      <c r="A29" s="1399"/>
      <c r="B29" s="1400"/>
      <c r="C29" s="1400"/>
      <c r="D29" s="1400"/>
      <c r="E29" s="1400"/>
      <c r="F29" s="1400"/>
      <c r="G29" s="1400"/>
      <c r="H29" s="1400"/>
      <c r="I29" s="1401"/>
      <c r="J29" s="55"/>
      <c r="K29" s="55"/>
      <c r="L29" s="55"/>
      <c r="M29" s="55"/>
      <c r="N29" s="55"/>
      <c r="O29" s="55"/>
      <c r="P29" s="55"/>
    </row>
    <row r="30" spans="1:17" ht="27" customHeight="1" x14ac:dyDescent="0.15">
      <c r="A30" s="1399"/>
      <c r="B30" s="1400"/>
      <c r="C30" s="1400"/>
      <c r="D30" s="1400"/>
      <c r="E30" s="1400"/>
      <c r="F30" s="1400"/>
      <c r="G30" s="1400"/>
      <c r="H30" s="1400"/>
      <c r="I30" s="1401"/>
      <c r="J30" s="127"/>
      <c r="K30" s="128"/>
      <c r="L30" s="128"/>
      <c r="M30" s="128"/>
      <c r="N30" s="128"/>
      <c r="O30" s="128"/>
      <c r="P30" s="128"/>
    </row>
    <row r="31" spans="1:17" ht="27" customHeight="1" x14ac:dyDescent="0.15">
      <c r="A31" s="1402"/>
      <c r="B31" s="1403"/>
      <c r="C31" s="1403"/>
      <c r="D31" s="1403"/>
      <c r="E31" s="1403"/>
      <c r="F31" s="1403"/>
      <c r="G31" s="1403"/>
      <c r="H31" s="1403"/>
      <c r="I31" s="1404"/>
      <c r="J31" s="127"/>
      <c r="K31" s="128"/>
      <c r="L31" s="128"/>
      <c r="M31" s="128"/>
      <c r="N31" s="128"/>
      <c r="O31" s="128"/>
      <c r="P31" s="128"/>
    </row>
    <row r="32" spans="1:17" ht="29.25" customHeight="1" x14ac:dyDescent="0.15">
      <c r="A32" s="1992" t="s">
        <v>293</v>
      </c>
      <c r="B32" s="1993"/>
      <c r="C32" s="1993"/>
      <c r="D32" s="1993"/>
      <c r="E32" s="1993"/>
      <c r="F32" s="1993"/>
      <c r="G32" s="1994"/>
      <c r="H32" s="617" t="s">
        <v>794</v>
      </c>
      <c r="I32" s="617">
        <f>IF(LEN(SUBSTITUTE(A33,CHAR(10),""))&gt;400,"文字数オーバーです",LEN(SUBSTITUTE(A33,CHAR(10),"")))</f>
        <v>0</v>
      </c>
      <c r="J32" s="127"/>
      <c r="K32" s="128"/>
      <c r="L32" s="128"/>
      <c r="M32" s="128"/>
      <c r="N32" s="128"/>
      <c r="O32" s="128"/>
      <c r="P32" s="128"/>
    </row>
    <row r="33" spans="1:16" ht="27" customHeight="1" x14ac:dyDescent="0.15">
      <c r="A33" s="1396"/>
      <c r="B33" s="1397"/>
      <c r="C33" s="1397"/>
      <c r="D33" s="1397"/>
      <c r="E33" s="1397"/>
      <c r="F33" s="1397"/>
      <c r="G33" s="1397"/>
      <c r="H33" s="1397"/>
      <c r="I33" s="1398"/>
      <c r="J33" s="127"/>
      <c r="K33" s="128"/>
      <c r="L33" s="128"/>
      <c r="M33" s="128"/>
      <c r="N33" s="128"/>
      <c r="O33" s="128"/>
      <c r="P33" s="128"/>
    </row>
    <row r="34" spans="1:16" ht="27" customHeight="1" x14ac:dyDescent="0.15">
      <c r="A34" s="1399"/>
      <c r="B34" s="1400"/>
      <c r="C34" s="1400"/>
      <c r="D34" s="1400"/>
      <c r="E34" s="1400"/>
      <c r="F34" s="1400"/>
      <c r="G34" s="1400"/>
      <c r="H34" s="1400"/>
      <c r="I34" s="1401"/>
      <c r="J34" s="127"/>
      <c r="K34" s="128"/>
      <c r="L34" s="128"/>
      <c r="M34" s="128"/>
      <c r="N34" s="128"/>
      <c r="O34" s="128"/>
      <c r="P34" s="128"/>
    </row>
    <row r="35" spans="1:16" ht="27" customHeight="1" x14ac:dyDescent="0.15">
      <c r="A35" s="1399"/>
      <c r="B35" s="1400"/>
      <c r="C35" s="1400"/>
      <c r="D35" s="1400"/>
      <c r="E35" s="1400"/>
      <c r="F35" s="1400"/>
      <c r="G35" s="1400"/>
      <c r="H35" s="1400"/>
      <c r="I35" s="1401"/>
      <c r="J35" s="127"/>
      <c r="K35" s="128"/>
      <c r="L35" s="128"/>
      <c r="M35" s="128"/>
      <c r="N35" s="128"/>
      <c r="O35" s="128"/>
      <c r="P35" s="128"/>
    </row>
    <row r="36" spans="1:16" ht="27" customHeight="1" x14ac:dyDescent="0.15">
      <c r="A36" s="1399"/>
      <c r="B36" s="1400"/>
      <c r="C36" s="1400"/>
      <c r="D36" s="1400"/>
      <c r="E36" s="1400"/>
      <c r="F36" s="1400"/>
      <c r="G36" s="1400"/>
      <c r="H36" s="1400"/>
      <c r="I36" s="1401"/>
      <c r="J36" s="127"/>
      <c r="K36" s="128"/>
      <c r="L36" s="128"/>
      <c r="M36" s="128"/>
      <c r="N36" s="128"/>
      <c r="O36" s="128"/>
      <c r="P36" s="128"/>
    </row>
    <row r="37" spans="1:16" ht="27" customHeight="1" x14ac:dyDescent="0.15">
      <c r="A37" s="1399"/>
      <c r="B37" s="1400"/>
      <c r="C37" s="1400"/>
      <c r="D37" s="1400"/>
      <c r="E37" s="1400"/>
      <c r="F37" s="1400"/>
      <c r="G37" s="1400"/>
      <c r="H37" s="1400"/>
      <c r="I37" s="1401"/>
      <c r="J37" s="127"/>
      <c r="K37" s="128"/>
      <c r="L37" s="128"/>
      <c r="M37" s="128"/>
      <c r="N37" s="128"/>
      <c r="O37" s="128"/>
      <c r="P37" s="128"/>
    </row>
    <row r="38" spans="1:16" ht="27" customHeight="1" x14ac:dyDescent="0.15">
      <c r="A38" s="1402"/>
      <c r="B38" s="1403"/>
      <c r="C38" s="1403"/>
      <c r="D38" s="1403"/>
      <c r="E38" s="1403"/>
      <c r="F38" s="1403"/>
      <c r="G38" s="1403"/>
      <c r="H38" s="1403"/>
      <c r="I38" s="1404"/>
      <c r="J38" s="127"/>
      <c r="K38" s="128"/>
      <c r="L38" s="128"/>
      <c r="M38" s="128"/>
      <c r="N38" s="128"/>
      <c r="O38" s="128"/>
      <c r="P38" s="128"/>
    </row>
    <row r="39" spans="1:16" ht="15" customHeight="1" x14ac:dyDescent="0.15">
      <c r="A39" s="303"/>
      <c r="B39" s="303"/>
      <c r="C39" s="303"/>
      <c r="D39" s="303"/>
      <c r="E39" s="303"/>
      <c r="F39" s="303"/>
      <c r="G39" s="303"/>
      <c r="H39" s="303"/>
      <c r="I39" s="303"/>
      <c r="J39" s="128"/>
      <c r="K39" s="128"/>
      <c r="L39" s="128"/>
      <c r="M39" s="128"/>
      <c r="N39" s="128"/>
      <c r="O39" s="128"/>
      <c r="P39" s="128"/>
    </row>
    <row r="40" spans="1:16" ht="27" customHeight="1" x14ac:dyDescent="0.15">
      <c r="A40" s="1411" t="s">
        <v>56</v>
      </c>
      <c r="B40" s="1415"/>
      <c r="C40" s="1415"/>
      <c r="D40" s="1415"/>
      <c r="E40" s="1415"/>
      <c r="F40" s="1415"/>
      <c r="G40" s="1412"/>
      <c r="H40" s="617" t="s">
        <v>794</v>
      </c>
      <c r="I40" s="617">
        <f>IF(LEN(SUBSTITUTE(A41,CHAR(10),""))&gt;400,"文字数オーバーです",LEN(SUBSTITUTE(A41,CHAR(10),"")))</f>
        <v>0</v>
      </c>
      <c r="J40" s="49"/>
      <c r="K40" s="22"/>
      <c r="L40" s="22"/>
      <c r="M40" s="22"/>
      <c r="N40" s="22"/>
      <c r="O40" s="22"/>
      <c r="P40" s="22"/>
    </row>
    <row r="41" spans="1:16" s="50" customFormat="1" ht="27" customHeight="1" x14ac:dyDescent="0.15">
      <c r="A41" s="2134"/>
      <c r="B41" s="1397"/>
      <c r="C41" s="1397"/>
      <c r="D41" s="1397"/>
      <c r="E41" s="1397"/>
      <c r="F41" s="1397"/>
      <c r="G41" s="1397"/>
      <c r="H41" s="1397"/>
      <c r="I41" s="1398"/>
      <c r="J41" s="22"/>
      <c r="K41" s="22"/>
      <c r="L41" s="22"/>
      <c r="M41" s="22"/>
      <c r="N41" s="22"/>
      <c r="O41" s="22"/>
      <c r="P41" s="22"/>
    </row>
    <row r="42" spans="1:16" ht="27" customHeight="1" x14ac:dyDescent="0.15">
      <c r="A42" s="1399"/>
      <c r="B42" s="1400"/>
      <c r="C42" s="1400"/>
      <c r="D42" s="1400"/>
      <c r="E42" s="1400"/>
      <c r="F42" s="1400"/>
      <c r="G42" s="1400"/>
      <c r="H42" s="1400"/>
      <c r="I42" s="1401"/>
      <c r="J42" s="22"/>
      <c r="K42" s="22"/>
      <c r="L42" s="22"/>
      <c r="M42" s="22"/>
      <c r="N42" s="22"/>
      <c r="O42" s="22"/>
      <c r="P42" s="22"/>
    </row>
    <row r="43" spans="1:16" ht="27" customHeight="1" x14ac:dyDescent="0.15">
      <c r="A43" s="1399"/>
      <c r="B43" s="1400"/>
      <c r="C43" s="1400"/>
      <c r="D43" s="1400"/>
      <c r="E43" s="1400"/>
      <c r="F43" s="1400"/>
      <c r="G43" s="1400"/>
      <c r="H43" s="1400"/>
      <c r="I43" s="1401"/>
      <c r="J43" s="22"/>
      <c r="K43" s="22"/>
      <c r="L43" s="22"/>
      <c r="M43" s="22"/>
      <c r="N43" s="22"/>
      <c r="O43" s="22"/>
      <c r="P43" s="22"/>
    </row>
    <row r="44" spans="1:16" ht="27" customHeight="1" x14ac:dyDescent="0.15">
      <c r="A44" s="1399"/>
      <c r="B44" s="1400"/>
      <c r="C44" s="1400"/>
      <c r="D44" s="1400"/>
      <c r="E44" s="1400"/>
      <c r="F44" s="1400"/>
      <c r="G44" s="1400"/>
      <c r="H44" s="1400"/>
      <c r="I44" s="1401"/>
      <c r="J44" s="22"/>
      <c r="K44" s="22"/>
      <c r="L44" s="22"/>
      <c r="M44" s="22"/>
      <c r="N44" s="22"/>
      <c r="O44" s="22"/>
      <c r="P44" s="22"/>
    </row>
    <row r="45" spans="1:16" ht="27" customHeight="1" x14ac:dyDescent="0.15">
      <c r="A45" s="1399"/>
      <c r="B45" s="1400"/>
      <c r="C45" s="1400"/>
      <c r="D45" s="1400"/>
      <c r="E45" s="1400"/>
      <c r="F45" s="1400"/>
      <c r="G45" s="1400"/>
      <c r="H45" s="1400"/>
      <c r="I45" s="1401"/>
      <c r="J45" s="22"/>
      <c r="K45" s="22"/>
      <c r="L45" s="22"/>
      <c r="M45" s="22"/>
      <c r="N45" s="22"/>
      <c r="O45" s="22"/>
      <c r="P45" s="22"/>
    </row>
    <row r="46" spans="1:16" ht="27" customHeight="1" x14ac:dyDescent="0.15">
      <c r="A46" s="1402"/>
      <c r="B46" s="1403"/>
      <c r="C46" s="1403"/>
      <c r="D46" s="1403"/>
      <c r="E46" s="1403"/>
      <c r="F46" s="1403"/>
      <c r="G46" s="1403"/>
      <c r="H46" s="1403"/>
      <c r="I46" s="1404"/>
      <c r="J46" s="55"/>
      <c r="K46" s="55"/>
      <c r="L46" s="55"/>
      <c r="M46" s="55"/>
      <c r="N46" s="55"/>
      <c r="O46" s="55"/>
      <c r="P46" s="55"/>
    </row>
    <row r="47" spans="1:16" ht="20.100000000000001" customHeight="1" thickBot="1" x14ac:dyDescent="0.2">
      <c r="A47" s="203"/>
      <c r="B47" s="203"/>
      <c r="C47" s="203"/>
      <c r="D47" s="203"/>
      <c r="E47" s="203"/>
      <c r="F47" s="203"/>
      <c r="G47" s="318"/>
      <c r="H47" s="318"/>
      <c r="I47" s="318"/>
      <c r="J47" s="325"/>
      <c r="K47" s="325"/>
      <c r="L47" s="325"/>
      <c r="M47" s="325"/>
      <c r="N47" s="325"/>
      <c r="O47" s="325"/>
      <c r="P47" s="325"/>
    </row>
    <row r="48" spans="1:16" ht="20.100000000000001" customHeight="1" x14ac:dyDescent="0.15">
      <c r="A48" s="2128" t="s">
        <v>954</v>
      </c>
      <c r="B48" s="2129"/>
      <c r="C48" s="2129"/>
      <c r="D48" s="2129"/>
      <c r="E48" s="2129"/>
      <c r="F48" s="2129"/>
      <c r="G48" s="2129"/>
      <c r="H48" s="2129"/>
      <c r="I48" s="2130"/>
      <c r="J48" s="55"/>
      <c r="K48" s="55"/>
      <c r="L48" s="55"/>
      <c r="M48" s="55"/>
      <c r="N48" s="55"/>
      <c r="O48" s="55"/>
      <c r="P48" s="55"/>
    </row>
    <row r="49" spans="1:16" ht="20.100000000000001" customHeight="1" x14ac:dyDescent="0.15">
      <c r="A49" s="1460" t="s">
        <v>579</v>
      </c>
      <c r="B49" s="1415"/>
      <c r="C49" s="1415"/>
      <c r="D49" s="1415"/>
      <c r="E49" s="1415"/>
      <c r="F49" s="1415"/>
      <c r="G49" s="1415"/>
      <c r="H49" s="1412"/>
      <c r="I49" s="620" t="s">
        <v>580</v>
      </c>
      <c r="J49" s="327"/>
      <c r="K49" s="327"/>
      <c r="L49" s="327"/>
      <c r="M49" s="327"/>
      <c r="N49" s="327"/>
      <c r="O49" s="327"/>
      <c r="P49" s="327"/>
    </row>
    <row r="50" spans="1:16" ht="39.950000000000003" customHeight="1" x14ac:dyDescent="0.15">
      <c r="A50" s="2085" t="s">
        <v>982</v>
      </c>
      <c r="B50" s="2086"/>
      <c r="C50" s="2086"/>
      <c r="D50" s="2086"/>
      <c r="E50" s="2086"/>
      <c r="F50" s="2086"/>
      <c r="G50" s="2086"/>
      <c r="H50" s="2087"/>
      <c r="I50" s="334"/>
      <c r="J50" s="327"/>
      <c r="K50" s="327"/>
      <c r="L50" s="327"/>
      <c r="M50" s="327"/>
      <c r="N50" s="327"/>
      <c r="O50" s="327"/>
      <c r="P50" s="327"/>
    </row>
    <row r="51" spans="1:16" ht="27" customHeight="1" thickBot="1" x14ac:dyDescent="0.2">
      <c r="A51" s="2131" t="s">
        <v>652</v>
      </c>
      <c r="B51" s="2132"/>
      <c r="C51" s="2132"/>
      <c r="D51" s="2132"/>
      <c r="E51" s="2132"/>
      <c r="F51" s="2132"/>
      <c r="G51" s="2132"/>
      <c r="H51" s="2133"/>
      <c r="I51" s="309"/>
      <c r="J51" s="55"/>
      <c r="K51" s="55"/>
      <c r="L51" s="55"/>
      <c r="M51" s="55"/>
      <c r="N51" s="55"/>
      <c r="O51" s="55"/>
      <c r="P51" s="55"/>
    </row>
  </sheetData>
  <sheetProtection formatCells="0" formatColumns="0" formatRows="0"/>
  <mergeCells count="28">
    <mergeCell ref="A33:I38"/>
    <mergeCell ref="J21:P21"/>
    <mergeCell ref="J1:P1"/>
    <mergeCell ref="J3:P3"/>
    <mergeCell ref="J6:P8"/>
    <mergeCell ref="J14:P14"/>
    <mergeCell ref="A1:I1"/>
    <mergeCell ref="A3:G3"/>
    <mergeCell ref="H3:I3"/>
    <mergeCell ref="A5:I5"/>
    <mergeCell ref="J24:P24"/>
    <mergeCell ref="A6:G6"/>
    <mergeCell ref="A13:G13"/>
    <mergeCell ref="A25:G25"/>
    <mergeCell ref="A32:G32"/>
    <mergeCell ref="A23:B23"/>
    <mergeCell ref="A48:I48"/>
    <mergeCell ref="A49:H49"/>
    <mergeCell ref="A50:H50"/>
    <mergeCell ref="A51:H51"/>
    <mergeCell ref="A40:G40"/>
    <mergeCell ref="A41:I46"/>
    <mergeCell ref="A26:I31"/>
    <mergeCell ref="A7:I12"/>
    <mergeCell ref="A14:I19"/>
    <mergeCell ref="A21:I21"/>
    <mergeCell ref="A24:I24"/>
    <mergeCell ref="H20:I20"/>
  </mergeCells>
  <phoneticPr fontId="1"/>
  <conditionalFormatting sqref="I50:I51">
    <cfRule type="cellIs" dxfId="1" priority="1" operator="notEqual">
      <formula>"確認済"</formula>
    </cfRule>
  </conditionalFormatting>
  <dataValidations count="1">
    <dataValidation type="list" allowBlank="1" showInputMessage="1" showErrorMessage="1" sqref="I50:I51">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99" pageOrder="overThenDown" orientation="portrait" r:id="rId1"/>
  <rowBreaks count="1" manualBreakCount="1">
    <brk id="20" max="8"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zoomScale="85" zoomScaleNormal="145" zoomScaleSheetLayoutView="85" workbookViewId="0">
      <selection activeCell="A45" sqref="A45:I50"/>
    </sheetView>
  </sheetViews>
  <sheetFormatPr defaultRowHeight="13.5" x14ac:dyDescent="0.15"/>
  <cols>
    <col min="1" max="1" width="10.625" style="18" customWidth="1"/>
    <col min="2" max="2" width="11.5" style="18" customWidth="1"/>
    <col min="3" max="3" width="5.625" style="18" customWidth="1"/>
    <col min="4" max="7" width="9" style="18"/>
    <col min="8" max="8" width="5.625" style="18" customWidth="1"/>
    <col min="9" max="9" width="18" style="18" customWidth="1"/>
    <col min="10" max="16384" width="9" style="18"/>
  </cols>
  <sheetData>
    <row r="1" spans="1:9" ht="15.75" x14ac:dyDescent="0.15">
      <c r="A1" s="836" t="s">
        <v>415</v>
      </c>
      <c r="B1" s="836"/>
      <c r="C1" s="836"/>
      <c r="D1" s="836"/>
      <c r="E1" s="836"/>
      <c r="F1" s="836"/>
      <c r="G1" s="836"/>
      <c r="H1" s="836"/>
      <c r="I1" s="836"/>
    </row>
    <row r="2" spans="1:9" ht="27" customHeight="1" x14ac:dyDescent="0.15">
      <c r="A2" s="26"/>
      <c r="B2" s="19"/>
      <c r="C2" s="19"/>
      <c r="D2" s="19"/>
      <c r="E2" s="19"/>
      <c r="F2" s="19"/>
      <c r="G2" s="19"/>
      <c r="H2" s="19"/>
      <c r="I2" s="19"/>
    </row>
    <row r="3" spans="1:9" ht="27" customHeight="1" x14ac:dyDescent="0.15">
      <c r="A3" s="1364" t="s">
        <v>125</v>
      </c>
      <c r="B3" s="1364"/>
      <c r="C3" s="1364"/>
      <c r="D3" s="1364"/>
      <c r="E3" s="1364"/>
      <c r="F3" s="1364"/>
      <c r="G3" s="1364"/>
      <c r="H3" s="1364"/>
      <c r="I3" s="616" t="s">
        <v>124</v>
      </c>
    </row>
    <row r="4" spans="1:9" ht="27" customHeight="1" x14ac:dyDescent="0.15">
      <c r="A4" s="26"/>
      <c r="B4" s="19"/>
      <c r="C4" s="19"/>
      <c r="D4" s="19"/>
      <c r="E4" s="19"/>
      <c r="F4" s="19"/>
      <c r="G4" s="19"/>
      <c r="H4" s="19"/>
      <c r="I4" s="19"/>
    </row>
    <row r="5" spans="1:9" ht="27" customHeight="1" x14ac:dyDescent="0.15">
      <c r="A5" s="2196" t="s">
        <v>822</v>
      </c>
      <c r="B5" s="2197"/>
      <c r="C5" s="2197"/>
      <c r="D5" s="2197"/>
      <c r="E5" s="2197"/>
      <c r="F5" s="2197"/>
      <c r="G5" s="2197"/>
      <c r="H5" s="2197"/>
      <c r="I5" s="2197"/>
    </row>
    <row r="6" spans="1:9" ht="27" customHeight="1" x14ac:dyDescent="0.15">
      <c r="A6" s="1970" t="s">
        <v>764</v>
      </c>
      <c r="B6" s="1971"/>
      <c r="C6" s="1971"/>
      <c r="D6" s="1971"/>
      <c r="E6" s="1971"/>
      <c r="F6" s="1971"/>
      <c r="G6" s="1972"/>
      <c r="H6" s="654" t="s">
        <v>794</v>
      </c>
      <c r="I6" s="654">
        <f>IF(LEN(SUBSTITUTE(A7,CHAR(10),""))&gt;400,"文字数オーバーです",LEN(SUBSTITUTE(A7,CHAR(10),"")))</f>
        <v>0</v>
      </c>
    </row>
    <row r="7" spans="1:9" ht="27" customHeight="1" x14ac:dyDescent="0.15">
      <c r="A7" s="2198"/>
      <c r="B7" s="2199"/>
      <c r="C7" s="2199"/>
      <c r="D7" s="2199"/>
      <c r="E7" s="2199"/>
      <c r="F7" s="2199"/>
      <c r="G7" s="2199"/>
      <c r="H7" s="2199"/>
      <c r="I7" s="2200"/>
    </row>
    <row r="8" spans="1:9" ht="27" customHeight="1" x14ac:dyDescent="0.15">
      <c r="A8" s="2201"/>
      <c r="B8" s="2202"/>
      <c r="C8" s="2202"/>
      <c r="D8" s="2202"/>
      <c r="E8" s="2202"/>
      <c r="F8" s="2202"/>
      <c r="G8" s="2202"/>
      <c r="H8" s="2202"/>
      <c r="I8" s="2203"/>
    </row>
    <row r="9" spans="1:9" ht="27" customHeight="1" x14ac:dyDescent="0.15">
      <c r="A9" s="2201"/>
      <c r="B9" s="2202"/>
      <c r="C9" s="2202"/>
      <c r="D9" s="2202"/>
      <c r="E9" s="2202"/>
      <c r="F9" s="2202"/>
      <c r="G9" s="2202"/>
      <c r="H9" s="2202"/>
      <c r="I9" s="2203"/>
    </row>
    <row r="10" spans="1:9" ht="27" customHeight="1" x14ac:dyDescent="0.15">
      <c r="A10" s="2201"/>
      <c r="B10" s="2202"/>
      <c r="C10" s="2202"/>
      <c r="D10" s="2202"/>
      <c r="E10" s="2202"/>
      <c r="F10" s="2202"/>
      <c r="G10" s="2202"/>
      <c r="H10" s="2202"/>
      <c r="I10" s="2203"/>
    </row>
    <row r="11" spans="1:9" ht="27" customHeight="1" x14ac:dyDescent="0.15">
      <c r="A11" s="2201"/>
      <c r="B11" s="2202"/>
      <c r="C11" s="2202"/>
      <c r="D11" s="2202"/>
      <c r="E11" s="2202"/>
      <c r="F11" s="2202"/>
      <c r="G11" s="2202"/>
      <c r="H11" s="2202"/>
      <c r="I11" s="2203"/>
    </row>
    <row r="12" spans="1:9" ht="27" customHeight="1" x14ac:dyDescent="0.15">
      <c r="A12" s="2204"/>
      <c r="B12" s="2205"/>
      <c r="C12" s="2205"/>
      <c r="D12" s="2205"/>
      <c r="E12" s="2205"/>
      <c r="F12" s="2205"/>
      <c r="G12" s="2205"/>
      <c r="H12" s="2205"/>
      <c r="I12" s="2206"/>
    </row>
    <row r="13" spans="1:9" ht="27" customHeight="1" x14ac:dyDescent="0.15">
      <c r="A13" s="1970" t="s">
        <v>765</v>
      </c>
      <c r="B13" s="1971"/>
      <c r="C13" s="1971"/>
      <c r="D13" s="1971"/>
      <c r="E13" s="1971"/>
      <c r="F13" s="1971"/>
      <c r="G13" s="1972"/>
      <c r="H13" s="654" t="s">
        <v>794</v>
      </c>
      <c r="I13" s="654">
        <f>IF(LEN(SUBSTITUTE(A14,CHAR(10),""))&gt;400,"文字数オーバーです",LEN(SUBSTITUTE(A14,CHAR(10),"")))</f>
        <v>0</v>
      </c>
    </row>
    <row r="14" spans="1:9" ht="27" customHeight="1" x14ac:dyDescent="0.15">
      <c r="A14" s="2198"/>
      <c r="B14" s="2199"/>
      <c r="C14" s="2199"/>
      <c r="D14" s="2199"/>
      <c r="E14" s="2199"/>
      <c r="F14" s="2199"/>
      <c r="G14" s="2199"/>
      <c r="H14" s="2199"/>
      <c r="I14" s="2200"/>
    </row>
    <row r="15" spans="1:9" ht="27" customHeight="1" x14ac:dyDescent="0.15">
      <c r="A15" s="2201"/>
      <c r="B15" s="2202"/>
      <c r="C15" s="2202"/>
      <c r="D15" s="2202"/>
      <c r="E15" s="2202"/>
      <c r="F15" s="2202"/>
      <c r="G15" s="2202"/>
      <c r="H15" s="2202"/>
      <c r="I15" s="2203"/>
    </row>
    <row r="16" spans="1:9" ht="27" customHeight="1" x14ac:dyDescent="0.15">
      <c r="A16" s="2201"/>
      <c r="B16" s="2202"/>
      <c r="C16" s="2202"/>
      <c r="D16" s="2202"/>
      <c r="E16" s="2202"/>
      <c r="F16" s="2202"/>
      <c r="G16" s="2202"/>
      <c r="H16" s="2202"/>
      <c r="I16" s="2203"/>
    </row>
    <row r="17" spans="1:9" ht="27" customHeight="1" x14ac:dyDescent="0.15">
      <c r="A17" s="2201"/>
      <c r="B17" s="2202"/>
      <c r="C17" s="2202"/>
      <c r="D17" s="2202"/>
      <c r="E17" s="2202"/>
      <c r="F17" s="2202"/>
      <c r="G17" s="2202"/>
      <c r="H17" s="2202"/>
      <c r="I17" s="2203"/>
    </row>
    <row r="18" spans="1:9" ht="27" customHeight="1" x14ac:dyDescent="0.15">
      <c r="A18" s="2201"/>
      <c r="B18" s="2202"/>
      <c r="C18" s="2202"/>
      <c r="D18" s="2202"/>
      <c r="E18" s="2202"/>
      <c r="F18" s="2202"/>
      <c r="G18" s="2202"/>
      <c r="H18" s="2202"/>
      <c r="I18" s="2203"/>
    </row>
    <row r="19" spans="1:9" ht="27" customHeight="1" x14ac:dyDescent="0.15">
      <c r="A19" s="2204"/>
      <c r="B19" s="2205"/>
      <c r="C19" s="2205"/>
      <c r="D19" s="2205"/>
      <c r="E19" s="2205"/>
      <c r="F19" s="2205"/>
      <c r="G19" s="2205"/>
      <c r="H19" s="2205"/>
      <c r="I19" s="2206"/>
    </row>
    <row r="20" spans="1:9" ht="27" customHeight="1" x14ac:dyDescent="0.15">
      <c r="A20" s="1970" t="s">
        <v>766</v>
      </c>
      <c r="B20" s="1971"/>
      <c r="C20" s="1971"/>
      <c r="D20" s="1971"/>
      <c r="E20" s="1971"/>
      <c r="F20" s="1971"/>
      <c r="G20" s="1972"/>
      <c r="H20" s="654" t="s">
        <v>794</v>
      </c>
      <c r="I20" s="654">
        <f>IF(LEN(SUBSTITUTE(A21,CHAR(10),""))&gt;400,"文字数オーバーです",LEN(SUBSTITUTE(A21,CHAR(10),"")))</f>
        <v>0</v>
      </c>
    </row>
    <row r="21" spans="1:9" ht="27" customHeight="1" x14ac:dyDescent="0.15">
      <c r="A21" s="2198"/>
      <c r="B21" s="2199"/>
      <c r="C21" s="2199"/>
      <c r="D21" s="2199"/>
      <c r="E21" s="2199"/>
      <c r="F21" s="2199"/>
      <c r="G21" s="2199"/>
      <c r="H21" s="2199"/>
      <c r="I21" s="2200"/>
    </row>
    <row r="22" spans="1:9" ht="27" customHeight="1" x14ac:dyDescent="0.15">
      <c r="A22" s="2201"/>
      <c r="B22" s="2202"/>
      <c r="C22" s="2202"/>
      <c r="D22" s="2202"/>
      <c r="E22" s="2202"/>
      <c r="F22" s="2202"/>
      <c r="G22" s="2202"/>
      <c r="H22" s="2202"/>
      <c r="I22" s="2203"/>
    </row>
    <row r="23" spans="1:9" ht="27" customHeight="1" x14ac:dyDescent="0.15">
      <c r="A23" s="2201"/>
      <c r="B23" s="2202"/>
      <c r="C23" s="2202"/>
      <c r="D23" s="2202"/>
      <c r="E23" s="2202"/>
      <c r="F23" s="2202"/>
      <c r="G23" s="2202"/>
      <c r="H23" s="2202"/>
      <c r="I23" s="2203"/>
    </row>
    <row r="24" spans="1:9" ht="27" customHeight="1" x14ac:dyDescent="0.15">
      <c r="A24" s="2201"/>
      <c r="B24" s="2202"/>
      <c r="C24" s="2202"/>
      <c r="D24" s="2202"/>
      <c r="E24" s="2202"/>
      <c r="F24" s="2202"/>
      <c r="G24" s="2202"/>
      <c r="H24" s="2202"/>
      <c r="I24" s="2203"/>
    </row>
    <row r="25" spans="1:9" ht="18" customHeight="1" x14ac:dyDescent="0.15">
      <c r="A25" s="2201"/>
      <c r="B25" s="2202"/>
      <c r="C25" s="2202"/>
      <c r="D25" s="2202"/>
      <c r="E25" s="2202"/>
      <c r="F25" s="2202"/>
      <c r="G25" s="2202"/>
      <c r="H25" s="2202"/>
      <c r="I25" s="2203"/>
    </row>
    <row r="26" spans="1:9" ht="27" customHeight="1" x14ac:dyDescent="0.15">
      <c r="A26" s="2204"/>
      <c r="B26" s="2205"/>
      <c r="C26" s="2205"/>
      <c r="D26" s="2205"/>
      <c r="E26" s="2205"/>
      <c r="F26" s="2205"/>
      <c r="G26" s="2205"/>
      <c r="H26" s="2205"/>
      <c r="I26" s="2206"/>
    </row>
    <row r="27" spans="1:9" ht="27" customHeight="1" x14ac:dyDescent="0.15">
      <c r="A27" s="1967" t="s">
        <v>767</v>
      </c>
      <c r="B27" s="1968"/>
      <c r="C27" s="1968"/>
      <c r="D27" s="1968"/>
      <c r="E27" s="1968"/>
      <c r="F27" s="1968"/>
      <c r="G27" s="1969"/>
      <c r="H27" s="617" t="s">
        <v>134</v>
      </c>
      <c r="I27" s="617">
        <f>IF(LEN(SUBSTITUTE(A28,CHAR(10),""))&gt;400,"文字数オーバーです",LEN(SUBSTITUTE(A28,CHAR(10),"")))</f>
        <v>0</v>
      </c>
    </row>
    <row r="28" spans="1:9" ht="27" customHeight="1" x14ac:dyDescent="0.15">
      <c r="A28" s="1396"/>
      <c r="B28" s="1397"/>
      <c r="C28" s="1397"/>
      <c r="D28" s="1397"/>
      <c r="E28" s="1397"/>
      <c r="F28" s="1397"/>
      <c r="G28" s="1397"/>
      <c r="H28" s="1397"/>
      <c r="I28" s="1398"/>
    </row>
    <row r="29" spans="1:9" ht="27" customHeight="1" x14ac:dyDescent="0.15">
      <c r="A29" s="1399"/>
      <c r="B29" s="1400"/>
      <c r="C29" s="1400"/>
      <c r="D29" s="1400"/>
      <c r="E29" s="1400"/>
      <c r="F29" s="1400"/>
      <c r="G29" s="1400"/>
      <c r="H29" s="1400"/>
      <c r="I29" s="1401"/>
    </row>
    <row r="30" spans="1:9" ht="27" customHeight="1" x14ac:dyDescent="0.15">
      <c r="A30" s="1399"/>
      <c r="B30" s="1400"/>
      <c r="C30" s="1400"/>
      <c r="D30" s="1400"/>
      <c r="E30" s="1400"/>
      <c r="F30" s="1400"/>
      <c r="G30" s="1400"/>
      <c r="H30" s="1400"/>
      <c r="I30" s="1401"/>
    </row>
    <row r="31" spans="1:9" ht="27" customHeight="1" x14ac:dyDescent="0.15">
      <c r="A31" s="1399"/>
      <c r="B31" s="1400"/>
      <c r="C31" s="1400"/>
      <c r="D31" s="1400"/>
      <c r="E31" s="1400"/>
      <c r="F31" s="1400"/>
      <c r="G31" s="1400"/>
      <c r="H31" s="1400"/>
      <c r="I31" s="1401"/>
    </row>
    <row r="32" spans="1:9" ht="27" customHeight="1" x14ac:dyDescent="0.15">
      <c r="A32" s="1399"/>
      <c r="B32" s="1400"/>
      <c r="C32" s="1400"/>
      <c r="D32" s="1400"/>
      <c r="E32" s="1400"/>
      <c r="F32" s="1400"/>
      <c r="G32" s="1400"/>
      <c r="H32" s="1400"/>
      <c r="I32" s="1401"/>
    </row>
    <row r="33" spans="1:9" ht="27" customHeight="1" x14ac:dyDescent="0.15">
      <c r="A33" s="1402"/>
      <c r="B33" s="1403"/>
      <c r="C33" s="1403"/>
      <c r="D33" s="1403"/>
      <c r="E33" s="1403"/>
      <c r="F33" s="1403"/>
      <c r="G33" s="1403"/>
      <c r="H33" s="1403"/>
      <c r="I33" s="1404"/>
    </row>
    <row r="34" spans="1:9" ht="18.75" customHeight="1" x14ac:dyDescent="0.15">
      <c r="A34" s="19"/>
      <c r="B34" s="19"/>
      <c r="C34" s="19"/>
      <c r="D34" s="19"/>
      <c r="E34" s="19"/>
      <c r="F34" s="19"/>
      <c r="G34" s="19"/>
      <c r="H34" s="19"/>
      <c r="I34" s="438" t="s">
        <v>177</v>
      </c>
    </row>
    <row r="35" spans="1:9" ht="15.75" x14ac:dyDescent="0.15">
      <c r="A35" s="836" t="s">
        <v>415</v>
      </c>
      <c r="B35" s="836"/>
      <c r="C35" s="836"/>
      <c r="D35" s="836"/>
      <c r="E35" s="836"/>
      <c r="F35" s="836"/>
      <c r="G35" s="836"/>
      <c r="H35" s="836"/>
      <c r="I35" s="836"/>
    </row>
    <row r="36" spans="1:9" ht="27" customHeight="1" x14ac:dyDescent="0.15">
      <c r="A36" s="2185" t="s">
        <v>296</v>
      </c>
      <c r="B36" s="2185"/>
      <c r="C36" s="2185"/>
      <c r="D36" s="19"/>
      <c r="E36" s="19"/>
      <c r="F36" s="19"/>
      <c r="G36" s="19"/>
      <c r="H36" s="19"/>
      <c r="I36" s="19"/>
    </row>
    <row r="37" spans="1:9" ht="42" customHeight="1" x14ac:dyDescent="0.15">
      <c r="A37" s="1992" t="s">
        <v>1305</v>
      </c>
      <c r="B37" s="1993"/>
      <c r="C37" s="1993"/>
      <c r="D37" s="1993"/>
      <c r="E37" s="1993"/>
      <c r="F37" s="1993"/>
      <c r="G37" s="1994"/>
      <c r="H37" s="617" t="s">
        <v>794</v>
      </c>
      <c r="I37" s="617">
        <f>IF(LEN(SUBSTITUTE(A38,CHAR(10),""))&gt;400,"文字数オーバーです",LEN(SUBSTITUTE(A38,CHAR(10),"")))</f>
        <v>0</v>
      </c>
    </row>
    <row r="38" spans="1:9" ht="27" customHeight="1" x14ac:dyDescent="0.15">
      <c r="A38" s="1396"/>
      <c r="B38" s="1397"/>
      <c r="C38" s="1397"/>
      <c r="D38" s="1397"/>
      <c r="E38" s="1397"/>
      <c r="F38" s="1397"/>
      <c r="G38" s="1397"/>
      <c r="H38" s="1397"/>
      <c r="I38" s="1398"/>
    </row>
    <row r="39" spans="1:9" ht="27" customHeight="1" x14ac:dyDescent="0.15">
      <c r="A39" s="1399"/>
      <c r="B39" s="1400"/>
      <c r="C39" s="1400"/>
      <c r="D39" s="1400"/>
      <c r="E39" s="1400"/>
      <c r="F39" s="1400"/>
      <c r="G39" s="1400"/>
      <c r="H39" s="1400"/>
      <c r="I39" s="1401"/>
    </row>
    <row r="40" spans="1:9" ht="27" customHeight="1" x14ac:dyDescent="0.15">
      <c r="A40" s="1399"/>
      <c r="B40" s="1400"/>
      <c r="C40" s="1400"/>
      <c r="D40" s="1400"/>
      <c r="E40" s="1400"/>
      <c r="F40" s="1400"/>
      <c r="G40" s="1400"/>
      <c r="H40" s="1400"/>
      <c r="I40" s="1401"/>
    </row>
    <row r="41" spans="1:9" ht="27" customHeight="1" x14ac:dyDescent="0.15">
      <c r="A41" s="1399"/>
      <c r="B41" s="1400"/>
      <c r="C41" s="1400"/>
      <c r="D41" s="1400"/>
      <c r="E41" s="1400"/>
      <c r="F41" s="1400"/>
      <c r="G41" s="1400"/>
      <c r="H41" s="1400"/>
      <c r="I41" s="1401"/>
    </row>
    <row r="42" spans="1:9" ht="27" customHeight="1" x14ac:dyDescent="0.15">
      <c r="A42" s="1399"/>
      <c r="B42" s="1400"/>
      <c r="C42" s="1400"/>
      <c r="D42" s="1400"/>
      <c r="E42" s="1400"/>
      <c r="F42" s="1400"/>
      <c r="G42" s="1400"/>
      <c r="H42" s="1400"/>
      <c r="I42" s="1401"/>
    </row>
    <row r="43" spans="1:9" ht="27" customHeight="1" x14ac:dyDescent="0.15">
      <c r="A43" s="1402"/>
      <c r="B43" s="1403"/>
      <c r="C43" s="1403"/>
      <c r="D43" s="1403"/>
      <c r="E43" s="1403"/>
      <c r="F43" s="1403"/>
      <c r="G43" s="1403"/>
      <c r="H43" s="1403"/>
      <c r="I43" s="1404"/>
    </row>
    <row r="44" spans="1:9" ht="42" customHeight="1" x14ac:dyDescent="0.15">
      <c r="A44" s="1992" t="s">
        <v>1306</v>
      </c>
      <c r="B44" s="1993"/>
      <c r="C44" s="1993"/>
      <c r="D44" s="1993"/>
      <c r="E44" s="1993"/>
      <c r="F44" s="1993"/>
      <c r="G44" s="1994"/>
      <c r="H44" s="617" t="s">
        <v>134</v>
      </c>
      <c r="I44" s="617">
        <f>IF(LEN(SUBSTITUTE(A45,CHAR(10),""))&gt;400,"文字数オーバーです",LEN(SUBSTITUTE(A45,CHAR(10),"")))</f>
        <v>0</v>
      </c>
    </row>
    <row r="45" spans="1:9" ht="27" customHeight="1" x14ac:dyDescent="0.15">
      <c r="A45" s="1396"/>
      <c r="B45" s="1397"/>
      <c r="C45" s="1397"/>
      <c r="D45" s="1397"/>
      <c r="E45" s="1397"/>
      <c r="F45" s="1397"/>
      <c r="G45" s="1397"/>
      <c r="H45" s="1397"/>
      <c r="I45" s="1398"/>
    </row>
    <row r="46" spans="1:9" ht="27" customHeight="1" x14ac:dyDescent="0.15">
      <c r="A46" s="1399"/>
      <c r="B46" s="1400"/>
      <c r="C46" s="1400"/>
      <c r="D46" s="1400"/>
      <c r="E46" s="1400"/>
      <c r="F46" s="1400"/>
      <c r="G46" s="1400"/>
      <c r="H46" s="1400"/>
      <c r="I46" s="1401"/>
    </row>
    <row r="47" spans="1:9" ht="27" customHeight="1" x14ac:dyDescent="0.15">
      <c r="A47" s="1399"/>
      <c r="B47" s="1400"/>
      <c r="C47" s="1400"/>
      <c r="D47" s="1400"/>
      <c r="E47" s="1400"/>
      <c r="F47" s="1400"/>
      <c r="G47" s="1400"/>
      <c r="H47" s="1400"/>
      <c r="I47" s="1401"/>
    </row>
    <row r="48" spans="1:9" ht="27" customHeight="1" x14ac:dyDescent="0.15">
      <c r="A48" s="1399"/>
      <c r="B48" s="1400"/>
      <c r="C48" s="1400"/>
      <c r="D48" s="1400"/>
      <c r="E48" s="1400"/>
      <c r="F48" s="1400"/>
      <c r="G48" s="1400"/>
      <c r="H48" s="1400"/>
      <c r="I48" s="1401"/>
    </row>
    <row r="49" spans="1:10" ht="27" customHeight="1" x14ac:dyDescent="0.15">
      <c r="A49" s="1399"/>
      <c r="B49" s="1400"/>
      <c r="C49" s="1400"/>
      <c r="D49" s="1400"/>
      <c r="E49" s="1400"/>
      <c r="F49" s="1400"/>
      <c r="G49" s="1400"/>
      <c r="H49" s="1400"/>
      <c r="I49" s="1401"/>
    </row>
    <row r="50" spans="1:10" ht="27" customHeight="1" x14ac:dyDescent="0.15">
      <c r="A50" s="1402"/>
      <c r="B50" s="1403"/>
      <c r="C50" s="1403"/>
      <c r="D50" s="1403"/>
      <c r="E50" s="1403"/>
      <c r="F50" s="1403"/>
      <c r="G50" s="1403"/>
      <c r="H50" s="1403"/>
      <c r="I50" s="1404"/>
    </row>
    <row r="51" spans="1:10" ht="27" customHeight="1" x14ac:dyDescent="0.15">
      <c r="A51" s="1992" t="s">
        <v>1253</v>
      </c>
      <c r="B51" s="1993"/>
      <c r="C51" s="1993"/>
      <c r="D51" s="1993"/>
      <c r="E51" s="1993"/>
      <c r="F51" s="1993"/>
      <c r="G51" s="1994"/>
      <c r="H51" s="617" t="s">
        <v>134</v>
      </c>
      <c r="I51" s="617">
        <f>IF(LEN(SUBSTITUTE(A52,CHAR(10),""))&gt;400,"文字数オーバーです",LEN(SUBSTITUTE(A52,CHAR(10),"")))</f>
        <v>0</v>
      </c>
    </row>
    <row r="52" spans="1:10" ht="27" customHeight="1" x14ac:dyDescent="0.15">
      <c r="A52" s="1396"/>
      <c r="B52" s="1397"/>
      <c r="C52" s="1397"/>
      <c r="D52" s="1397"/>
      <c r="E52" s="1397"/>
      <c r="F52" s="1397"/>
      <c r="G52" s="1397"/>
      <c r="H52" s="1397"/>
      <c r="I52" s="1398"/>
    </row>
    <row r="53" spans="1:10" ht="27" customHeight="1" x14ac:dyDescent="0.15">
      <c r="A53" s="1399"/>
      <c r="B53" s="1400"/>
      <c r="C53" s="1400"/>
      <c r="D53" s="1400"/>
      <c r="E53" s="1400"/>
      <c r="F53" s="1400"/>
      <c r="G53" s="1400"/>
      <c r="H53" s="1400"/>
      <c r="I53" s="1401"/>
    </row>
    <row r="54" spans="1:10" ht="27" customHeight="1" x14ac:dyDescent="0.15">
      <c r="A54" s="1399"/>
      <c r="B54" s="1400"/>
      <c r="C54" s="1400"/>
      <c r="D54" s="1400"/>
      <c r="E54" s="1400"/>
      <c r="F54" s="1400"/>
      <c r="G54" s="1400"/>
      <c r="H54" s="1400"/>
      <c r="I54" s="1401"/>
    </row>
    <row r="55" spans="1:10" ht="27" customHeight="1" x14ac:dyDescent="0.15">
      <c r="A55" s="1399"/>
      <c r="B55" s="1400"/>
      <c r="C55" s="1400"/>
      <c r="D55" s="1400"/>
      <c r="E55" s="1400"/>
      <c r="F55" s="1400"/>
      <c r="G55" s="1400"/>
      <c r="H55" s="1400"/>
      <c r="I55" s="1401"/>
    </row>
    <row r="56" spans="1:10" ht="27" customHeight="1" x14ac:dyDescent="0.15">
      <c r="A56" s="1399"/>
      <c r="B56" s="1400"/>
      <c r="C56" s="1400"/>
      <c r="D56" s="1400"/>
      <c r="E56" s="1400"/>
      <c r="F56" s="1400"/>
      <c r="G56" s="1400"/>
      <c r="H56" s="1400"/>
      <c r="I56" s="1401"/>
    </row>
    <row r="57" spans="1:10" ht="27" customHeight="1" x14ac:dyDescent="0.15">
      <c r="A57" s="1402"/>
      <c r="B57" s="1403"/>
      <c r="C57" s="1403"/>
      <c r="D57" s="1403"/>
      <c r="E57" s="1403"/>
      <c r="F57" s="1403"/>
      <c r="G57" s="1403"/>
      <c r="H57" s="1403"/>
      <c r="I57" s="1404"/>
    </row>
    <row r="58" spans="1:10" ht="27" customHeight="1" x14ac:dyDescent="0.15">
      <c r="A58" s="19"/>
      <c r="B58" s="19"/>
      <c r="C58" s="19"/>
      <c r="D58" s="19"/>
      <c r="E58" s="19"/>
      <c r="F58" s="19"/>
      <c r="G58" s="19"/>
      <c r="H58" s="19"/>
      <c r="I58" s="438" t="s">
        <v>177</v>
      </c>
    </row>
    <row r="59" spans="1:10" ht="15.75" x14ac:dyDescent="0.15">
      <c r="A59" s="836" t="s">
        <v>415</v>
      </c>
      <c r="B59" s="836"/>
      <c r="C59" s="836"/>
      <c r="D59" s="836"/>
      <c r="E59" s="836"/>
      <c r="F59" s="836"/>
      <c r="G59" s="836"/>
      <c r="H59" s="836"/>
      <c r="I59" s="836"/>
    </row>
    <row r="60" spans="1:10" ht="27" customHeight="1" x14ac:dyDescent="0.15">
      <c r="A60" s="2185" t="s">
        <v>296</v>
      </c>
      <c r="B60" s="2185"/>
      <c r="C60" s="2185"/>
      <c r="D60" s="19"/>
      <c r="E60" s="19"/>
      <c r="F60" s="19"/>
      <c r="G60" s="19"/>
      <c r="H60" s="19"/>
      <c r="I60" s="19"/>
    </row>
    <row r="61" spans="1:10" ht="27" customHeight="1" thickBot="1" x14ac:dyDescent="0.2">
      <c r="A61" s="19" t="s">
        <v>823</v>
      </c>
      <c r="B61" s="19"/>
      <c r="C61" s="19"/>
      <c r="D61" s="19"/>
      <c r="E61" s="19"/>
      <c r="F61" s="19"/>
      <c r="G61" s="19"/>
      <c r="H61" s="19"/>
      <c r="I61" s="19"/>
    </row>
    <row r="62" spans="1:10" ht="18.75" customHeight="1" x14ac:dyDescent="0.15">
      <c r="A62" s="2172" t="s">
        <v>80</v>
      </c>
      <c r="B62" s="2173"/>
      <c r="C62" s="2182" t="s">
        <v>1049</v>
      </c>
      <c r="D62" s="2183"/>
      <c r="E62" s="2183"/>
      <c r="F62" s="2184"/>
      <c r="G62" s="2180" t="s">
        <v>178</v>
      </c>
      <c r="H62" s="2181"/>
      <c r="I62" s="378"/>
    </row>
    <row r="63" spans="1:10" ht="18.75" customHeight="1" thickBot="1" x14ac:dyDescent="0.2">
      <c r="A63" s="2176" t="s">
        <v>397</v>
      </c>
      <c r="B63" s="2177"/>
      <c r="C63" s="2178" t="s">
        <v>1050</v>
      </c>
      <c r="D63" s="2179"/>
      <c r="E63" s="2179"/>
      <c r="F63" s="2179"/>
      <c r="G63" s="2174" t="s">
        <v>806</v>
      </c>
      <c r="H63" s="2175"/>
      <c r="I63" s="379"/>
      <c r="J63" s="194"/>
    </row>
    <row r="64" spans="1:10" ht="18.75" customHeight="1" x14ac:dyDescent="0.15">
      <c r="A64" s="437"/>
      <c r="B64" s="437"/>
      <c r="C64" s="419"/>
      <c r="D64" s="419"/>
      <c r="E64" s="419"/>
      <c r="F64" s="419"/>
      <c r="G64" s="419"/>
      <c r="H64" s="419"/>
      <c r="I64" s="194"/>
      <c r="J64" s="194"/>
    </row>
    <row r="65" spans="1:10" ht="18.75" customHeight="1" thickBot="1" x14ac:dyDescent="0.2">
      <c r="A65" s="19" t="s">
        <v>936</v>
      </c>
      <c r="J65" s="194"/>
    </row>
    <row r="66" spans="1:10" ht="18.75" customHeight="1" x14ac:dyDescent="0.15">
      <c r="A66" s="990" t="s">
        <v>81</v>
      </c>
      <c r="B66" s="992"/>
      <c r="C66" s="618" t="s">
        <v>82</v>
      </c>
      <c r="D66" s="992" t="s">
        <v>396</v>
      </c>
      <c r="E66" s="992"/>
      <c r="F66" s="992" t="s">
        <v>81</v>
      </c>
      <c r="G66" s="992"/>
      <c r="H66" s="618" t="s">
        <v>82</v>
      </c>
      <c r="I66" s="619" t="s">
        <v>396</v>
      </c>
    </row>
    <row r="67" spans="1:10" ht="18.75" customHeight="1" x14ac:dyDescent="0.15">
      <c r="A67" s="2171" t="s">
        <v>96</v>
      </c>
      <c r="B67" s="1521"/>
      <c r="C67" s="380"/>
      <c r="D67" s="2152"/>
      <c r="E67" s="2152"/>
      <c r="F67" s="1521" t="s">
        <v>84</v>
      </c>
      <c r="G67" s="1521"/>
      <c r="H67" s="380"/>
      <c r="I67" s="381"/>
    </row>
    <row r="68" spans="1:10" ht="18.75" customHeight="1" x14ac:dyDescent="0.15">
      <c r="A68" s="2171" t="s">
        <v>97</v>
      </c>
      <c r="B68" s="1521"/>
      <c r="C68" s="380"/>
      <c r="D68" s="2152"/>
      <c r="E68" s="2152"/>
      <c r="F68" s="1521" t="s">
        <v>85</v>
      </c>
      <c r="G68" s="1521"/>
      <c r="H68" s="380"/>
      <c r="I68" s="381"/>
    </row>
    <row r="69" spans="1:10" ht="18.75" customHeight="1" x14ac:dyDescent="0.15">
      <c r="A69" s="2171" t="s">
        <v>98</v>
      </c>
      <c r="B69" s="1521"/>
      <c r="C69" s="380"/>
      <c r="D69" s="2152"/>
      <c r="E69" s="2152"/>
      <c r="F69" s="1521" t="s">
        <v>86</v>
      </c>
      <c r="G69" s="1521"/>
      <c r="H69" s="380"/>
      <c r="I69" s="381"/>
    </row>
    <row r="70" spans="1:10" ht="18.75" customHeight="1" x14ac:dyDescent="0.15">
      <c r="A70" s="2171" t="s">
        <v>99</v>
      </c>
      <c r="B70" s="1521"/>
      <c r="C70" s="380"/>
      <c r="D70" s="2152"/>
      <c r="E70" s="2152"/>
      <c r="F70" s="1521" t="s">
        <v>87</v>
      </c>
      <c r="G70" s="1521"/>
      <c r="H70" s="380"/>
      <c r="I70" s="381"/>
    </row>
    <row r="71" spans="1:10" ht="18.75" customHeight="1" x14ac:dyDescent="0.15">
      <c r="A71" s="2171" t="s">
        <v>100</v>
      </c>
      <c r="B71" s="1521"/>
      <c r="C71" s="380"/>
      <c r="D71" s="2152"/>
      <c r="E71" s="2152"/>
      <c r="F71" s="1521" t="s">
        <v>88</v>
      </c>
      <c r="G71" s="1521"/>
      <c r="H71" s="380"/>
      <c r="I71" s="381"/>
    </row>
    <row r="72" spans="1:10" ht="18.75" customHeight="1" x14ac:dyDescent="0.15">
      <c r="A72" s="2171" t="s">
        <v>101</v>
      </c>
      <c r="B72" s="1521"/>
      <c r="C72" s="380"/>
      <c r="D72" s="2152"/>
      <c r="E72" s="2152"/>
      <c r="F72" s="1521" t="s">
        <v>89</v>
      </c>
      <c r="G72" s="1521"/>
      <c r="H72" s="380"/>
      <c r="I72" s="381"/>
    </row>
    <row r="73" spans="1:10" ht="18.75" customHeight="1" thickBot="1" x14ac:dyDescent="0.2">
      <c r="A73" s="2137" t="s">
        <v>83</v>
      </c>
      <c r="B73" s="2138"/>
      <c r="C73" s="380"/>
      <c r="D73" s="2152"/>
      <c r="E73" s="2152"/>
      <c r="F73" s="2195" t="s">
        <v>90</v>
      </c>
      <c r="G73" s="2195"/>
      <c r="H73" s="382"/>
      <c r="I73" s="383"/>
    </row>
    <row r="74" spans="1:10" ht="18.75" customHeight="1" thickTop="1" x14ac:dyDescent="0.15">
      <c r="A74" s="2137" t="s">
        <v>83</v>
      </c>
      <c r="B74" s="2138"/>
      <c r="C74" s="380"/>
      <c r="D74" s="2152"/>
      <c r="E74" s="2152"/>
      <c r="F74" s="2114" t="s">
        <v>92</v>
      </c>
      <c r="G74" s="2114"/>
      <c r="H74" s="47"/>
      <c r="I74" s="52">
        <f>SUM(I67:I73)</f>
        <v>0</v>
      </c>
    </row>
    <row r="75" spans="1:10" ht="18.75" customHeight="1" x14ac:dyDescent="0.15">
      <c r="A75" s="2137" t="s">
        <v>83</v>
      </c>
      <c r="B75" s="2138"/>
      <c r="C75" s="380"/>
      <c r="D75" s="2152"/>
      <c r="E75" s="2152"/>
      <c r="F75" s="2186"/>
      <c r="G75" s="2187"/>
      <c r="H75" s="2187"/>
      <c r="I75" s="2188"/>
    </row>
    <row r="76" spans="1:10" ht="18.75" customHeight="1" x14ac:dyDescent="0.15">
      <c r="A76" s="2137" t="s">
        <v>83</v>
      </c>
      <c r="B76" s="2138"/>
      <c r="C76" s="380"/>
      <c r="D76" s="2152"/>
      <c r="E76" s="2152"/>
      <c r="F76" s="2189"/>
      <c r="G76" s="2190"/>
      <c r="H76" s="2190"/>
      <c r="I76" s="2191"/>
    </row>
    <row r="77" spans="1:10" ht="18.75" customHeight="1" thickBot="1" x14ac:dyDescent="0.2">
      <c r="A77" s="2167" t="s">
        <v>83</v>
      </c>
      <c r="B77" s="2168"/>
      <c r="C77" s="382"/>
      <c r="D77" s="2164"/>
      <c r="E77" s="2164"/>
      <c r="F77" s="2192"/>
      <c r="G77" s="2193"/>
      <c r="H77" s="2193"/>
      <c r="I77" s="2194"/>
    </row>
    <row r="78" spans="1:10" ht="18.75" customHeight="1" thickTop="1" thickBot="1" x14ac:dyDescent="0.2">
      <c r="A78" s="2169" t="s">
        <v>91</v>
      </c>
      <c r="B78" s="2170"/>
      <c r="C78" s="48"/>
      <c r="D78" s="2155">
        <f>SUM(D67:E77)</f>
        <v>0</v>
      </c>
      <c r="E78" s="2155"/>
      <c r="F78" s="2156" t="s">
        <v>93</v>
      </c>
      <c r="G78" s="2157"/>
      <c r="H78" s="48"/>
      <c r="I78" s="53">
        <f>D78+I74</f>
        <v>0</v>
      </c>
    </row>
    <row r="79" spans="1:10" ht="18.75" customHeight="1" x14ac:dyDescent="0.15">
      <c r="A79" s="419"/>
      <c r="B79" s="419"/>
      <c r="C79" s="55"/>
      <c r="D79" s="195"/>
      <c r="E79" s="195"/>
      <c r="F79" s="419"/>
      <c r="G79" s="419"/>
      <c r="H79" s="55"/>
      <c r="I79" s="195"/>
    </row>
    <row r="80" spans="1:10" ht="18.75" customHeight="1" thickBot="1" x14ac:dyDescent="0.2">
      <c r="A80" s="19" t="s">
        <v>807</v>
      </c>
    </row>
    <row r="81" spans="1:11" ht="18.75" customHeight="1" x14ac:dyDescent="0.15">
      <c r="A81" s="2165" t="s">
        <v>317</v>
      </c>
      <c r="B81" s="2166"/>
      <c r="C81" s="2161"/>
      <c r="D81" s="2162"/>
      <c r="E81" s="2162"/>
      <c r="F81" s="2162"/>
      <c r="G81" s="2162"/>
      <c r="H81" s="2162"/>
      <c r="I81" s="2163"/>
    </row>
    <row r="82" spans="1:11" ht="18.75" customHeight="1" x14ac:dyDescent="0.15">
      <c r="A82" s="2153" t="s">
        <v>977</v>
      </c>
      <c r="B82" s="2154"/>
      <c r="C82" s="2158"/>
      <c r="D82" s="2159"/>
      <c r="E82" s="2159"/>
      <c r="F82" s="2159"/>
      <c r="G82" s="2159"/>
      <c r="H82" s="2159"/>
      <c r="I82" s="2160"/>
    </row>
    <row r="83" spans="1:11" ht="18.75" customHeight="1" x14ac:dyDescent="0.15">
      <c r="A83" s="2148" t="s">
        <v>941</v>
      </c>
      <c r="B83" s="1379"/>
      <c r="C83" s="2139"/>
      <c r="D83" s="2140"/>
      <c r="E83" s="2140"/>
      <c r="F83" s="2140"/>
      <c r="G83" s="2140"/>
      <c r="H83" s="2140"/>
      <c r="I83" s="2141"/>
    </row>
    <row r="84" spans="1:11" ht="18.75" customHeight="1" x14ac:dyDescent="0.15">
      <c r="A84" s="2149"/>
      <c r="B84" s="1382"/>
      <c r="C84" s="2142"/>
      <c r="D84" s="2143"/>
      <c r="E84" s="2143"/>
      <c r="F84" s="2143"/>
      <c r="G84" s="2143"/>
      <c r="H84" s="2143"/>
      <c r="I84" s="2144"/>
    </row>
    <row r="85" spans="1:11" ht="20.100000000000001" customHeight="1" x14ac:dyDescent="0.15">
      <c r="A85" s="2149"/>
      <c r="B85" s="1382"/>
      <c r="C85" s="2142"/>
      <c r="D85" s="2143"/>
      <c r="E85" s="2143"/>
      <c r="F85" s="2143"/>
      <c r="G85" s="2143"/>
      <c r="H85" s="2143"/>
      <c r="I85" s="2144"/>
    </row>
    <row r="86" spans="1:11" ht="20.100000000000001" customHeight="1" thickBot="1" x14ac:dyDescent="0.2">
      <c r="A86" s="2150"/>
      <c r="B86" s="2151"/>
      <c r="C86" s="2145"/>
      <c r="D86" s="2146"/>
      <c r="E86" s="2146"/>
      <c r="F86" s="2146"/>
      <c r="G86" s="2146"/>
      <c r="H86" s="2146"/>
      <c r="I86" s="2147"/>
    </row>
    <row r="87" spans="1:11" ht="20.100000000000001" customHeight="1" x14ac:dyDescent="0.15"/>
    <row r="88" spans="1:11" ht="27" customHeight="1" x14ac:dyDescent="0.15">
      <c r="A88" s="19" t="s">
        <v>38</v>
      </c>
      <c r="B88" s="19"/>
      <c r="C88" s="19"/>
      <c r="D88" s="19"/>
      <c r="E88" s="19"/>
      <c r="F88" s="19"/>
      <c r="G88" s="19"/>
      <c r="H88" s="19"/>
      <c r="I88" s="19"/>
    </row>
    <row r="89" spans="1:11" ht="18.75" customHeight="1" x14ac:dyDescent="0.15">
      <c r="A89" s="1416" t="s">
        <v>173</v>
      </c>
      <c r="B89" s="1416"/>
      <c r="C89" s="1416"/>
      <c r="D89" s="1416"/>
      <c r="E89" s="1416"/>
      <c r="F89" s="1416"/>
      <c r="G89" s="1416"/>
      <c r="H89" s="1416"/>
      <c r="I89" s="1416"/>
    </row>
    <row r="90" spans="1:11" ht="18.75" customHeight="1" x14ac:dyDescent="0.15">
      <c r="A90" s="1416" t="s">
        <v>176</v>
      </c>
      <c r="B90" s="1416"/>
      <c r="C90" s="1416"/>
      <c r="D90" s="1416"/>
      <c r="E90" s="1416"/>
      <c r="F90" s="1416"/>
      <c r="G90" s="1416"/>
      <c r="H90" s="1416"/>
      <c r="I90" s="1416"/>
    </row>
    <row r="91" spans="1:11" ht="18.75" customHeight="1" thickBot="1" x14ac:dyDescent="0.2">
      <c r="A91" s="432"/>
      <c r="B91" s="432"/>
      <c r="C91" s="432"/>
      <c r="D91" s="432"/>
      <c r="E91" s="432"/>
      <c r="F91" s="432"/>
      <c r="G91" s="432"/>
      <c r="H91" s="432"/>
      <c r="I91" s="432"/>
    </row>
    <row r="92" spans="1:11" ht="20.100000000000001" customHeight="1" x14ac:dyDescent="0.15">
      <c r="A92" s="1386" t="s">
        <v>954</v>
      </c>
      <c r="B92" s="1387"/>
      <c r="C92" s="1387"/>
      <c r="D92" s="1387"/>
      <c r="E92" s="1387"/>
      <c r="F92" s="1387"/>
      <c r="G92" s="1387"/>
      <c r="H92" s="1387"/>
      <c r="I92" s="1388"/>
      <c r="K92" s="42"/>
    </row>
    <row r="93" spans="1:11" ht="20.100000000000001" customHeight="1" x14ac:dyDescent="0.15">
      <c r="A93" s="1026" t="s">
        <v>579</v>
      </c>
      <c r="B93" s="1024"/>
      <c r="C93" s="1024"/>
      <c r="D93" s="1024"/>
      <c r="E93" s="1024"/>
      <c r="F93" s="1024"/>
      <c r="G93" s="1024"/>
      <c r="H93" s="1024"/>
      <c r="I93" s="620" t="s">
        <v>580</v>
      </c>
      <c r="K93" s="42"/>
    </row>
    <row r="94" spans="1:11" ht="27" customHeight="1" x14ac:dyDescent="0.15">
      <c r="A94" s="1526" t="s">
        <v>651</v>
      </c>
      <c r="B94" s="1527"/>
      <c r="C94" s="1527"/>
      <c r="D94" s="1527"/>
      <c r="E94" s="1527"/>
      <c r="F94" s="1527"/>
      <c r="G94" s="1527"/>
      <c r="H94" s="1528"/>
      <c r="I94" s="411"/>
      <c r="K94" s="42"/>
    </row>
    <row r="95" spans="1:11" ht="54" customHeight="1" x14ac:dyDescent="0.15">
      <c r="A95" s="1526" t="s">
        <v>978</v>
      </c>
      <c r="B95" s="1527"/>
      <c r="C95" s="1527"/>
      <c r="D95" s="1527"/>
      <c r="E95" s="1527"/>
      <c r="F95" s="1527"/>
      <c r="G95" s="1527"/>
      <c r="H95" s="1528"/>
      <c r="I95" s="411"/>
    </row>
    <row r="96" spans="1:11" ht="39" customHeight="1" x14ac:dyDescent="0.15">
      <c r="A96" s="1526" t="s">
        <v>979</v>
      </c>
      <c r="B96" s="1527"/>
      <c r="C96" s="1527"/>
      <c r="D96" s="1527"/>
      <c r="E96" s="1527"/>
      <c r="F96" s="1527"/>
      <c r="G96" s="1527"/>
      <c r="H96" s="1528"/>
      <c r="I96" s="411"/>
    </row>
    <row r="97" spans="1:9" ht="39.950000000000003" customHeight="1" thickBot="1" x14ac:dyDescent="0.2">
      <c r="A97" s="1360" t="s">
        <v>980</v>
      </c>
      <c r="B97" s="1361"/>
      <c r="C97" s="1361"/>
      <c r="D97" s="1361"/>
      <c r="E97" s="1361"/>
      <c r="F97" s="1361"/>
      <c r="G97" s="1361"/>
      <c r="H97" s="1362"/>
      <c r="I97" s="425"/>
    </row>
  </sheetData>
  <sheetProtection formatCells="0" formatColumns="0" formatRows="0"/>
  <mergeCells count="78">
    <mergeCell ref="A45:I50"/>
    <mergeCell ref="A38:I43"/>
    <mergeCell ref="A21:I26"/>
    <mergeCell ref="A7:I12"/>
    <mergeCell ref="A14:I19"/>
    <mergeCell ref="A35:I35"/>
    <mergeCell ref="A36:C36"/>
    <mergeCell ref="A13:G13"/>
    <mergeCell ref="A20:G20"/>
    <mergeCell ref="A1:I1"/>
    <mergeCell ref="A5:I5"/>
    <mergeCell ref="A37:G37"/>
    <mergeCell ref="A44:G44"/>
    <mergeCell ref="A3:H3"/>
    <mergeCell ref="A6:G6"/>
    <mergeCell ref="A27:G27"/>
    <mergeCell ref="A28:I33"/>
    <mergeCell ref="A59:I59"/>
    <mergeCell ref="G62:H62"/>
    <mergeCell ref="C62:F62"/>
    <mergeCell ref="A60:C60"/>
    <mergeCell ref="F75:I77"/>
    <mergeCell ref="D71:E71"/>
    <mergeCell ref="F71:G71"/>
    <mergeCell ref="F72:G72"/>
    <mergeCell ref="F73:G73"/>
    <mergeCell ref="F74:G74"/>
    <mergeCell ref="D73:E73"/>
    <mergeCell ref="D68:E68"/>
    <mergeCell ref="D72:E72"/>
    <mergeCell ref="D75:E75"/>
    <mergeCell ref="D66:E66"/>
    <mergeCell ref="F66:G66"/>
    <mergeCell ref="A62:B62"/>
    <mergeCell ref="G63:H63"/>
    <mergeCell ref="D70:E70"/>
    <mergeCell ref="A63:B63"/>
    <mergeCell ref="A66:B66"/>
    <mergeCell ref="A67:B67"/>
    <mergeCell ref="D67:E67"/>
    <mergeCell ref="C63:F63"/>
    <mergeCell ref="F67:G67"/>
    <mergeCell ref="A68:B68"/>
    <mergeCell ref="A69:B69"/>
    <mergeCell ref="A70:B70"/>
    <mergeCell ref="D69:E69"/>
    <mergeCell ref="F68:G68"/>
    <mergeCell ref="F69:G69"/>
    <mergeCell ref="F70:G70"/>
    <mergeCell ref="A51:G51"/>
    <mergeCell ref="A52:I57"/>
    <mergeCell ref="A82:B82"/>
    <mergeCell ref="D76:E76"/>
    <mergeCell ref="D78:E78"/>
    <mergeCell ref="F78:G78"/>
    <mergeCell ref="C82:I82"/>
    <mergeCell ref="C81:I81"/>
    <mergeCell ref="D77:E77"/>
    <mergeCell ref="A81:B81"/>
    <mergeCell ref="A77:B77"/>
    <mergeCell ref="A78:B78"/>
    <mergeCell ref="A71:B71"/>
    <mergeCell ref="A72:B72"/>
    <mergeCell ref="A73:B73"/>
    <mergeCell ref="A75:B75"/>
    <mergeCell ref="A76:B76"/>
    <mergeCell ref="A74:B74"/>
    <mergeCell ref="A97:H97"/>
    <mergeCell ref="A92:I92"/>
    <mergeCell ref="A96:H96"/>
    <mergeCell ref="A90:I90"/>
    <mergeCell ref="C83:I86"/>
    <mergeCell ref="A89:I89"/>
    <mergeCell ref="A93:H93"/>
    <mergeCell ref="A94:H94"/>
    <mergeCell ref="A83:B86"/>
    <mergeCell ref="A95:H95"/>
    <mergeCell ref="D74:E74"/>
  </mergeCells>
  <phoneticPr fontId="1"/>
  <conditionalFormatting sqref="I94:I97">
    <cfRule type="cellIs" dxfId="0" priority="2" operator="notEqual">
      <formula>"確認済"</formula>
    </cfRule>
  </conditionalFormatting>
  <dataValidations disablePrompts="1" count="1">
    <dataValidation type="list" allowBlank="1" showInputMessage="1" showErrorMessage="1" sqref="I94:I97">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90" pageOrder="overThenDown" orientation="portrait" r:id="rId1"/>
  <rowBreaks count="2" manualBreakCount="2">
    <brk id="34" max="8" man="1"/>
    <brk id="58" max="8"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130" zoomScaleNormal="130" workbookViewId="0">
      <selection activeCell="G17" sqref="G17"/>
    </sheetView>
  </sheetViews>
  <sheetFormatPr defaultRowHeight="13.5" x14ac:dyDescent="0.15"/>
  <cols>
    <col min="1" max="1" width="10.75" style="18" customWidth="1"/>
    <col min="2" max="5" width="9" style="18"/>
    <col min="6" max="6" width="10.875" style="18" customWidth="1"/>
    <col min="7" max="7" width="9" style="18"/>
    <col min="8" max="9" width="10" style="18" customWidth="1"/>
    <col min="10" max="16384" width="9" style="18"/>
  </cols>
  <sheetData>
    <row r="1" spans="1:9" ht="37.5" customHeight="1" x14ac:dyDescent="0.15">
      <c r="A1" s="39"/>
      <c r="B1" s="39"/>
      <c r="C1" s="39"/>
      <c r="D1" s="39"/>
      <c r="E1" s="39"/>
      <c r="F1" s="39"/>
      <c r="G1" s="39"/>
      <c r="H1" s="39"/>
      <c r="I1" s="39"/>
    </row>
    <row r="2" spans="1:9" ht="27.75" customHeight="1" x14ac:dyDescent="0.15">
      <c r="A2" s="2208" t="s">
        <v>174</v>
      </c>
      <c r="B2" s="2208"/>
      <c r="C2" s="2208"/>
      <c r="D2" s="2208"/>
      <c r="E2" s="2208"/>
      <c r="F2" s="2208"/>
      <c r="G2" s="2208"/>
      <c r="H2" s="2208"/>
      <c r="I2" s="2208"/>
    </row>
    <row r="3" spans="1:9" x14ac:dyDescent="0.15">
      <c r="A3" s="39"/>
      <c r="B3" s="39"/>
      <c r="C3" s="39"/>
      <c r="D3" s="39"/>
      <c r="E3" s="39"/>
      <c r="F3" s="39"/>
      <c r="G3" s="39"/>
      <c r="H3" s="39"/>
      <c r="I3" s="39"/>
    </row>
    <row r="4" spans="1:9" ht="27" customHeight="1" x14ac:dyDescent="0.15">
      <c r="A4" s="39"/>
      <c r="B4" s="39"/>
      <c r="C4" s="39"/>
      <c r="D4" s="39"/>
      <c r="E4" s="39"/>
      <c r="F4" s="39"/>
      <c r="G4" s="775" t="s">
        <v>824</v>
      </c>
      <c r="H4" s="775"/>
      <c r="I4" s="775"/>
    </row>
    <row r="5" spans="1:9" x14ac:dyDescent="0.15">
      <c r="A5" s="39"/>
      <c r="B5" s="39"/>
      <c r="C5" s="39"/>
      <c r="D5" s="39"/>
      <c r="E5" s="39"/>
      <c r="F5" s="39"/>
      <c r="G5" s="39"/>
      <c r="H5" s="39"/>
      <c r="I5" s="39"/>
    </row>
    <row r="6" spans="1:9" ht="27" customHeight="1" x14ac:dyDescent="0.15">
      <c r="A6" s="39" t="s">
        <v>1029</v>
      </c>
      <c r="B6" s="39"/>
      <c r="C6" s="39"/>
      <c r="D6" s="39"/>
      <c r="E6" s="315"/>
      <c r="F6" s="39"/>
      <c r="G6" s="39"/>
      <c r="H6" s="39"/>
      <c r="I6" s="39"/>
    </row>
    <row r="7" spans="1:9" ht="27" customHeight="1" x14ac:dyDescent="0.15">
      <c r="A7" s="39"/>
      <c r="B7" s="39"/>
      <c r="C7" s="39"/>
      <c r="D7" s="39"/>
      <c r="E7" s="39"/>
      <c r="F7" s="39"/>
      <c r="G7" s="39"/>
      <c r="H7" s="39"/>
      <c r="I7" s="39"/>
    </row>
    <row r="8" spans="1:9" ht="30" customHeight="1" x14ac:dyDescent="0.15">
      <c r="A8" s="39"/>
      <c r="B8" s="39"/>
      <c r="C8" s="39"/>
      <c r="D8" s="39"/>
      <c r="E8" s="315" t="s">
        <v>373</v>
      </c>
      <c r="F8" s="315"/>
      <c r="G8" s="767"/>
      <c r="H8" s="767"/>
      <c r="I8" s="767"/>
    </row>
    <row r="9" spans="1:9" ht="30" customHeight="1" x14ac:dyDescent="0.15">
      <c r="A9" s="39"/>
      <c r="B9" s="39"/>
      <c r="C9" s="39"/>
      <c r="D9" s="39"/>
      <c r="E9" s="315" t="s">
        <v>375</v>
      </c>
      <c r="F9" s="315"/>
      <c r="G9" s="767"/>
      <c r="H9" s="767"/>
      <c r="I9" s="767"/>
    </row>
    <row r="10" spans="1:9" ht="30" customHeight="1" x14ac:dyDescent="0.15">
      <c r="A10" s="39"/>
      <c r="B10" s="39"/>
      <c r="C10" s="39"/>
      <c r="D10" s="39"/>
      <c r="E10" s="315" t="s">
        <v>1</v>
      </c>
      <c r="F10" s="315"/>
      <c r="G10" s="2212"/>
      <c r="H10" s="2212"/>
      <c r="I10" s="384" t="s">
        <v>2</v>
      </c>
    </row>
    <row r="11" spans="1:9" x14ac:dyDescent="0.15">
      <c r="A11" s="39"/>
      <c r="B11" s="39"/>
      <c r="C11" s="39"/>
      <c r="D11" s="39"/>
      <c r="E11" s="39"/>
      <c r="F11" s="39"/>
      <c r="G11" s="39"/>
      <c r="H11" s="39"/>
      <c r="I11" s="39"/>
    </row>
    <row r="12" spans="1:9" x14ac:dyDescent="0.15">
      <c r="A12" s="39"/>
      <c r="B12" s="39"/>
      <c r="C12" s="39"/>
      <c r="D12" s="39"/>
      <c r="E12" s="39"/>
      <c r="F12" s="39"/>
      <c r="G12" s="39"/>
      <c r="H12" s="39"/>
      <c r="I12" s="39"/>
    </row>
    <row r="13" spans="1:9" x14ac:dyDescent="0.15">
      <c r="A13" s="39"/>
      <c r="B13" s="39"/>
      <c r="C13" s="39"/>
      <c r="D13" s="39"/>
      <c r="E13" s="39"/>
      <c r="F13" s="39"/>
      <c r="G13" s="39"/>
      <c r="H13" s="39"/>
      <c r="I13" s="39"/>
    </row>
    <row r="14" spans="1:9" ht="35.1" customHeight="1" x14ac:dyDescent="0.15">
      <c r="A14" s="2209" t="s">
        <v>1295</v>
      </c>
      <c r="B14" s="2209"/>
      <c r="C14" s="2209"/>
      <c r="D14" s="2209"/>
      <c r="E14" s="2209"/>
      <c r="F14" s="2209"/>
      <c r="G14" s="2209"/>
      <c r="H14" s="2209"/>
      <c r="I14" s="2209"/>
    </row>
    <row r="15" spans="1:9" ht="35.1" customHeight="1" x14ac:dyDescent="0.15">
      <c r="A15" s="2209"/>
      <c r="B15" s="2209"/>
      <c r="C15" s="2209"/>
      <c r="D15" s="2209"/>
      <c r="E15" s="2209"/>
      <c r="F15" s="2209"/>
      <c r="G15" s="2209"/>
      <c r="H15" s="2209"/>
      <c r="I15" s="2209"/>
    </row>
    <row r="16" spans="1:9" x14ac:dyDescent="0.15">
      <c r="A16" s="39"/>
      <c r="B16" s="39"/>
      <c r="C16" s="39"/>
      <c r="D16" s="39"/>
      <c r="E16" s="39"/>
      <c r="F16" s="39"/>
      <c r="G16" s="39"/>
      <c r="H16" s="39"/>
      <c r="I16" s="39"/>
    </row>
    <row r="17" spans="1:9" x14ac:dyDescent="0.15">
      <c r="A17" s="39"/>
      <c r="B17" s="39"/>
      <c r="C17" s="39"/>
      <c r="D17" s="39"/>
      <c r="E17" s="39"/>
      <c r="F17" s="39"/>
      <c r="G17" s="39"/>
      <c r="H17" s="39"/>
      <c r="I17" s="39"/>
    </row>
    <row r="18" spans="1:9" ht="27" customHeight="1" x14ac:dyDescent="0.15">
      <c r="A18" s="2210" t="s">
        <v>4</v>
      </c>
      <c r="B18" s="2210"/>
      <c r="C18" s="2210"/>
      <c r="D18" s="2210"/>
      <c r="E18" s="2210"/>
      <c r="F18" s="2210"/>
      <c r="G18" s="2210"/>
      <c r="H18" s="2210"/>
      <c r="I18" s="2210"/>
    </row>
    <row r="19" spans="1:9" ht="27" customHeight="1" x14ac:dyDescent="0.15">
      <c r="A19" s="39"/>
      <c r="B19" s="39"/>
      <c r="C19" s="39"/>
      <c r="D19" s="39"/>
      <c r="E19" s="39"/>
      <c r="F19" s="39"/>
      <c r="G19" s="39"/>
      <c r="H19" s="39"/>
      <c r="I19" s="39"/>
    </row>
    <row r="20" spans="1:9" ht="45" customHeight="1" x14ac:dyDescent="0.15">
      <c r="A20" s="2207" t="s">
        <v>976</v>
      </c>
      <c r="B20" s="2211"/>
      <c r="C20" s="2211"/>
      <c r="D20" s="2211"/>
      <c r="E20" s="2211"/>
      <c r="F20" s="2211"/>
      <c r="G20" s="2211"/>
      <c r="H20" s="2211"/>
      <c r="I20" s="2211"/>
    </row>
    <row r="21" spans="1:9" x14ac:dyDescent="0.15">
      <c r="A21" s="315"/>
      <c r="B21" s="315"/>
      <c r="C21" s="315"/>
      <c r="D21" s="315"/>
      <c r="E21" s="315"/>
      <c r="F21" s="315"/>
      <c r="G21" s="315"/>
      <c r="H21" s="315"/>
      <c r="I21" s="315"/>
    </row>
    <row r="22" spans="1:9" ht="54" customHeight="1" x14ac:dyDescent="0.15">
      <c r="A22" s="2207" t="s">
        <v>1296</v>
      </c>
      <c r="B22" s="2207"/>
      <c r="C22" s="2207"/>
      <c r="D22" s="2207"/>
      <c r="E22" s="2207"/>
      <c r="F22" s="2207"/>
      <c r="G22" s="2207"/>
      <c r="H22" s="2207"/>
      <c r="I22" s="2207"/>
    </row>
    <row r="23" spans="1:9" x14ac:dyDescent="0.15">
      <c r="A23" s="39"/>
      <c r="B23" s="39"/>
      <c r="C23" s="39"/>
      <c r="D23" s="39"/>
      <c r="E23" s="39"/>
      <c r="F23" s="39"/>
      <c r="G23" s="39"/>
      <c r="H23" s="39"/>
      <c r="I23" s="39"/>
    </row>
    <row r="24" spans="1:9" ht="27" customHeight="1" x14ac:dyDescent="0.15">
      <c r="A24" s="39"/>
      <c r="B24" s="39"/>
      <c r="C24" s="39"/>
      <c r="D24" s="39"/>
      <c r="E24" s="39"/>
      <c r="F24" s="39"/>
      <c r="G24" s="39"/>
      <c r="H24" s="39"/>
      <c r="I24" s="314" t="s">
        <v>175</v>
      </c>
    </row>
    <row r="25" spans="1:9" x14ac:dyDescent="0.15">
      <c r="A25" s="39"/>
      <c r="B25" s="39"/>
      <c r="C25" s="39"/>
      <c r="D25" s="39"/>
      <c r="E25" s="39"/>
      <c r="F25" s="39"/>
      <c r="G25" s="39"/>
      <c r="H25" s="39"/>
      <c r="I25" s="39"/>
    </row>
    <row r="26" spans="1:9" x14ac:dyDescent="0.15">
      <c r="A26" s="39"/>
      <c r="B26" s="39"/>
      <c r="C26" s="39"/>
      <c r="D26" s="39"/>
      <c r="E26" s="39"/>
      <c r="F26" s="39"/>
      <c r="G26" s="39"/>
      <c r="H26" s="39"/>
      <c r="I26" s="39"/>
    </row>
    <row r="27" spans="1:9" x14ac:dyDescent="0.15">
      <c r="A27" s="39"/>
      <c r="B27" s="39"/>
      <c r="C27" s="39"/>
      <c r="D27" s="39"/>
      <c r="E27" s="39"/>
      <c r="F27" s="39"/>
      <c r="G27" s="39"/>
      <c r="H27" s="39"/>
      <c r="I27" s="39"/>
    </row>
    <row r="28" spans="1:9" x14ac:dyDescent="0.15">
      <c r="A28" s="39"/>
      <c r="B28" s="39"/>
      <c r="C28" s="39"/>
      <c r="D28" s="39"/>
      <c r="E28" s="39"/>
      <c r="F28" s="39"/>
      <c r="G28" s="39"/>
      <c r="H28" s="39"/>
      <c r="I28" s="39"/>
    </row>
    <row r="29" spans="1:9" x14ac:dyDescent="0.15">
      <c r="A29" s="39"/>
      <c r="B29" s="39"/>
      <c r="C29" s="39"/>
      <c r="D29" s="39"/>
      <c r="E29" s="39"/>
      <c r="F29" s="39"/>
      <c r="G29" s="39"/>
      <c r="H29" s="39"/>
      <c r="I29" s="39"/>
    </row>
    <row r="30" spans="1:9" x14ac:dyDescent="0.15">
      <c r="A30" s="39"/>
      <c r="B30" s="39"/>
      <c r="C30" s="39"/>
      <c r="D30" s="39"/>
      <c r="E30" s="39"/>
      <c r="F30" s="39"/>
      <c r="G30" s="39"/>
      <c r="H30" s="39"/>
      <c r="I30" s="39"/>
    </row>
    <row r="31" spans="1:9" x14ac:dyDescent="0.15">
      <c r="A31" s="38"/>
      <c r="B31" s="38"/>
      <c r="C31" s="38"/>
      <c r="D31" s="38"/>
      <c r="E31" s="38"/>
      <c r="F31" s="38"/>
      <c r="G31" s="38"/>
      <c r="H31" s="38"/>
      <c r="I31" s="38"/>
    </row>
    <row r="32" spans="1:9" x14ac:dyDescent="0.15">
      <c r="A32" s="38"/>
      <c r="B32" s="38"/>
      <c r="C32" s="38"/>
      <c r="D32" s="38"/>
      <c r="E32" s="38"/>
      <c r="F32" s="38"/>
      <c r="G32" s="38"/>
      <c r="H32" s="38"/>
      <c r="I32" s="38"/>
    </row>
    <row r="33" spans="1:9" x14ac:dyDescent="0.15">
      <c r="A33" s="38"/>
      <c r="B33" s="38"/>
      <c r="C33" s="38"/>
      <c r="D33" s="38"/>
      <c r="E33" s="38"/>
      <c r="F33" s="38"/>
      <c r="G33" s="38"/>
      <c r="H33" s="38"/>
      <c r="I33" s="38"/>
    </row>
  </sheetData>
  <sheetProtection formatCells="0" formatColumns="0" formatRows="0"/>
  <mergeCells count="9">
    <mergeCell ref="A22:I22"/>
    <mergeCell ref="A2:I2"/>
    <mergeCell ref="G4:I4"/>
    <mergeCell ref="A14:I15"/>
    <mergeCell ref="A18:I18"/>
    <mergeCell ref="A20:I20"/>
    <mergeCell ref="G8:I8"/>
    <mergeCell ref="G9:I9"/>
    <mergeCell ref="G10:H10"/>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9"/>
  <sheetViews>
    <sheetView view="pageBreakPreview" zoomScaleNormal="115" zoomScaleSheetLayoutView="100" workbookViewId="0">
      <selection activeCell="M43" sqref="M43"/>
    </sheetView>
  </sheetViews>
  <sheetFormatPr defaultRowHeight="13.5" x14ac:dyDescent="0.15"/>
  <cols>
    <col min="1" max="2" width="4.625" customWidth="1"/>
    <col min="3" max="3" width="11.875" customWidth="1"/>
    <col min="4" max="8" width="9" customWidth="1"/>
  </cols>
  <sheetData>
    <row r="2" spans="1:11" ht="16.5" x14ac:dyDescent="0.15">
      <c r="A2" s="885" t="s">
        <v>1292</v>
      </c>
      <c r="B2" s="885"/>
      <c r="C2" s="885"/>
      <c r="D2" s="885"/>
      <c r="E2" s="885"/>
      <c r="F2" s="885"/>
      <c r="G2" s="885"/>
      <c r="H2" s="885"/>
      <c r="I2" s="885"/>
      <c r="J2" s="885"/>
      <c r="K2" s="885"/>
    </row>
    <row r="4" spans="1:11" ht="20.25" customHeight="1" x14ac:dyDescent="0.15">
      <c r="A4" s="918" t="s">
        <v>1078</v>
      </c>
      <c r="B4" s="890" t="s">
        <v>378</v>
      </c>
      <c r="C4" s="891"/>
      <c r="D4" s="921"/>
      <c r="E4" s="921"/>
      <c r="F4" s="921"/>
      <c r="G4" s="921"/>
      <c r="H4" s="921"/>
      <c r="I4" s="921"/>
      <c r="J4" s="921"/>
      <c r="K4" s="922"/>
    </row>
    <row r="5" spans="1:11" ht="30" customHeight="1" x14ac:dyDescent="0.15">
      <c r="A5" s="919"/>
      <c r="B5" s="872" t="s">
        <v>1080</v>
      </c>
      <c r="C5" s="874"/>
      <c r="D5" s="900"/>
      <c r="E5" s="900"/>
      <c r="F5" s="900"/>
      <c r="G5" s="900"/>
      <c r="H5" s="900"/>
      <c r="I5" s="900"/>
      <c r="J5" s="900"/>
      <c r="K5" s="901"/>
    </row>
    <row r="6" spans="1:11" ht="30" customHeight="1" x14ac:dyDescent="0.15">
      <c r="A6" s="919"/>
      <c r="B6" s="860" t="s">
        <v>1098</v>
      </c>
      <c r="C6" s="862"/>
      <c r="D6" s="665" t="s">
        <v>1097</v>
      </c>
      <c r="E6" s="665"/>
      <c r="F6" s="665"/>
      <c r="G6" s="665"/>
      <c r="H6" s="665"/>
      <c r="I6" s="665"/>
      <c r="J6" s="665"/>
      <c r="K6" s="711"/>
    </row>
    <row r="7" spans="1:11" ht="30" customHeight="1" x14ac:dyDescent="0.15">
      <c r="A7" s="919"/>
      <c r="B7" s="872"/>
      <c r="C7" s="874"/>
      <c r="D7" s="900" t="s">
        <v>1096</v>
      </c>
      <c r="E7" s="900"/>
      <c r="F7" s="900"/>
      <c r="G7" s="900"/>
      <c r="H7" s="900"/>
      <c r="I7" s="900"/>
      <c r="J7" s="900"/>
      <c r="K7" s="901"/>
    </row>
    <row r="8" spans="1:11" ht="30" customHeight="1" x14ac:dyDescent="0.15">
      <c r="A8" s="919"/>
      <c r="B8" s="872"/>
      <c r="C8" s="874"/>
      <c r="D8" s="916"/>
      <c r="E8" s="916"/>
      <c r="F8" s="916"/>
      <c r="G8" s="916"/>
      <c r="H8" s="916"/>
      <c r="I8" s="916"/>
      <c r="J8" s="916"/>
      <c r="K8" s="917"/>
    </row>
    <row r="9" spans="1:11" ht="30" customHeight="1" x14ac:dyDescent="0.15">
      <c r="A9" s="919"/>
      <c r="B9" s="872"/>
      <c r="C9" s="874"/>
      <c r="D9" s="932" t="s">
        <v>1081</v>
      </c>
      <c r="E9" s="932"/>
      <c r="F9" s="932"/>
      <c r="G9" s="932"/>
      <c r="H9" s="932"/>
      <c r="I9" s="932"/>
      <c r="J9" s="932"/>
      <c r="K9" s="712"/>
    </row>
    <row r="10" spans="1:11" ht="30" customHeight="1" x14ac:dyDescent="0.15">
      <c r="A10" s="919"/>
      <c r="B10" s="872"/>
      <c r="C10" s="874"/>
      <c r="D10" s="666" t="s">
        <v>1082</v>
      </c>
      <c r="E10" s="914"/>
      <c r="F10" s="914"/>
      <c r="G10" s="914"/>
      <c r="H10" s="667" t="s">
        <v>1083</v>
      </c>
      <c r="I10" s="915"/>
      <c r="J10" s="915"/>
      <c r="K10" s="915"/>
    </row>
    <row r="11" spans="1:11" ht="18.75" customHeight="1" x14ac:dyDescent="0.15">
      <c r="A11" s="919"/>
      <c r="B11" s="872"/>
      <c r="C11" s="874"/>
      <c r="D11" s="713" t="s">
        <v>1084</v>
      </c>
      <c r="E11" s="925"/>
      <c r="F11" s="926"/>
      <c r="G11" s="926"/>
      <c r="H11" s="926"/>
      <c r="I11" s="926"/>
      <c r="J11" s="926"/>
      <c r="K11" s="927"/>
    </row>
    <row r="12" spans="1:11" ht="18.75" customHeight="1" x14ac:dyDescent="0.15">
      <c r="A12" s="919"/>
      <c r="B12" s="863"/>
      <c r="C12" s="865"/>
      <c r="D12" s="714" t="s">
        <v>1085</v>
      </c>
      <c r="E12" s="928"/>
      <c r="F12" s="929"/>
      <c r="G12" s="929"/>
      <c r="H12" s="929"/>
      <c r="I12" s="929"/>
      <c r="J12" s="929"/>
      <c r="K12" s="930"/>
    </row>
    <row r="13" spans="1:11" ht="30" customHeight="1" x14ac:dyDescent="0.15">
      <c r="A13" s="919"/>
      <c r="B13" s="892" t="s">
        <v>1086</v>
      </c>
      <c r="C13" s="892"/>
      <c r="D13" s="915"/>
      <c r="E13" s="915"/>
      <c r="F13" s="915"/>
      <c r="G13" s="915"/>
      <c r="H13" s="892" t="s">
        <v>1094</v>
      </c>
      <c r="I13" s="892"/>
      <c r="J13" s="924"/>
      <c r="K13" s="924"/>
    </row>
    <row r="14" spans="1:11" ht="25.5" customHeight="1" x14ac:dyDescent="0.15">
      <c r="A14" s="919"/>
      <c r="B14" s="893" t="s">
        <v>1087</v>
      </c>
      <c r="C14" s="893"/>
      <c r="D14" s="931" t="s">
        <v>1088</v>
      </c>
      <c r="E14" s="933"/>
      <c r="F14" s="934"/>
      <c r="G14" s="935"/>
      <c r="H14" s="666" t="s">
        <v>1079</v>
      </c>
      <c r="I14" s="923"/>
      <c r="J14" s="923"/>
      <c r="K14" s="923"/>
    </row>
    <row r="15" spans="1:11" ht="30" customHeight="1" x14ac:dyDescent="0.15">
      <c r="A15" s="919"/>
      <c r="B15" s="894" t="s">
        <v>1093</v>
      </c>
      <c r="C15" s="894"/>
      <c r="D15" s="931"/>
      <c r="E15" s="936"/>
      <c r="F15" s="937"/>
      <c r="G15" s="938"/>
      <c r="H15" s="666" t="s">
        <v>1089</v>
      </c>
      <c r="I15" s="923"/>
      <c r="J15" s="923"/>
      <c r="K15" s="923"/>
    </row>
    <row r="16" spans="1:11" ht="30" customHeight="1" x14ac:dyDescent="0.15">
      <c r="A16" s="919"/>
      <c r="B16" s="872" t="s">
        <v>1090</v>
      </c>
      <c r="C16" s="874"/>
      <c r="D16" s="899" t="s">
        <v>1091</v>
      </c>
      <c r="E16" s="899"/>
      <c r="F16" s="899"/>
      <c r="G16" s="892" t="s">
        <v>1095</v>
      </c>
      <c r="H16" s="892"/>
      <c r="I16" s="899" t="s">
        <v>1092</v>
      </c>
      <c r="J16" s="899"/>
      <c r="K16" s="899"/>
    </row>
    <row r="17" spans="1:11" ht="30" customHeight="1" x14ac:dyDescent="0.15">
      <c r="A17" s="919"/>
      <c r="B17" s="872" t="s">
        <v>1099</v>
      </c>
      <c r="C17" s="874"/>
      <c r="D17" s="658" t="s">
        <v>1097</v>
      </c>
      <c r="E17" s="658"/>
      <c r="F17" s="658"/>
      <c r="G17" s="658"/>
      <c r="H17" s="658"/>
      <c r="I17" s="658"/>
      <c r="J17" s="658"/>
      <c r="K17" s="712"/>
    </row>
    <row r="18" spans="1:11" ht="30" customHeight="1" x14ac:dyDescent="0.15">
      <c r="A18" s="919"/>
      <c r="B18" s="872"/>
      <c r="C18" s="874"/>
      <c r="D18" s="900" t="s">
        <v>1096</v>
      </c>
      <c r="E18" s="900"/>
      <c r="F18" s="900"/>
      <c r="G18" s="900"/>
      <c r="H18" s="900"/>
      <c r="I18" s="900"/>
      <c r="J18" s="900"/>
      <c r="K18" s="901"/>
    </row>
    <row r="19" spans="1:11" ht="30" customHeight="1" x14ac:dyDescent="0.15">
      <c r="A19" s="919"/>
      <c r="B19" s="872"/>
      <c r="C19" s="874"/>
      <c r="D19" s="916"/>
      <c r="E19" s="916"/>
      <c r="F19" s="916"/>
      <c r="G19" s="916"/>
      <c r="H19" s="916"/>
      <c r="I19" s="916"/>
      <c r="J19" s="916"/>
      <c r="K19" s="917"/>
    </row>
    <row r="20" spans="1:11" ht="30" customHeight="1" x14ac:dyDescent="0.15">
      <c r="A20" s="919"/>
      <c r="B20" s="872"/>
      <c r="C20" s="874"/>
      <c r="D20" s="920" t="s">
        <v>1081</v>
      </c>
      <c r="E20" s="920"/>
      <c r="F20" s="920"/>
      <c r="G20" s="920"/>
      <c r="H20" s="920"/>
      <c r="I20" s="920"/>
      <c r="J20" s="920"/>
      <c r="K20" s="712"/>
    </row>
    <row r="21" spans="1:11" ht="30" customHeight="1" x14ac:dyDescent="0.15">
      <c r="A21" s="919"/>
      <c r="B21" s="872"/>
      <c r="C21" s="874"/>
      <c r="D21" s="666" t="s">
        <v>1082</v>
      </c>
      <c r="E21" s="914"/>
      <c r="F21" s="914"/>
      <c r="G21" s="914"/>
      <c r="H21" s="667" t="s">
        <v>1083</v>
      </c>
      <c r="I21" s="915"/>
      <c r="J21" s="915"/>
      <c r="K21" s="915"/>
    </row>
    <row r="22" spans="1:11" ht="27" customHeight="1" x14ac:dyDescent="0.15">
      <c r="A22" s="852" t="s">
        <v>1182</v>
      </c>
      <c r="B22" s="853"/>
      <c r="C22" s="854"/>
      <c r="D22" s="895" t="s">
        <v>1100</v>
      </c>
      <c r="E22" s="895"/>
      <c r="F22" s="895"/>
      <c r="G22" s="895"/>
      <c r="H22" s="895"/>
      <c r="I22" s="895"/>
      <c r="J22" s="895"/>
      <c r="K22" s="896"/>
    </row>
    <row r="23" spans="1:11" ht="27" customHeight="1" x14ac:dyDescent="0.15">
      <c r="A23" s="860" t="s">
        <v>1065</v>
      </c>
      <c r="B23" s="861"/>
      <c r="C23" s="862"/>
      <c r="D23" s="671" t="s">
        <v>1101</v>
      </c>
      <c r="E23" s="878" t="s">
        <v>1102</v>
      </c>
      <c r="F23" s="878"/>
      <c r="G23" s="878"/>
      <c r="H23" s="878"/>
      <c r="I23" s="878"/>
      <c r="J23" s="878"/>
      <c r="K23" s="857"/>
    </row>
    <row r="24" spans="1:11" ht="27" customHeight="1" x14ac:dyDescent="0.15">
      <c r="A24" s="872"/>
      <c r="B24" s="873"/>
      <c r="C24" s="874"/>
      <c r="D24" s="672" t="s">
        <v>1103</v>
      </c>
      <c r="E24" s="879" t="s">
        <v>1102</v>
      </c>
      <c r="F24" s="879"/>
      <c r="G24" s="879"/>
      <c r="H24" s="879"/>
      <c r="I24" s="879"/>
      <c r="J24" s="879"/>
      <c r="K24" s="880"/>
    </row>
    <row r="25" spans="1:11" ht="27" customHeight="1" x14ac:dyDescent="0.15">
      <c r="A25" s="863"/>
      <c r="B25" s="864"/>
      <c r="C25" s="865"/>
      <c r="D25" s="673" t="s">
        <v>1104</v>
      </c>
      <c r="E25" s="878" t="s">
        <v>1102</v>
      </c>
      <c r="F25" s="878"/>
      <c r="G25" s="878"/>
      <c r="H25" s="878"/>
      <c r="I25" s="878"/>
      <c r="J25" s="878"/>
      <c r="K25" s="857"/>
    </row>
    <row r="26" spans="1:11" ht="27" customHeight="1" x14ac:dyDescent="0.15">
      <c r="A26" s="852" t="s">
        <v>1105</v>
      </c>
      <c r="B26" s="853"/>
      <c r="C26" s="854"/>
      <c r="D26" s="875" t="s">
        <v>1106</v>
      </c>
      <c r="E26" s="876"/>
      <c r="F26" s="876"/>
      <c r="G26" s="876"/>
      <c r="H26" s="876"/>
      <c r="I26" s="876"/>
      <c r="J26" s="876"/>
      <c r="K26" s="877"/>
    </row>
    <row r="27" spans="1:11" ht="27" customHeight="1" x14ac:dyDescent="0.15">
      <c r="A27" s="860" t="s">
        <v>1141</v>
      </c>
      <c r="B27" s="862"/>
      <c r="C27" s="668" t="s">
        <v>1183</v>
      </c>
      <c r="D27" s="684"/>
      <c r="E27" s="684"/>
      <c r="F27" s="684"/>
      <c r="G27" s="684"/>
      <c r="H27" s="684"/>
      <c r="I27" s="684"/>
      <c r="J27" s="684"/>
      <c r="K27" s="685"/>
    </row>
    <row r="28" spans="1:11" ht="27" customHeight="1" x14ac:dyDescent="0.15">
      <c r="A28" s="872"/>
      <c r="B28" s="874"/>
      <c r="C28" s="669"/>
      <c r="D28" s="886" t="s">
        <v>1107</v>
      </c>
      <c r="E28" s="887"/>
      <c r="F28" s="676"/>
      <c r="G28" s="676"/>
      <c r="H28" s="676"/>
      <c r="I28" s="677"/>
      <c r="J28" s="881" t="s">
        <v>1108</v>
      </c>
      <c r="K28" s="882"/>
    </row>
    <row r="29" spans="1:11" ht="27" customHeight="1" x14ac:dyDescent="0.15">
      <c r="A29" s="872"/>
      <c r="B29" s="874"/>
      <c r="C29" s="670"/>
      <c r="D29" s="675"/>
      <c r="E29" s="674"/>
      <c r="F29" s="678" t="s">
        <v>1109</v>
      </c>
      <c r="G29" s="679"/>
      <c r="H29" s="683" t="s">
        <v>1110</v>
      </c>
      <c r="I29" s="679"/>
      <c r="J29" s="883"/>
      <c r="K29" s="884"/>
    </row>
    <row r="30" spans="1:11" ht="27" customHeight="1" x14ac:dyDescent="0.15">
      <c r="A30" s="872"/>
      <c r="B30" s="874"/>
      <c r="C30" s="729" t="s">
        <v>1111</v>
      </c>
      <c r="D30" s="729"/>
      <c r="E30" s="730" t="s">
        <v>1111</v>
      </c>
      <c r="F30" s="731"/>
      <c r="G30" s="732" t="s">
        <v>1111</v>
      </c>
      <c r="H30" s="733"/>
      <c r="I30" s="732" t="s">
        <v>1111</v>
      </c>
      <c r="J30" s="730"/>
      <c r="K30" s="734" t="s">
        <v>1111</v>
      </c>
    </row>
    <row r="31" spans="1:11" ht="27" customHeight="1" x14ac:dyDescent="0.15">
      <c r="A31" s="872"/>
      <c r="B31" s="874"/>
      <c r="C31" s="689" t="s">
        <v>1142</v>
      </c>
      <c r="D31" s="686" t="s">
        <v>1145</v>
      </c>
      <c r="E31" s="662" t="s">
        <v>1146</v>
      </c>
      <c r="F31" s="686" t="s">
        <v>1145</v>
      </c>
      <c r="G31" s="662" t="s">
        <v>1146</v>
      </c>
      <c r="H31" s="686" t="s">
        <v>1145</v>
      </c>
      <c r="I31" s="664" t="s">
        <v>1146</v>
      </c>
      <c r="J31" s="687" t="s">
        <v>1145</v>
      </c>
      <c r="K31" s="664" t="s">
        <v>1146</v>
      </c>
    </row>
    <row r="32" spans="1:11" ht="27" customHeight="1" x14ac:dyDescent="0.15">
      <c r="A32" s="872"/>
      <c r="B32" s="874"/>
      <c r="C32" s="668" t="s">
        <v>1113</v>
      </c>
      <c r="D32" s="684"/>
      <c r="E32" s="684"/>
      <c r="F32" s="684"/>
      <c r="G32" s="684"/>
      <c r="H32" s="684"/>
      <c r="I32" s="684"/>
      <c r="J32" s="684"/>
      <c r="K32" s="685"/>
    </row>
    <row r="33" spans="1:11" ht="17.25" customHeight="1" x14ac:dyDescent="0.15">
      <c r="A33" s="872"/>
      <c r="B33" s="874"/>
      <c r="C33" s="669"/>
      <c r="D33" s="886" t="s">
        <v>1114</v>
      </c>
      <c r="E33" s="887"/>
      <c r="F33" s="676"/>
      <c r="G33" s="676"/>
      <c r="H33" s="676"/>
      <c r="I33" s="677"/>
      <c r="J33" s="897" t="s">
        <v>559</v>
      </c>
      <c r="K33" s="882"/>
    </row>
    <row r="34" spans="1:11" ht="27" customHeight="1" x14ac:dyDescent="0.15">
      <c r="A34" s="872"/>
      <c r="B34" s="874"/>
      <c r="C34" s="670"/>
      <c r="D34" s="888"/>
      <c r="E34" s="889"/>
      <c r="F34" s="678" t="s">
        <v>1115</v>
      </c>
      <c r="G34" s="679"/>
      <c r="H34" s="683" t="s">
        <v>1116</v>
      </c>
      <c r="I34" s="679"/>
      <c r="J34" s="898"/>
      <c r="K34" s="884"/>
    </row>
    <row r="35" spans="1:11" ht="27" customHeight="1" x14ac:dyDescent="0.15">
      <c r="A35" s="872"/>
      <c r="B35" s="874"/>
      <c r="C35" s="710" t="s">
        <v>1111</v>
      </c>
      <c r="D35" s="693"/>
      <c r="E35" s="690" t="s">
        <v>1111</v>
      </c>
      <c r="F35" s="691"/>
      <c r="G35" s="692" t="s">
        <v>1111</v>
      </c>
      <c r="H35" s="690"/>
      <c r="I35" s="692" t="s">
        <v>1111</v>
      </c>
      <c r="J35" s="690"/>
      <c r="K35" s="692" t="s">
        <v>1111</v>
      </c>
    </row>
    <row r="36" spans="1:11" ht="27" customHeight="1" x14ac:dyDescent="0.15">
      <c r="A36" s="872"/>
      <c r="B36" s="874"/>
      <c r="C36" s="694" t="s">
        <v>1142</v>
      </c>
      <c r="D36" s="695" t="s">
        <v>1145</v>
      </c>
      <c r="E36" s="690" t="s">
        <v>1146</v>
      </c>
      <c r="F36" s="695" t="s">
        <v>1145</v>
      </c>
      <c r="G36" s="692" t="s">
        <v>1146</v>
      </c>
      <c r="H36" s="696" t="s">
        <v>1145</v>
      </c>
      <c r="I36" s="692" t="s">
        <v>1146</v>
      </c>
      <c r="J36" s="696" t="s">
        <v>1145</v>
      </c>
      <c r="K36" s="692" t="s">
        <v>1146</v>
      </c>
    </row>
    <row r="37" spans="1:11" ht="27" customHeight="1" x14ac:dyDescent="0.15">
      <c r="A37" s="860" t="s">
        <v>1117</v>
      </c>
      <c r="B37" s="861"/>
      <c r="C37" s="862"/>
      <c r="D37" s="697" t="s">
        <v>1112</v>
      </c>
      <c r="E37" s="697"/>
      <c r="F37" s="697"/>
      <c r="G37" s="698"/>
      <c r="H37" s="852" t="s">
        <v>1113</v>
      </c>
      <c r="I37" s="853"/>
      <c r="J37" s="853"/>
      <c r="K37" s="854"/>
    </row>
    <row r="38" spans="1:11" ht="27" customHeight="1" x14ac:dyDescent="0.15">
      <c r="A38" s="863"/>
      <c r="B38" s="864"/>
      <c r="C38" s="865"/>
      <c r="D38" s="700"/>
      <c r="E38" s="700"/>
      <c r="F38" s="700"/>
      <c r="G38" s="701" t="s">
        <v>1184</v>
      </c>
      <c r="H38" s="700"/>
      <c r="I38" s="700"/>
      <c r="J38" s="700"/>
      <c r="K38" s="701" t="s">
        <v>266</v>
      </c>
    </row>
    <row r="39" spans="1:11" ht="27" customHeight="1" x14ac:dyDescent="0.15">
      <c r="A39" s="860" t="s">
        <v>1185</v>
      </c>
      <c r="B39" s="862"/>
      <c r="C39" s="866" t="s">
        <v>1183</v>
      </c>
      <c r="D39" s="868" t="s">
        <v>1186</v>
      </c>
      <c r="E39" s="869"/>
      <c r="F39" s="869"/>
      <c r="G39" s="869"/>
      <c r="H39" s="869"/>
      <c r="I39" s="869"/>
      <c r="J39" s="869"/>
      <c r="K39" s="870"/>
    </row>
    <row r="40" spans="1:11" ht="27" customHeight="1" x14ac:dyDescent="0.15">
      <c r="A40" s="863"/>
      <c r="B40" s="865"/>
      <c r="C40" s="867"/>
      <c r="D40" s="858" t="s">
        <v>1187</v>
      </c>
      <c r="E40" s="871"/>
      <c r="F40" s="871"/>
      <c r="G40" s="871"/>
      <c r="H40" s="871"/>
      <c r="I40" s="871"/>
      <c r="J40" s="871"/>
      <c r="K40" s="859"/>
    </row>
    <row r="41" spans="1:11" ht="27" customHeight="1" x14ac:dyDescent="0.15">
      <c r="A41" s="860"/>
      <c r="B41" s="861"/>
      <c r="C41" s="862"/>
      <c r="D41" s="844" t="s">
        <v>1297</v>
      </c>
      <c r="E41" s="845"/>
      <c r="F41" s="845"/>
      <c r="G41" s="844" t="s">
        <v>1188</v>
      </c>
      <c r="H41" s="855"/>
      <c r="I41" s="852" t="s">
        <v>1119</v>
      </c>
      <c r="J41" s="853"/>
      <c r="K41" s="854"/>
    </row>
    <row r="42" spans="1:11" ht="27" customHeight="1" x14ac:dyDescent="0.15">
      <c r="A42" s="872"/>
      <c r="B42" s="873"/>
      <c r="C42" s="874"/>
      <c r="D42" s="846" t="s">
        <v>1118</v>
      </c>
      <c r="E42" s="847"/>
      <c r="F42" s="847"/>
      <c r="G42" s="846" t="s">
        <v>1118</v>
      </c>
      <c r="H42" s="851"/>
      <c r="I42" s="846" t="s">
        <v>1118</v>
      </c>
      <c r="J42" s="847"/>
      <c r="K42" s="851"/>
    </row>
    <row r="43" spans="1:11" ht="27" customHeight="1" x14ac:dyDescent="0.15">
      <c r="A43" s="872"/>
      <c r="B43" s="873"/>
      <c r="C43" s="874"/>
      <c r="D43" s="856" t="s">
        <v>1299</v>
      </c>
      <c r="E43" s="878"/>
      <c r="F43" s="878"/>
      <c r="G43" s="856"/>
      <c r="H43" s="857"/>
      <c r="I43" s="848" t="s">
        <v>1121</v>
      </c>
      <c r="J43" s="849"/>
      <c r="K43" s="850"/>
    </row>
    <row r="44" spans="1:11" ht="27" customHeight="1" x14ac:dyDescent="0.15">
      <c r="A44" s="872"/>
      <c r="B44" s="873"/>
      <c r="C44" s="874"/>
      <c r="D44" s="912"/>
      <c r="E44" s="913"/>
      <c r="F44" s="759" t="s">
        <v>1298</v>
      </c>
      <c r="G44" s="858"/>
      <c r="H44" s="859"/>
      <c r="I44" s="906" t="s">
        <v>1122</v>
      </c>
      <c r="J44" s="907"/>
      <c r="K44" s="908"/>
    </row>
    <row r="45" spans="1:11" ht="27" customHeight="1" x14ac:dyDescent="0.15">
      <c r="A45" s="872"/>
      <c r="B45" s="873"/>
      <c r="C45" s="874"/>
      <c r="D45" s="853" t="s">
        <v>1120</v>
      </c>
      <c r="E45" s="853"/>
      <c r="F45" s="854"/>
      <c r="G45" s="853" t="s">
        <v>1189</v>
      </c>
      <c r="H45" s="854"/>
      <c r="I45" s="852" t="s">
        <v>56</v>
      </c>
      <c r="J45" s="853"/>
      <c r="K45" s="854"/>
    </row>
    <row r="46" spans="1:11" ht="27" customHeight="1" x14ac:dyDescent="0.15">
      <c r="A46" s="872"/>
      <c r="B46" s="873"/>
      <c r="C46" s="874"/>
      <c r="D46" s="847" t="s">
        <v>1118</v>
      </c>
      <c r="E46" s="847"/>
      <c r="F46" s="851"/>
      <c r="G46" s="847" t="s">
        <v>1190</v>
      </c>
      <c r="H46" s="851"/>
      <c r="I46" s="847"/>
      <c r="J46" s="847"/>
      <c r="K46" s="851"/>
    </row>
    <row r="47" spans="1:11" ht="27" customHeight="1" x14ac:dyDescent="0.15">
      <c r="A47" s="863"/>
      <c r="B47" s="864"/>
      <c r="C47" s="865"/>
      <c r="D47" s="878" t="s">
        <v>1123</v>
      </c>
      <c r="E47" s="878"/>
      <c r="F47" s="857"/>
      <c r="G47" s="871"/>
      <c r="H47" s="859"/>
      <c r="I47" s="871"/>
      <c r="J47" s="871"/>
      <c r="K47" s="859"/>
    </row>
    <row r="48" spans="1:11" ht="27" customHeight="1" x14ac:dyDescent="0.15">
      <c r="A48" s="860" t="s">
        <v>1124</v>
      </c>
      <c r="B48" s="862"/>
      <c r="C48" s="904" t="s">
        <v>1143</v>
      </c>
      <c r="D48" s="905"/>
      <c r="E48" s="905"/>
      <c r="F48" s="905"/>
      <c r="G48" s="846" t="s">
        <v>1125</v>
      </c>
      <c r="H48" s="847"/>
      <c r="I48" s="847"/>
      <c r="J48" s="847"/>
      <c r="K48" s="851"/>
    </row>
    <row r="49" spans="1:11" ht="27" customHeight="1" x14ac:dyDescent="0.15">
      <c r="A49" s="863"/>
      <c r="B49" s="865"/>
      <c r="C49" s="902" t="s">
        <v>1144</v>
      </c>
      <c r="D49" s="903"/>
      <c r="E49" s="903"/>
      <c r="F49" s="903"/>
      <c r="G49" s="909" t="s">
        <v>1125</v>
      </c>
      <c r="H49" s="910"/>
      <c r="I49" s="910"/>
      <c r="J49" s="910"/>
      <c r="K49" s="911"/>
    </row>
  </sheetData>
  <mergeCells count="75">
    <mergeCell ref="E10:G10"/>
    <mergeCell ref="I10:K10"/>
    <mergeCell ref="D14:D15"/>
    <mergeCell ref="D9:J9"/>
    <mergeCell ref="E14:G15"/>
    <mergeCell ref="I16:K16"/>
    <mergeCell ref="E21:G21"/>
    <mergeCell ref="I21:K21"/>
    <mergeCell ref="D19:K19"/>
    <mergeCell ref="A4:A21"/>
    <mergeCell ref="D20:J20"/>
    <mergeCell ref="D5:K5"/>
    <mergeCell ref="D4:K4"/>
    <mergeCell ref="D13:G13"/>
    <mergeCell ref="I15:K15"/>
    <mergeCell ref="I14:K14"/>
    <mergeCell ref="D7:K7"/>
    <mergeCell ref="H13:I13"/>
    <mergeCell ref="J13:K13"/>
    <mergeCell ref="E11:K12"/>
    <mergeCell ref="D8:K8"/>
    <mergeCell ref="A48:B49"/>
    <mergeCell ref="C49:F49"/>
    <mergeCell ref="C48:F48"/>
    <mergeCell ref="G48:K48"/>
    <mergeCell ref="A41:C47"/>
    <mergeCell ref="I44:K44"/>
    <mergeCell ref="G49:K49"/>
    <mergeCell ref="I41:K41"/>
    <mergeCell ref="D44:E44"/>
    <mergeCell ref="I46:K47"/>
    <mergeCell ref="G45:H45"/>
    <mergeCell ref="G46:H47"/>
    <mergeCell ref="D45:F45"/>
    <mergeCell ref="D46:F46"/>
    <mergeCell ref="D47:F47"/>
    <mergeCell ref="D43:F43"/>
    <mergeCell ref="A2:K2"/>
    <mergeCell ref="D28:E28"/>
    <mergeCell ref="D33:E34"/>
    <mergeCell ref="B4:C4"/>
    <mergeCell ref="B5:C5"/>
    <mergeCell ref="B6:C12"/>
    <mergeCell ref="B13:C13"/>
    <mergeCell ref="B14:C14"/>
    <mergeCell ref="B15:C15"/>
    <mergeCell ref="B16:C16"/>
    <mergeCell ref="B17:C21"/>
    <mergeCell ref="D22:K22"/>
    <mergeCell ref="J33:K34"/>
    <mergeCell ref="G16:H16"/>
    <mergeCell ref="D16:F16"/>
    <mergeCell ref="D18:K18"/>
    <mergeCell ref="A37:C38"/>
    <mergeCell ref="C39:C40"/>
    <mergeCell ref="D39:K39"/>
    <mergeCell ref="D40:K40"/>
    <mergeCell ref="A22:C22"/>
    <mergeCell ref="A23:C25"/>
    <mergeCell ref="D26:K26"/>
    <mergeCell ref="A26:C26"/>
    <mergeCell ref="H37:K37"/>
    <mergeCell ref="E23:K23"/>
    <mergeCell ref="E24:K24"/>
    <mergeCell ref="E25:K25"/>
    <mergeCell ref="J28:K29"/>
    <mergeCell ref="A27:B36"/>
    <mergeCell ref="A39:B40"/>
    <mergeCell ref="D41:F41"/>
    <mergeCell ref="D42:F42"/>
    <mergeCell ref="I43:K43"/>
    <mergeCell ref="I42:K42"/>
    <mergeCell ref="I45:K45"/>
    <mergeCell ref="G41:H41"/>
    <mergeCell ref="G42:H44"/>
  </mergeCells>
  <phoneticPr fontId="1"/>
  <pageMargins left="0.70866141732283472" right="0.39370078740157483" top="0.74803149606299213" bottom="0.74803149606299213" header="0.31496062992125984" footer="0.31496062992125984"/>
  <pageSetup paperSize="9" orientation="portrait" r:id="rId1"/>
  <headerFooter>
    <oddHeader>&amp;R&amp;"Meiryo UI,標準"（様式1-1）
(仮称)鹿妻保育園設置・運営事業概要</oddHeader>
  </headerFooter>
  <rowBreaks count="1" manualBreakCount="1">
    <brk id="26" max="16383"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view="pageBreakPreview" zoomScaleNormal="85" zoomScaleSheetLayoutView="100" workbookViewId="0">
      <selection activeCell="AD20" sqref="AD20"/>
    </sheetView>
  </sheetViews>
  <sheetFormatPr defaultRowHeight="13.5" x14ac:dyDescent="0.15"/>
  <cols>
    <col min="1" max="3" width="4.625" customWidth="1"/>
    <col min="4" max="4" width="5.25" customWidth="1"/>
    <col min="5" max="5" width="3.25" customWidth="1"/>
    <col min="6" max="6" width="3.25" bestFit="1" customWidth="1"/>
    <col min="7" max="26" width="3.25" customWidth="1"/>
    <col min="27" max="29" width="5.625" customWidth="1"/>
  </cols>
  <sheetData>
    <row r="1" spans="1:27" ht="13.5" customHeight="1" x14ac:dyDescent="0.15">
      <c r="A1" s="952" t="s">
        <v>1126</v>
      </c>
      <c r="B1" s="860" t="s">
        <v>1127</v>
      </c>
      <c r="C1" s="861"/>
      <c r="D1" s="861"/>
      <c r="E1" s="861"/>
      <c r="F1" s="862"/>
      <c r="G1" s="852" t="s">
        <v>1191</v>
      </c>
      <c r="H1" s="853"/>
      <c r="I1" s="853"/>
      <c r="J1" s="853"/>
      <c r="K1" s="852" t="s">
        <v>946</v>
      </c>
      <c r="L1" s="853"/>
      <c r="M1" s="853"/>
      <c r="N1" s="854"/>
      <c r="O1" s="853" t="s">
        <v>1193</v>
      </c>
      <c r="P1" s="853"/>
      <c r="Q1" s="853"/>
      <c r="R1" s="853"/>
      <c r="S1" s="852" t="s">
        <v>1192</v>
      </c>
      <c r="T1" s="853"/>
      <c r="U1" s="853"/>
      <c r="V1" s="854"/>
      <c r="W1" s="860" t="s">
        <v>1136</v>
      </c>
      <c r="X1" s="861"/>
      <c r="Y1" s="861"/>
      <c r="Z1" s="862"/>
    </row>
    <row r="2" spans="1:27" ht="27" customHeight="1" x14ac:dyDescent="0.15">
      <c r="A2" s="953"/>
      <c r="B2" s="863"/>
      <c r="C2" s="864"/>
      <c r="D2" s="864"/>
      <c r="E2" s="864"/>
      <c r="F2" s="865"/>
      <c r="G2" s="852" t="s">
        <v>1128</v>
      </c>
      <c r="H2" s="853"/>
      <c r="I2" s="852" t="s">
        <v>1129</v>
      </c>
      <c r="J2" s="853"/>
      <c r="K2" s="852" t="s">
        <v>1128</v>
      </c>
      <c r="L2" s="853"/>
      <c r="M2" s="963" t="s">
        <v>1129</v>
      </c>
      <c r="N2" s="854"/>
      <c r="O2" s="853" t="s">
        <v>1128</v>
      </c>
      <c r="P2" s="964"/>
      <c r="Q2" s="853" t="s">
        <v>1129</v>
      </c>
      <c r="R2" s="853"/>
      <c r="S2" s="852" t="s">
        <v>1128</v>
      </c>
      <c r="T2" s="853"/>
      <c r="U2" s="852" t="s">
        <v>1129</v>
      </c>
      <c r="V2" s="854"/>
      <c r="W2" s="853" t="s">
        <v>1128</v>
      </c>
      <c r="X2" s="854"/>
      <c r="Y2" s="853" t="s">
        <v>1129</v>
      </c>
      <c r="Z2" s="854"/>
    </row>
    <row r="3" spans="1:27" ht="27" customHeight="1" x14ac:dyDescent="0.15">
      <c r="A3" s="953"/>
      <c r="B3" s="881" t="s">
        <v>1147</v>
      </c>
      <c r="C3" s="897"/>
      <c r="D3" s="882"/>
      <c r="E3" s="898" t="s">
        <v>1130</v>
      </c>
      <c r="F3" s="884"/>
      <c r="G3" s="660"/>
      <c r="H3" s="662" t="s">
        <v>1131</v>
      </c>
      <c r="I3" s="708"/>
      <c r="J3" s="662" t="s">
        <v>1131</v>
      </c>
      <c r="K3" s="663"/>
      <c r="L3" s="661" t="s">
        <v>1131</v>
      </c>
      <c r="M3" s="699"/>
      <c r="N3" s="664" t="s">
        <v>1131</v>
      </c>
      <c r="O3" s="699"/>
      <c r="P3" s="662" t="s">
        <v>1131</v>
      </c>
      <c r="Q3" s="708"/>
      <c r="R3" s="662" t="s">
        <v>1131</v>
      </c>
      <c r="S3" s="663"/>
      <c r="T3" s="662" t="s">
        <v>1131</v>
      </c>
      <c r="U3" s="663"/>
      <c r="V3" s="664" t="s">
        <v>1131</v>
      </c>
      <c r="W3" s="662"/>
      <c r="X3" s="664" t="s">
        <v>1131</v>
      </c>
      <c r="Y3" s="662"/>
      <c r="Z3" s="664" t="s">
        <v>1131</v>
      </c>
    </row>
    <row r="4" spans="1:27" ht="27" customHeight="1" x14ac:dyDescent="0.15">
      <c r="A4" s="953"/>
      <c r="B4" s="883"/>
      <c r="C4" s="898"/>
      <c r="D4" s="884"/>
      <c r="E4" s="965" t="s">
        <v>1132</v>
      </c>
      <c r="F4" s="966"/>
      <c r="G4" s="659"/>
      <c r="H4" s="690" t="s">
        <v>1131</v>
      </c>
      <c r="I4" s="703"/>
      <c r="J4" s="690" t="s">
        <v>1131</v>
      </c>
      <c r="K4" s="693"/>
      <c r="L4" s="704" t="s">
        <v>1131</v>
      </c>
      <c r="M4" s="658"/>
      <c r="N4" s="692" t="s">
        <v>1131</v>
      </c>
      <c r="O4" s="658"/>
      <c r="P4" s="690" t="s">
        <v>1131</v>
      </c>
      <c r="Q4" s="703"/>
      <c r="R4" s="690" t="s">
        <v>1131</v>
      </c>
      <c r="S4" s="693"/>
      <c r="T4" s="690" t="s">
        <v>1131</v>
      </c>
      <c r="U4" s="693"/>
      <c r="V4" s="692" t="s">
        <v>1131</v>
      </c>
      <c r="W4" s="690"/>
      <c r="X4" s="692" t="s">
        <v>1131</v>
      </c>
      <c r="Y4" s="690"/>
      <c r="Z4" s="692" t="s">
        <v>1131</v>
      </c>
    </row>
    <row r="5" spans="1:27" ht="27" customHeight="1" x14ac:dyDescent="0.15">
      <c r="A5" s="953"/>
      <c r="B5" s="967" t="s">
        <v>1133</v>
      </c>
      <c r="C5" s="968"/>
      <c r="D5" s="968"/>
      <c r="E5" s="968"/>
      <c r="F5" s="969"/>
      <c r="G5" s="705"/>
      <c r="H5" s="682"/>
      <c r="I5" s="700"/>
      <c r="J5" s="682" t="s">
        <v>1131</v>
      </c>
      <c r="K5" s="706"/>
      <c r="L5" s="682"/>
      <c r="M5" s="700"/>
      <c r="N5" s="681" t="s">
        <v>1131</v>
      </c>
      <c r="O5" s="705"/>
      <c r="P5" s="682"/>
      <c r="Q5" s="700"/>
      <c r="R5" s="682" t="s">
        <v>1131</v>
      </c>
      <c r="S5" s="706"/>
      <c r="T5" s="682"/>
      <c r="U5" s="700"/>
      <c r="V5" s="681" t="s">
        <v>1131</v>
      </c>
      <c r="W5" s="705"/>
      <c r="X5" s="682"/>
      <c r="Y5" s="700"/>
      <c r="Z5" s="681" t="s">
        <v>1131</v>
      </c>
    </row>
    <row r="6" spans="1:27" ht="27" customHeight="1" x14ac:dyDescent="0.15">
      <c r="A6" s="953"/>
      <c r="B6" s="970" t="s">
        <v>1134</v>
      </c>
      <c r="C6" s="965"/>
      <c r="D6" s="965"/>
      <c r="E6" s="965"/>
      <c r="F6" s="966"/>
      <c r="G6" s="659"/>
      <c r="H6" s="690"/>
      <c r="I6" s="658"/>
      <c r="J6" s="690" t="s">
        <v>1131</v>
      </c>
      <c r="K6" s="709"/>
      <c r="L6" s="690"/>
      <c r="M6" s="658"/>
      <c r="N6" s="692" t="s">
        <v>1131</v>
      </c>
      <c r="O6" s="659"/>
      <c r="P6" s="690"/>
      <c r="Q6" s="658"/>
      <c r="R6" s="690" t="s">
        <v>1131</v>
      </c>
      <c r="S6" s="709"/>
      <c r="T6" s="690"/>
      <c r="U6" s="658"/>
      <c r="V6" s="692" t="s">
        <v>1131</v>
      </c>
      <c r="W6" s="659"/>
      <c r="X6" s="690"/>
      <c r="Y6" s="658"/>
      <c r="Z6" s="692" t="s">
        <v>1131</v>
      </c>
    </row>
    <row r="7" spans="1:27" ht="27" customHeight="1" x14ac:dyDescent="0.15">
      <c r="A7" s="953"/>
      <c r="B7" s="967" t="s">
        <v>1135</v>
      </c>
      <c r="C7" s="968"/>
      <c r="D7" s="968"/>
      <c r="E7" s="968"/>
      <c r="F7" s="969"/>
      <c r="G7" s="705"/>
      <c r="H7" s="682"/>
      <c r="I7" s="700"/>
      <c r="J7" s="682" t="s">
        <v>1148</v>
      </c>
      <c r="K7" s="706"/>
      <c r="L7" s="682"/>
      <c r="M7" s="700"/>
      <c r="N7" s="681" t="s">
        <v>1148</v>
      </c>
      <c r="O7" s="705"/>
      <c r="P7" s="682"/>
      <c r="Q7" s="700"/>
      <c r="R7" s="682" t="s">
        <v>1148</v>
      </c>
      <c r="S7" s="706"/>
      <c r="T7" s="682"/>
      <c r="U7" s="700"/>
      <c r="V7" s="681" t="s">
        <v>1148</v>
      </c>
      <c r="W7" s="705"/>
      <c r="X7" s="682"/>
      <c r="Y7" s="700"/>
      <c r="Z7" s="681" t="s">
        <v>1148</v>
      </c>
    </row>
    <row r="8" spans="1:27" ht="27" customHeight="1" x14ac:dyDescent="0.15">
      <c r="A8" s="953"/>
      <c r="B8" s="852" t="s">
        <v>1137</v>
      </c>
      <c r="C8" s="853"/>
      <c r="D8" s="853"/>
      <c r="E8" s="853"/>
      <c r="F8" s="853"/>
      <c r="G8" s="853"/>
      <c r="H8" s="853"/>
      <c r="I8" s="853"/>
      <c r="J8" s="854"/>
      <c r="K8" s="736"/>
      <c r="L8" s="737"/>
      <c r="M8" s="737"/>
      <c r="N8" s="737"/>
      <c r="O8" s="737"/>
      <c r="P8" s="737"/>
      <c r="Q8" s="737"/>
      <c r="R8" s="737"/>
      <c r="S8" s="737"/>
      <c r="T8" s="737"/>
      <c r="U8" s="737"/>
      <c r="V8" s="737"/>
      <c r="W8" s="737"/>
      <c r="X8" s="737"/>
      <c r="Y8" s="737"/>
      <c r="Z8" s="738"/>
      <c r="AA8" s="739"/>
    </row>
    <row r="9" spans="1:27" ht="27" customHeight="1" x14ac:dyDescent="0.15">
      <c r="A9" s="953"/>
      <c r="B9" s="959" t="s">
        <v>1138</v>
      </c>
      <c r="C9" s="960"/>
      <c r="D9" s="960"/>
      <c r="E9" s="960"/>
      <c r="F9" s="960"/>
      <c r="G9" s="745"/>
      <c r="H9" s="688"/>
      <c r="I9" s="665"/>
      <c r="J9" s="707" t="s">
        <v>1131</v>
      </c>
      <c r="K9" s="740"/>
      <c r="L9" s="741"/>
      <c r="M9" s="741"/>
      <c r="N9" s="741"/>
      <c r="O9" s="741"/>
      <c r="P9" s="741"/>
      <c r="Q9" s="741"/>
      <c r="R9" s="741"/>
      <c r="S9" s="741"/>
      <c r="T9" s="741"/>
      <c r="U9" s="741"/>
      <c r="V9" s="741"/>
      <c r="W9" s="741"/>
      <c r="X9" s="741"/>
      <c r="Y9" s="741"/>
      <c r="Z9" s="742"/>
      <c r="AA9" s="739"/>
    </row>
    <row r="10" spans="1:27" ht="27" customHeight="1" x14ac:dyDescent="0.15">
      <c r="A10" s="953"/>
      <c r="B10" s="746"/>
      <c r="C10" s="956" t="s">
        <v>1194</v>
      </c>
      <c r="D10" s="957"/>
      <c r="E10" s="957"/>
      <c r="F10" s="957"/>
      <c r="G10" s="958"/>
      <c r="H10" s="688"/>
      <c r="I10" s="665"/>
      <c r="J10" s="707" t="s">
        <v>1131</v>
      </c>
      <c r="K10" s="740"/>
      <c r="L10" s="743"/>
      <c r="M10" s="741"/>
      <c r="N10" s="743"/>
      <c r="O10" s="741"/>
      <c r="P10" s="743"/>
      <c r="Q10" s="741"/>
      <c r="R10" s="743"/>
      <c r="S10" s="741"/>
      <c r="T10" s="743"/>
      <c r="U10" s="741"/>
      <c r="V10" s="743"/>
      <c r="W10" s="743"/>
      <c r="X10" s="743"/>
      <c r="Y10" s="743"/>
      <c r="Z10" s="744"/>
      <c r="AA10" s="739"/>
    </row>
    <row r="11" spans="1:27" ht="27" customHeight="1" x14ac:dyDescent="0.15">
      <c r="A11" s="953"/>
      <c r="B11" s="961" t="s">
        <v>1139</v>
      </c>
      <c r="C11" s="962"/>
      <c r="D11" s="962"/>
      <c r="E11" s="962"/>
      <c r="F11" s="962"/>
      <c r="G11" s="747"/>
      <c r="H11" s="688"/>
      <c r="I11" s="665"/>
      <c r="J11" s="707" t="s">
        <v>1131</v>
      </c>
      <c r="K11" s="693"/>
      <c r="L11" s="690"/>
      <c r="M11" s="658"/>
      <c r="N11" s="690"/>
      <c r="O11" s="658"/>
      <c r="P11" s="690"/>
      <c r="Q11" s="658"/>
      <c r="R11" s="690"/>
      <c r="S11" s="658"/>
      <c r="T11" s="690"/>
      <c r="U11" s="658"/>
      <c r="V11" s="690"/>
      <c r="W11" s="690"/>
      <c r="X11" s="690"/>
      <c r="Y11" s="690"/>
      <c r="Z11" s="692"/>
    </row>
    <row r="12" spans="1:27" ht="27" customHeight="1" x14ac:dyDescent="0.15">
      <c r="A12" s="953"/>
      <c r="B12" s="748"/>
      <c r="C12" s="956" t="s">
        <v>1194</v>
      </c>
      <c r="D12" s="957"/>
      <c r="E12" s="957"/>
      <c r="F12" s="957"/>
      <c r="G12" s="958"/>
      <c r="H12" s="680"/>
      <c r="I12" s="700"/>
      <c r="J12" s="701" t="s">
        <v>1131</v>
      </c>
      <c r="K12" s="709"/>
      <c r="L12" s="690"/>
      <c r="M12" s="658"/>
      <c r="N12" s="690"/>
      <c r="O12" s="659"/>
      <c r="P12" s="690"/>
      <c r="Q12" s="658"/>
      <c r="R12" s="690"/>
      <c r="S12" s="659"/>
      <c r="T12" s="690"/>
      <c r="U12" s="658"/>
      <c r="V12" s="690"/>
      <c r="W12" s="659"/>
      <c r="X12" s="690"/>
      <c r="Y12" s="658"/>
      <c r="Z12" s="692"/>
    </row>
    <row r="13" spans="1:27" ht="27" customHeight="1" x14ac:dyDescent="0.15">
      <c r="A13" s="953"/>
      <c r="B13" s="959" t="s">
        <v>1140</v>
      </c>
      <c r="C13" s="960"/>
      <c r="D13" s="960"/>
      <c r="E13" s="960"/>
      <c r="F13" s="960"/>
      <c r="G13" s="745"/>
      <c r="H13" s="693"/>
      <c r="I13" s="658"/>
      <c r="J13" s="702" t="s">
        <v>1131</v>
      </c>
      <c r="K13" s="709"/>
      <c r="L13" s="690"/>
      <c r="M13" s="658"/>
      <c r="N13" s="690"/>
      <c r="O13" s="659"/>
      <c r="P13" s="690"/>
      <c r="Q13" s="658"/>
      <c r="R13" s="690"/>
      <c r="S13" s="659"/>
      <c r="T13" s="690"/>
      <c r="U13" s="658"/>
      <c r="V13" s="690"/>
      <c r="W13" s="659"/>
      <c r="X13" s="690"/>
      <c r="Y13" s="658"/>
      <c r="Z13" s="692"/>
    </row>
    <row r="14" spans="1:27" ht="27" customHeight="1" x14ac:dyDescent="0.15">
      <c r="A14" s="954"/>
      <c r="B14" s="749"/>
      <c r="C14" s="956" t="s">
        <v>1194</v>
      </c>
      <c r="D14" s="957"/>
      <c r="E14" s="957"/>
      <c r="F14" s="957"/>
      <c r="G14" s="958"/>
      <c r="H14" s="680"/>
      <c r="I14" s="700"/>
      <c r="J14" s="701" t="s">
        <v>1131</v>
      </c>
      <c r="K14" s="735"/>
      <c r="L14" s="662"/>
      <c r="M14" s="699"/>
      <c r="N14" s="662"/>
      <c r="O14" s="660"/>
      <c r="P14" s="662"/>
      <c r="Q14" s="699"/>
      <c r="R14" s="662"/>
      <c r="S14" s="660"/>
      <c r="T14" s="662"/>
      <c r="U14" s="699"/>
      <c r="V14" s="662"/>
      <c r="W14" s="660"/>
      <c r="X14" s="662"/>
      <c r="Y14" s="699"/>
      <c r="Z14" s="664"/>
    </row>
    <row r="15" spans="1:27" ht="27" customHeight="1" x14ac:dyDescent="0.15">
      <c r="A15" s="939" t="s">
        <v>1211</v>
      </c>
      <c r="B15" s="950" t="s">
        <v>1195</v>
      </c>
      <c r="C15" s="950"/>
      <c r="D15" s="950"/>
      <c r="E15" s="950"/>
      <c r="F15" s="950"/>
      <c r="G15" s="950"/>
      <c r="H15" s="950"/>
      <c r="I15" s="892" t="s">
        <v>1198</v>
      </c>
      <c r="J15" s="892"/>
      <c r="K15" s="892"/>
      <c r="L15" s="892" t="s">
        <v>1199</v>
      </c>
      <c r="M15" s="892"/>
      <c r="N15" s="892"/>
      <c r="O15" s="892" t="s">
        <v>1200</v>
      </c>
      <c r="P15" s="892"/>
      <c r="Q15" s="892"/>
      <c r="R15" s="892" t="s">
        <v>1201</v>
      </c>
      <c r="S15" s="892"/>
      <c r="T15" s="892"/>
      <c r="U15" s="892" t="s">
        <v>1202</v>
      </c>
      <c r="V15" s="892"/>
      <c r="W15" s="892"/>
      <c r="X15" s="950" t="s">
        <v>1205</v>
      </c>
      <c r="Y15" s="950"/>
      <c r="Z15" s="950"/>
    </row>
    <row r="16" spans="1:27" ht="27" customHeight="1" x14ac:dyDescent="0.15">
      <c r="A16" s="939"/>
      <c r="B16" s="941" t="s">
        <v>1196</v>
      </c>
      <c r="C16" s="941"/>
      <c r="D16" s="941"/>
      <c r="E16" s="941"/>
      <c r="F16" s="941"/>
      <c r="G16" s="941"/>
      <c r="H16" s="941"/>
      <c r="I16" s="955" t="s">
        <v>1203</v>
      </c>
      <c r="J16" s="955"/>
      <c r="K16" s="955"/>
      <c r="L16" s="955" t="s">
        <v>1203</v>
      </c>
      <c r="M16" s="955"/>
      <c r="N16" s="955"/>
      <c r="O16" s="955" t="s">
        <v>1207</v>
      </c>
      <c r="P16" s="955"/>
      <c r="Q16" s="955"/>
      <c r="R16" s="955" t="s">
        <v>1207</v>
      </c>
      <c r="S16" s="955"/>
      <c r="T16" s="955"/>
      <c r="U16" s="955" t="s">
        <v>1207</v>
      </c>
      <c r="V16" s="955"/>
      <c r="W16" s="955"/>
      <c r="X16" s="955" t="s">
        <v>1207</v>
      </c>
      <c r="Y16" s="955"/>
      <c r="Z16" s="955"/>
    </row>
    <row r="17" spans="1:26" ht="27" customHeight="1" x14ac:dyDescent="0.15">
      <c r="A17" s="939"/>
      <c r="B17" s="941" t="s">
        <v>1197</v>
      </c>
      <c r="C17" s="941"/>
      <c r="D17" s="941"/>
      <c r="E17" s="941"/>
      <c r="F17" s="941"/>
      <c r="G17" s="941"/>
      <c r="H17" s="941"/>
      <c r="I17" s="955"/>
      <c r="J17" s="955"/>
      <c r="K17" s="955"/>
      <c r="L17" s="955"/>
      <c r="M17" s="955"/>
      <c r="N17" s="955"/>
      <c r="O17" s="955" t="s">
        <v>1204</v>
      </c>
      <c r="P17" s="955"/>
      <c r="Q17" s="955"/>
      <c r="R17" s="955" t="s">
        <v>1204</v>
      </c>
      <c r="S17" s="955"/>
      <c r="T17" s="955"/>
      <c r="U17" s="955" t="s">
        <v>1204</v>
      </c>
      <c r="V17" s="955"/>
      <c r="W17" s="955"/>
      <c r="X17" s="955" t="s">
        <v>1204</v>
      </c>
      <c r="Y17" s="955"/>
      <c r="Z17" s="955"/>
    </row>
    <row r="18" spans="1:26" ht="27" customHeight="1" x14ac:dyDescent="0.15">
      <c r="A18" s="939"/>
      <c r="B18" s="950" t="s">
        <v>1195</v>
      </c>
      <c r="C18" s="950"/>
      <c r="D18" s="950"/>
      <c r="E18" s="950"/>
      <c r="F18" s="950"/>
      <c r="G18" s="950"/>
      <c r="H18" s="950"/>
      <c r="I18" s="852" t="s">
        <v>1206</v>
      </c>
      <c r="J18" s="853"/>
      <c r="K18" s="853"/>
      <c r="L18" s="853"/>
      <c r="M18" s="853"/>
      <c r="N18" s="853"/>
      <c r="O18" s="853"/>
      <c r="P18" s="853"/>
      <c r="Q18" s="853"/>
      <c r="R18" s="853"/>
      <c r="S18" s="853"/>
      <c r="T18" s="853"/>
      <c r="U18" s="853"/>
      <c r="V18" s="853"/>
      <c r="W18" s="853"/>
      <c r="X18" s="853"/>
      <c r="Y18" s="853"/>
      <c r="Z18" s="854"/>
    </row>
    <row r="19" spans="1:26" ht="27" customHeight="1" x14ac:dyDescent="0.15">
      <c r="A19" s="939"/>
      <c r="B19" s="951" t="s">
        <v>1208</v>
      </c>
      <c r="C19" s="951"/>
      <c r="D19" s="951"/>
      <c r="E19" s="951"/>
      <c r="F19" s="951"/>
      <c r="G19" s="951"/>
      <c r="H19" s="951"/>
      <c r="I19" s="940" t="s">
        <v>1212</v>
      </c>
      <c r="J19" s="940"/>
      <c r="K19" s="940"/>
      <c r="L19" s="940"/>
      <c r="M19" s="940"/>
      <c r="N19" s="940"/>
      <c r="O19" s="940"/>
      <c r="P19" s="940"/>
      <c r="Q19" s="940"/>
      <c r="R19" s="940"/>
      <c r="S19" s="940"/>
      <c r="T19" s="940"/>
      <c r="U19" s="940"/>
      <c r="V19" s="940"/>
      <c r="W19" s="940"/>
      <c r="X19" s="940"/>
      <c r="Y19" s="940"/>
      <c r="Z19" s="940"/>
    </row>
    <row r="20" spans="1:26" ht="27" customHeight="1" x14ac:dyDescent="0.15">
      <c r="A20" s="939"/>
      <c r="B20" s="951" t="s">
        <v>1209</v>
      </c>
      <c r="C20" s="951"/>
      <c r="D20" s="951"/>
      <c r="E20" s="951"/>
      <c r="F20" s="951"/>
      <c r="G20" s="951"/>
      <c r="H20" s="951"/>
      <c r="I20" s="941" t="s">
        <v>1213</v>
      </c>
      <c r="J20" s="941"/>
      <c r="K20" s="941"/>
      <c r="L20" s="941"/>
      <c r="M20" s="943"/>
      <c r="N20" s="944"/>
      <c r="O20" s="750" t="s">
        <v>1214</v>
      </c>
      <c r="P20" s="942" t="s">
        <v>1215</v>
      </c>
      <c r="Q20" s="942"/>
      <c r="R20" s="942"/>
      <c r="S20" s="942"/>
      <c r="T20" s="942"/>
      <c r="U20" s="942"/>
      <c r="V20" s="942"/>
      <c r="W20" s="943"/>
      <c r="X20" s="944"/>
      <c r="Y20" s="945" t="s">
        <v>1216</v>
      </c>
      <c r="Z20" s="943"/>
    </row>
    <row r="21" spans="1:26" ht="27" customHeight="1" x14ac:dyDescent="0.15">
      <c r="A21" s="939"/>
      <c r="B21" s="950" t="s">
        <v>1195</v>
      </c>
      <c r="C21" s="950"/>
      <c r="D21" s="950"/>
      <c r="E21" s="950"/>
      <c r="F21" s="950"/>
      <c r="G21" s="950"/>
      <c r="H21" s="950"/>
      <c r="I21" s="946" t="s">
        <v>1217</v>
      </c>
      <c r="J21" s="947"/>
      <c r="K21" s="947"/>
      <c r="L21" s="947"/>
      <c r="M21" s="947"/>
      <c r="N21" s="947"/>
      <c r="O21" s="947"/>
      <c r="P21" s="947"/>
      <c r="Q21" s="947"/>
      <c r="R21" s="947"/>
      <c r="S21" s="947"/>
      <c r="T21" s="947"/>
      <c r="U21" s="947"/>
      <c r="V21" s="947"/>
      <c r="W21" s="947"/>
      <c r="X21" s="947"/>
      <c r="Y21" s="947"/>
      <c r="Z21" s="948"/>
    </row>
    <row r="22" spans="1:26" ht="27" customHeight="1" x14ac:dyDescent="0.15">
      <c r="A22" s="939"/>
      <c r="B22" s="941" t="s">
        <v>1210</v>
      </c>
      <c r="C22" s="941"/>
      <c r="D22" s="941"/>
      <c r="E22" s="941"/>
      <c r="F22" s="941"/>
      <c r="G22" s="941"/>
      <c r="H22" s="941"/>
      <c r="I22" s="949" t="s">
        <v>1218</v>
      </c>
      <c r="J22" s="949"/>
      <c r="K22" s="949"/>
      <c r="L22" s="949"/>
      <c r="M22" s="949"/>
      <c r="N22" s="949"/>
      <c r="O22" s="949"/>
      <c r="P22" s="949"/>
      <c r="Q22" s="949"/>
      <c r="R22" s="949"/>
      <c r="S22" s="949"/>
      <c r="T22" s="949"/>
      <c r="U22" s="949"/>
      <c r="V22" s="949"/>
      <c r="W22" s="949"/>
      <c r="X22" s="949"/>
      <c r="Y22" s="949"/>
      <c r="Z22" s="949"/>
    </row>
  </sheetData>
  <mergeCells count="66">
    <mergeCell ref="B21:H21"/>
    <mergeCell ref="B22:H22"/>
    <mergeCell ref="G1:J1"/>
    <mergeCell ref="G2:H2"/>
    <mergeCell ref="B3:D4"/>
    <mergeCell ref="B13:F13"/>
    <mergeCell ref="E4:F4"/>
    <mergeCell ref="E3:F3"/>
    <mergeCell ref="I2:J2"/>
    <mergeCell ref="B1:F2"/>
    <mergeCell ref="B7:F7"/>
    <mergeCell ref="B6:F6"/>
    <mergeCell ref="B5:F5"/>
    <mergeCell ref="I18:Z18"/>
    <mergeCell ref="L16:N16"/>
    <mergeCell ref="B18:H18"/>
    <mergeCell ref="O1:R1"/>
    <mergeCell ref="K1:N1"/>
    <mergeCell ref="S2:T2"/>
    <mergeCell ref="Y2:Z2"/>
    <mergeCell ref="M2:N2"/>
    <mergeCell ref="S1:V1"/>
    <mergeCell ref="W1:Z1"/>
    <mergeCell ref="O2:P2"/>
    <mergeCell ref="W2:X2"/>
    <mergeCell ref="U2:V2"/>
    <mergeCell ref="Q2:R2"/>
    <mergeCell ref="K2:L2"/>
    <mergeCell ref="B8:J8"/>
    <mergeCell ref="C10:G10"/>
    <mergeCell ref="C12:G12"/>
    <mergeCell ref="C14:G14"/>
    <mergeCell ref="B9:F9"/>
    <mergeCell ref="B11:F11"/>
    <mergeCell ref="A1:A14"/>
    <mergeCell ref="X17:Z17"/>
    <mergeCell ref="X16:Z16"/>
    <mergeCell ref="U17:W17"/>
    <mergeCell ref="U16:W16"/>
    <mergeCell ref="U15:W15"/>
    <mergeCell ref="R17:T17"/>
    <mergeCell ref="R16:T16"/>
    <mergeCell ref="R15:T15"/>
    <mergeCell ref="O17:Q17"/>
    <mergeCell ref="O16:Q16"/>
    <mergeCell ref="O15:Q15"/>
    <mergeCell ref="L17:N17"/>
    <mergeCell ref="I16:K16"/>
    <mergeCell ref="L15:N15"/>
    <mergeCell ref="I17:K17"/>
    <mergeCell ref="A15:A22"/>
    <mergeCell ref="I19:Z19"/>
    <mergeCell ref="I20:L20"/>
    <mergeCell ref="P20:V20"/>
    <mergeCell ref="M20:N20"/>
    <mergeCell ref="W20:X20"/>
    <mergeCell ref="Y20:Z20"/>
    <mergeCell ref="I21:Z21"/>
    <mergeCell ref="I22:Z22"/>
    <mergeCell ref="I15:K15"/>
    <mergeCell ref="X15:Z15"/>
    <mergeCell ref="B15:H15"/>
    <mergeCell ref="B17:H17"/>
    <mergeCell ref="B16:H16"/>
    <mergeCell ref="B19:H19"/>
    <mergeCell ref="B20:H20"/>
  </mergeCells>
  <phoneticPr fontId="1"/>
  <pageMargins left="0.70866141732283472" right="0.39370078740157483" top="0.74803149606299213" bottom="0.74803149606299213" header="0.31496062992125984" footer="0.31496062992125984"/>
  <pageSetup paperSize="9" orientation="portrait" r:id="rId1"/>
  <headerFooter>
    <oddHeader>&amp;R&amp;"Meiryo UI,標準"（様式1-1）
(仮称)鹿妻保育園設置・運営事業概要</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tabSelected="1" view="pageBreakPreview" zoomScaleNormal="85" zoomScaleSheetLayoutView="100" workbookViewId="0">
      <selection activeCell="L113" sqref="L113"/>
    </sheetView>
  </sheetViews>
  <sheetFormatPr defaultRowHeight="20.100000000000001" customHeight="1" x14ac:dyDescent="0.15"/>
  <cols>
    <col min="1" max="1" width="22.625" style="19" customWidth="1"/>
    <col min="2" max="2" width="1.625" style="19" customWidth="1"/>
    <col min="3" max="3" width="18.625" style="19" customWidth="1"/>
    <col min="4" max="4" width="1.625" style="19" customWidth="1"/>
    <col min="5" max="5" width="18.625" style="19" customWidth="1"/>
    <col min="6" max="6" width="1.625" style="19" customWidth="1"/>
    <col min="7" max="7" width="18.625" style="19" customWidth="1"/>
    <col min="8" max="8" width="8.625" style="19" customWidth="1"/>
    <col min="9" max="9" width="5.625" style="19" customWidth="1"/>
    <col min="10" max="10" width="8.625" style="19" customWidth="1"/>
    <col min="11" max="16384" width="9" style="19"/>
  </cols>
  <sheetData>
    <row r="1" spans="1:10" ht="5.0999999999999996" customHeight="1" thickBot="1" x14ac:dyDescent="0.2"/>
    <row r="2" spans="1:10" ht="60" customHeight="1" x14ac:dyDescent="0.15">
      <c r="A2" s="990" t="s">
        <v>581</v>
      </c>
      <c r="B2" s="991"/>
      <c r="C2" s="991"/>
      <c r="D2" s="991"/>
      <c r="E2" s="991"/>
      <c r="F2" s="991"/>
      <c r="G2" s="992"/>
      <c r="H2" s="993" t="s">
        <v>858</v>
      </c>
      <c r="I2" s="992"/>
      <c r="J2" s="994"/>
    </row>
    <row r="3" spans="1:10" ht="20.100000000000001" customHeight="1" x14ac:dyDescent="0.15">
      <c r="A3" s="219" t="s">
        <v>583</v>
      </c>
      <c r="B3" s="220"/>
      <c r="C3" s="975" t="s">
        <v>1293</v>
      </c>
      <c r="D3" s="975"/>
      <c r="E3" s="975"/>
      <c r="F3" s="975"/>
      <c r="G3" s="976"/>
      <c r="H3" s="460"/>
      <c r="I3" s="385" t="s">
        <v>582</v>
      </c>
      <c r="J3" s="466"/>
    </row>
    <row r="4" spans="1:10" ht="20.100000000000001" customHeight="1" x14ac:dyDescent="0.15">
      <c r="A4" s="219" t="s">
        <v>1149</v>
      </c>
      <c r="B4" s="220"/>
      <c r="C4" s="975" t="s">
        <v>1294</v>
      </c>
      <c r="D4" s="975"/>
      <c r="E4" s="975"/>
      <c r="F4" s="975"/>
      <c r="G4" s="976"/>
      <c r="H4" s="460"/>
      <c r="I4" s="385" t="s">
        <v>238</v>
      </c>
      <c r="J4" s="466"/>
    </row>
    <row r="5" spans="1:10" ht="20.100000000000001" customHeight="1" x14ac:dyDescent="0.15">
      <c r="A5" s="219" t="s">
        <v>584</v>
      </c>
      <c r="B5" s="220"/>
      <c r="C5" s="975" t="s">
        <v>703</v>
      </c>
      <c r="D5" s="975"/>
      <c r="E5" s="975"/>
      <c r="F5" s="975"/>
      <c r="G5" s="976"/>
      <c r="H5" s="460"/>
      <c r="I5" s="385" t="s">
        <v>238</v>
      </c>
      <c r="J5" s="466"/>
    </row>
    <row r="6" spans="1:10" ht="20.100000000000001" customHeight="1" x14ac:dyDescent="0.15">
      <c r="A6" s="995" t="s">
        <v>702</v>
      </c>
      <c r="B6" s="221"/>
      <c r="C6" s="426" t="s">
        <v>859</v>
      </c>
      <c r="D6" s="222"/>
      <c r="E6" s="423"/>
      <c r="F6" s="423"/>
      <c r="G6" s="424"/>
      <c r="H6" s="461"/>
      <c r="I6" s="386" t="s">
        <v>582</v>
      </c>
      <c r="J6" s="467"/>
    </row>
    <row r="7" spans="1:10" ht="20.100000000000001" customHeight="1" x14ac:dyDescent="0.15">
      <c r="A7" s="996"/>
      <c r="B7" s="223"/>
      <c r="C7" s="415" t="s">
        <v>860</v>
      </c>
      <c r="D7" s="224"/>
      <c r="E7" s="412"/>
      <c r="F7" s="412"/>
      <c r="G7" s="422"/>
      <c r="H7" s="462"/>
      <c r="I7" s="387" t="s">
        <v>582</v>
      </c>
      <c r="J7" s="468"/>
    </row>
    <row r="8" spans="1:10" ht="20.100000000000001" customHeight="1" x14ac:dyDescent="0.15">
      <c r="A8" s="997"/>
      <c r="B8" s="225"/>
      <c r="C8" s="417" t="s">
        <v>861</v>
      </c>
      <c r="D8" s="418"/>
      <c r="E8" s="409"/>
      <c r="F8" s="409"/>
      <c r="G8" s="410"/>
      <c r="H8" s="463"/>
      <c r="I8" s="388" t="s">
        <v>582</v>
      </c>
      <c r="J8" s="469"/>
    </row>
    <row r="9" spans="1:10" ht="20.100000000000001" customHeight="1" x14ac:dyDescent="0.15">
      <c r="A9" s="227" t="s">
        <v>657</v>
      </c>
      <c r="B9" s="228"/>
      <c r="C9" s="980" t="s">
        <v>704</v>
      </c>
      <c r="D9" s="980"/>
      <c r="E9" s="980"/>
      <c r="F9" s="980"/>
      <c r="G9" s="981"/>
      <c r="H9" s="464"/>
      <c r="I9" s="389" t="s">
        <v>582</v>
      </c>
      <c r="J9" s="470"/>
    </row>
    <row r="10" spans="1:10" ht="20.100000000000001" customHeight="1" x14ac:dyDescent="0.15">
      <c r="A10" s="1000" t="s">
        <v>658</v>
      </c>
      <c r="B10" s="229"/>
      <c r="C10" s="998" t="s">
        <v>827</v>
      </c>
      <c r="D10" s="998"/>
      <c r="E10" s="998"/>
      <c r="F10" s="998"/>
      <c r="G10" s="999"/>
      <c r="H10" s="462"/>
      <c r="I10" s="387" t="s">
        <v>582</v>
      </c>
      <c r="J10" s="468"/>
    </row>
    <row r="11" spans="1:10" ht="20.100000000000001" customHeight="1" x14ac:dyDescent="0.15">
      <c r="A11" s="1001"/>
      <c r="B11" s="230"/>
      <c r="C11" s="998" t="s">
        <v>1010</v>
      </c>
      <c r="D11" s="998"/>
      <c r="E11" s="998"/>
      <c r="F11" s="998"/>
      <c r="G11" s="999"/>
      <c r="H11" s="462"/>
      <c r="I11" s="387" t="s">
        <v>582</v>
      </c>
      <c r="J11" s="468"/>
    </row>
    <row r="12" spans="1:10" ht="20.100000000000001" customHeight="1" x14ac:dyDescent="0.15">
      <c r="A12" s="1001"/>
      <c r="B12" s="230"/>
      <c r="C12" s="973" t="s">
        <v>828</v>
      </c>
      <c r="D12" s="973"/>
      <c r="E12" s="973"/>
      <c r="F12" s="973"/>
      <c r="G12" s="974"/>
      <c r="H12" s="462"/>
      <c r="I12" s="387" t="s">
        <v>582</v>
      </c>
      <c r="J12" s="468"/>
    </row>
    <row r="13" spans="1:10" ht="37.5" customHeight="1" x14ac:dyDescent="0.15">
      <c r="A13" s="1001"/>
      <c r="B13" s="230"/>
      <c r="C13" s="998" t="s">
        <v>1046</v>
      </c>
      <c r="D13" s="998"/>
      <c r="E13" s="998"/>
      <c r="F13" s="998"/>
      <c r="G13" s="999"/>
      <c r="H13" s="462"/>
      <c r="I13" s="387" t="s">
        <v>238</v>
      </c>
      <c r="J13" s="468"/>
    </row>
    <row r="14" spans="1:10" ht="20.100000000000001" customHeight="1" x14ac:dyDescent="0.15">
      <c r="A14" s="219" t="s">
        <v>659</v>
      </c>
      <c r="B14" s="220"/>
      <c r="C14" s="975" t="s">
        <v>705</v>
      </c>
      <c r="D14" s="975"/>
      <c r="E14" s="975"/>
      <c r="F14" s="975"/>
      <c r="G14" s="976"/>
      <c r="H14" s="460"/>
      <c r="I14" s="385" t="s">
        <v>238</v>
      </c>
      <c r="J14" s="466"/>
    </row>
    <row r="15" spans="1:10" ht="20.100000000000001" customHeight="1" x14ac:dyDescent="0.15">
      <c r="A15" s="231" t="s">
        <v>660</v>
      </c>
      <c r="B15" s="232"/>
      <c r="C15" s="1002" t="s">
        <v>706</v>
      </c>
      <c r="D15" s="1002"/>
      <c r="E15" s="1002"/>
      <c r="F15" s="1002"/>
      <c r="G15" s="1003"/>
      <c r="H15" s="461"/>
      <c r="I15" s="386" t="s">
        <v>238</v>
      </c>
      <c r="J15" s="467"/>
    </row>
    <row r="16" spans="1:10" ht="20.100000000000001" customHeight="1" x14ac:dyDescent="0.15">
      <c r="A16" s="233" t="s">
        <v>661</v>
      </c>
      <c r="B16" s="234"/>
      <c r="C16" s="1004" t="s">
        <v>707</v>
      </c>
      <c r="D16" s="1004"/>
      <c r="E16" s="1004"/>
      <c r="F16" s="1004"/>
      <c r="G16" s="1005"/>
      <c r="H16" s="463"/>
      <c r="I16" s="388" t="s">
        <v>238</v>
      </c>
      <c r="J16" s="469"/>
    </row>
    <row r="17" spans="1:24" ht="19.5" customHeight="1" x14ac:dyDescent="0.15">
      <c r="A17" s="235" t="s">
        <v>1159</v>
      </c>
      <c r="B17" s="232"/>
      <c r="C17" s="1002" t="s">
        <v>355</v>
      </c>
      <c r="D17" s="1002"/>
      <c r="E17" s="1002"/>
      <c r="F17" s="1002"/>
      <c r="G17" s="1003"/>
      <c r="H17" s="461"/>
      <c r="I17" s="386" t="s">
        <v>238</v>
      </c>
      <c r="J17" s="467"/>
    </row>
    <row r="18" spans="1:24" ht="19.5" customHeight="1" x14ac:dyDescent="0.15">
      <c r="A18" s="723" t="s">
        <v>1157</v>
      </c>
      <c r="B18" s="238"/>
      <c r="C18" s="722" t="s">
        <v>1158</v>
      </c>
      <c r="D18" s="722"/>
      <c r="E18" s="722"/>
      <c r="F18" s="722"/>
      <c r="G18" s="244"/>
      <c r="H18" s="463"/>
      <c r="I18" s="388" t="s">
        <v>238</v>
      </c>
      <c r="J18" s="469"/>
    </row>
    <row r="19" spans="1:24" ht="20.100000000000001" customHeight="1" x14ac:dyDescent="0.15">
      <c r="A19" s="219" t="s">
        <v>662</v>
      </c>
      <c r="B19" s="220"/>
      <c r="C19" s="975" t="s">
        <v>1011</v>
      </c>
      <c r="D19" s="975"/>
      <c r="E19" s="975"/>
      <c r="F19" s="975"/>
      <c r="G19" s="976"/>
      <c r="H19" s="460"/>
      <c r="I19" s="385" t="s">
        <v>238</v>
      </c>
      <c r="J19" s="466"/>
    </row>
    <row r="20" spans="1:24" ht="20.100000000000001" customHeight="1" x14ac:dyDescent="0.15">
      <c r="A20" s="227" t="s">
        <v>663</v>
      </c>
      <c r="B20" s="228"/>
      <c r="C20" s="980" t="s">
        <v>927</v>
      </c>
      <c r="D20" s="980"/>
      <c r="E20" s="980"/>
      <c r="F20" s="980"/>
      <c r="G20" s="981"/>
      <c r="H20" s="464"/>
      <c r="I20" s="389" t="s">
        <v>238</v>
      </c>
      <c r="J20" s="470"/>
    </row>
    <row r="21" spans="1:24" ht="20.100000000000001" customHeight="1" x14ac:dyDescent="0.15">
      <c r="A21" s="236" t="s">
        <v>664</v>
      </c>
      <c r="B21" s="238"/>
      <c r="C21" s="973" t="s">
        <v>825</v>
      </c>
      <c r="D21" s="973"/>
      <c r="E21" s="973"/>
      <c r="F21" s="973"/>
      <c r="G21" s="974"/>
      <c r="H21" s="465"/>
      <c r="I21" s="390" t="s">
        <v>238</v>
      </c>
      <c r="J21" s="471"/>
    </row>
    <row r="22" spans="1:24" ht="20.100000000000001" customHeight="1" x14ac:dyDescent="0.15">
      <c r="A22" s="237"/>
      <c r="B22" s="238"/>
      <c r="C22" s="973" t="s">
        <v>826</v>
      </c>
      <c r="D22" s="973"/>
      <c r="E22" s="973"/>
      <c r="F22" s="973"/>
      <c r="G22" s="974"/>
      <c r="H22" s="465"/>
      <c r="I22" s="390" t="s">
        <v>238</v>
      </c>
      <c r="J22" s="471"/>
    </row>
    <row r="23" spans="1:24" ht="39.950000000000003" customHeight="1" x14ac:dyDescent="0.15">
      <c r="A23" s="237"/>
      <c r="B23" s="238"/>
      <c r="C23" s="973" t="s">
        <v>921</v>
      </c>
      <c r="D23" s="973"/>
      <c r="E23" s="973"/>
      <c r="F23" s="973"/>
      <c r="G23" s="974"/>
      <c r="H23" s="465"/>
      <c r="I23" s="390" t="s">
        <v>238</v>
      </c>
      <c r="J23" s="471"/>
    </row>
    <row r="24" spans="1:24" ht="20.100000000000001" customHeight="1" x14ac:dyDescent="0.15">
      <c r="A24" s="237"/>
      <c r="B24" s="238"/>
      <c r="C24" s="973" t="s">
        <v>922</v>
      </c>
      <c r="D24" s="973"/>
      <c r="E24" s="973"/>
      <c r="F24" s="973"/>
      <c r="G24" s="974"/>
      <c r="H24" s="465"/>
      <c r="I24" s="390" t="s">
        <v>238</v>
      </c>
      <c r="J24" s="471"/>
    </row>
    <row r="25" spans="1:24" ht="39.75" customHeight="1" x14ac:dyDescent="0.15">
      <c r="A25" s="237"/>
      <c r="B25" s="238"/>
      <c r="C25" s="973" t="s">
        <v>923</v>
      </c>
      <c r="D25" s="973"/>
      <c r="E25" s="973"/>
      <c r="F25" s="973"/>
      <c r="G25" s="974"/>
      <c r="H25" s="465"/>
      <c r="I25" s="390" t="s">
        <v>238</v>
      </c>
      <c r="J25" s="471"/>
    </row>
    <row r="26" spans="1:24" ht="20.100000000000001" customHeight="1" x14ac:dyDescent="0.15">
      <c r="A26" s="237"/>
      <c r="B26" s="238"/>
      <c r="C26" s="973" t="s">
        <v>1167</v>
      </c>
      <c r="D26" s="973"/>
      <c r="E26" s="973"/>
      <c r="F26" s="973"/>
      <c r="G26" s="974"/>
      <c r="H26" s="465"/>
      <c r="I26" s="390" t="s">
        <v>238</v>
      </c>
      <c r="J26" s="471"/>
    </row>
    <row r="27" spans="1:24" ht="20.100000000000001" customHeight="1" x14ac:dyDescent="0.15">
      <c r="A27" s="237"/>
      <c r="B27" s="238"/>
      <c r="C27" s="973" t="s">
        <v>1168</v>
      </c>
      <c r="D27" s="973"/>
      <c r="E27" s="973"/>
      <c r="F27" s="973"/>
      <c r="G27" s="974"/>
      <c r="H27" s="465"/>
      <c r="I27" s="390" t="s">
        <v>238</v>
      </c>
      <c r="J27" s="471"/>
      <c r="N27" s="434"/>
      <c r="O27" s="434"/>
      <c r="P27" s="434"/>
      <c r="Q27" s="434"/>
      <c r="R27" s="434"/>
      <c r="S27" s="434"/>
      <c r="T27" s="434"/>
      <c r="U27" s="434"/>
      <c r="V27" s="434"/>
      <c r="W27" s="434"/>
      <c r="X27" s="434"/>
    </row>
    <row r="28" spans="1:24" ht="20.100000000000001" customHeight="1" x14ac:dyDescent="0.15">
      <c r="A28" s="237"/>
      <c r="B28" s="238"/>
      <c r="C28" s="973" t="s">
        <v>1169</v>
      </c>
      <c r="D28" s="973"/>
      <c r="E28" s="973"/>
      <c r="F28" s="973"/>
      <c r="G28" s="974"/>
      <c r="H28" s="465"/>
      <c r="I28" s="390" t="s">
        <v>238</v>
      </c>
      <c r="J28" s="471"/>
      <c r="N28" s="434"/>
      <c r="O28" s="434"/>
      <c r="P28" s="434"/>
      <c r="Q28" s="434"/>
      <c r="R28" s="434"/>
      <c r="S28" s="434"/>
      <c r="T28" s="434"/>
      <c r="U28" s="434"/>
      <c r="V28" s="434"/>
      <c r="W28" s="434"/>
      <c r="X28" s="434"/>
    </row>
    <row r="29" spans="1:24" ht="20.100000000000001" customHeight="1" x14ac:dyDescent="0.15">
      <c r="A29" s="237"/>
      <c r="B29" s="238"/>
      <c r="C29" s="973" t="s">
        <v>1170</v>
      </c>
      <c r="D29" s="973"/>
      <c r="E29" s="973"/>
      <c r="F29" s="973"/>
      <c r="G29" s="974"/>
      <c r="H29" s="465"/>
      <c r="I29" s="390" t="s">
        <v>238</v>
      </c>
      <c r="J29" s="471"/>
    </row>
    <row r="30" spans="1:24" ht="20.100000000000001" customHeight="1" x14ac:dyDescent="0.15">
      <c r="A30" s="237"/>
      <c r="B30" s="238"/>
      <c r="C30" s="973" t="s">
        <v>1171</v>
      </c>
      <c r="D30" s="973"/>
      <c r="E30" s="973"/>
      <c r="F30" s="973"/>
      <c r="G30" s="974"/>
      <c r="H30" s="465"/>
      <c r="I30" s="390" t="s">
        <v>238</v>
      </c>
      <c r="J30" s="471"/>
    </row>
    <row r="31" spans="1:24" ht="20.100000000000001" customHeight="1" x14ac:dyDescent="0.15">
      <c r="A31" s="237"/>
      <c r="B31" s="238"/>
      <c r="C31" s="973" t="s">
        <v>1172</v>
      </c>
      <c r="D31" s="973"/>
      <c r="E31" s="973"/>
      <c r="F31" s="973"/>
      <c r="G31" s="974"/>
      <c r="H31" s="465"/>
      <c r="I31" s="390" t="s">
        <v>238</v>
      </c>
      <c r="J31" s="471"/>
    </row>
    <row r="32" spans="1:24" ht="20.100000000000001" customHeight="1" x14ac:dyDescent="0.15">
      <c r="A32" s="227" t="s">
        <v>665</v>
      </c>
      <c r="B32" s="228"/>
      <c r="C32" s="980" t="s">
        <v>708</v>
      </c>
      <c r="D32" s="980"/>
      <c r="E32" s="980"/>
      <c r="F32" s="980"/>
      <c r="G32" s="981"/>
      <c r="H32" s="464"/>
      <c r="I32" s="389" t="s">
        <v>238</v>
      </c>
      <c r="J32" s="470"/>
    </row>
    <row r="33" spans="1:10" ht="20.100000000000001" customHeight="1" x14ac:dyDescent="0.15">
      <c r="A33" s="227" t="s">
        <v>666</v>
      </c>
      <c r="B33" s="228"/>
      <c r="C33" s="980" t="s">
        <v>904</v>
      </c>
      <c r="D33" s="980"/>
      <c r="E33" s="980"/>
      <c r="F33" s="980"/>
      <c r="G33" s="981"/>
      <c r="H33" s="464"/>
      <c r="I33" s="389" t="s">
        <v>238</v>
      </c>
      <c r="J33" s="470"/>
    </row>
    <row r="34" spans="1:10" ht="19.5" customHeight="1" x14ac:dyDescent="0.15">
      <c r="A34" s="1000" t="s">
        <v>667</v>
      </c>
      <c r="B34" s="230"/>
      <c r="C34" s="998" t="s">
        <v>919</v>
      </c>
      <c r="D34" s="998"/>
      <c r="E34" s="998"/>
      <c r="F34" s="998"/>
      <c r="G34" s="999"/>
      <c r="H34" s="462"/>
      <c r="I34" s="387" t="s">
        <v>238</v>
      </c>
      <c r="J34" s="468"/>
    </row>
    <row r="35" spans="1:10" ht="19.5" customHeight="1" thickBot="1" x14ac:dyDescent="0.2">
      <c r="A35" s="1015"/>
      <c r="B35" s="239"/>
      <c r="C35" s="1006" t="s">
        <v>920</v>
      </c>
      <c r="D35" s="1006"/>
      <c r="E35" s="1006"/>
      <c r="F35" s="1006"/>
      <c r="G35" s="1007"/>
      <c r="H35" s="473"/>
      <c r="I35" s="391" t="s">
        <v>238</v>
      </c>
      <c r="J35" s="472"/>
    </row>
    <row r="36" spans="1:10" ht="20.100000000000001" customHeight="1" x14ac:dyDescent="0.15">
      <c r="A36" s="437"/>
      <c r="B36" s="55"/>
      <c r="C36" s="240"/>
      <c r="D36" s="240"/>
      <c r="E36" s="240"/>
      <c r="F36" s="240"/>
      <c r="G36" s="240"/>
      <c r="H36" s="979" t="s">
        <v>713</v>
      </c>
      <c r="I36" s="979"/>
      <c r="J36" s="979"/>
    </row>
    <row r="37" spans="1:10" ht="20.100000000000001" customHeight="1" x14ac:dyDescent="0.15">
      <c r="A37" s="241" t="s">
        <v>294</v>
      </c>
      <c r="B37" s="241"/>
      <c r="C37" s="242"/>
      <c r="D37" s="242"/>
      <c r="E37" s="242"/>
      <c r="F37" s="242"/>
      <c r="G37" s="1008"/>
      <c r="H37" s="1008"/>
      <c r="I37" s="1008"/>
      <c r="J37" s="1008"/>
    </row>
    <row r="38" spans="1:10" ht="5.0999999999999996" customHeight="1" thickBot="1" x14ac:dyDescent="0.2"/>
    <row r="39" spans="1:10" ht="60" customHeight="1" x14ac:dyDescent="0.15">
      <c r="A39" s="1009" t="s">
        <v>581</v>
      </c>
      <c r="B39" s="1010"/>
      <c r="C39" s="1010"/>
      <c r="D39" s="1010"/>
      <c r="E39" s="1010"/>
      <c r="F39" s="1010"/>
      <c r="G39" s="991"/>
      <c r="H39" s="1012" t="s">
        <v>858</v>
      </c>
      <c r="I39" s="1013"/>
      <c r="J39" s="1014"/>
    </row>
    <row r="40" spans="1:10" ht="20.100000000000001" customHeight="1" x14ac:dyDescent="0.15">
      <c r="A40" s="227" t="s">
        <v>669</v>
      </c>
      <c r="B40" s="228"/>
      <c r="C40" s="980" t="s">
        <v>709</v>
      </c>
      <c r="D40" s="980"/>
      <c r="E40" s="980"/>
      <c r="F40" s="980"/>
      <c r="G40" s="981"/>
      <c r="H40" s="464"/>
      <c r="I40" s="389" t="s">
        <v>238</v>
      </c>
      <c r="J40" s="470"/>
    </row>
    <row r="41" spans="1:10" ht="20.100000000000001" customHeight="1" x14ac:dyDescent="0.15">
      <c r="A41" s="1000" t="s">
        <v>714</v>
      </c>
      <c r="B41" s="230"/>
      <c r="C41" s="998" t="s">
        <v>668</v>
      </c>
      <c r="D41" s="998"/>
      <c r="E41" s="998"/>
      <c r="F41" s="998"/>
      <c r="G41" s="999"/>
      <c r="H41" s="462"/>
      <c r="I41" s="387" t="s">
        <v>238</v>
      </c>
      <c r="J41" s="468"/>
    </row>
    <row r="42" spans="1:10" ht="20.100000000000001" customHeight="1" x14ac:dyDescent="0.15">
      <c r="A42" s="1001"/>
      <c r="B42" s="1016"/>
      <c r="C42" s="984" t="s">
        <v>710</v>
      </c>
      <c r="D42" s="984"/>
      <c r="E42" s="984"/>
      <c r="F42" s="415"/>
      <c r="G42" s="416" t="s">
        <v>670</v>
      </c>
      <c r="H42" s="462"/>
      <c r="I42" s="387" t="s">
        <v>238</v>
      </c>
      <c r="J42" s="468"/>
    </row>
    <row r="43" spans="1:10" ht="20.100000000000001" customHeight="1" x14ac:dyDescent="0.15">
      <c r="A43" s="1001"/>
      <c r="B43" s="1017"/>
      <c r="C43" s="985"/>
      <c r="D43" s="985"/>
      <c r="E43" s="985"/>
      <c r="F43" s="415"/>
      <c r="G43" s="416" t="s">
        <v>671</v>
      </c>
      <c r="H43" s="462"/>
      <c r="I43" s="387" t="s">
        <v>238</v>
      </c>
      <c r="J43" s="468"/>
    </row>
    <row r="44" spans="1:10" ht="20.100000000000001" customHeight="1" x14ac:dyDescent="0.15">
      <c r="A44" s="1001"/>
      <c r="B44" s="1018"/>
      <c r="C44" s="986"/>
      <c r="D44" s="986"/>
      <c r="E44" s="986"/>
      <c r="F44" s="415"/>
      <c r="G44" s="416" t="s">
        <v>672</v>
      </c>
      <c r="H44" s="462"/>
      <c r="I44" s="387" t="s">
        <v>238</v>
      </c>
      <c r="J44" s="468"/>
    </row>
    <row r="45" spans="1:10" ht="20.100000000000001" customHeight="1" x14ac:dyDescent="0.15">
      <c r="A45" s="1001"/>
      <c r="B45" s="1016"/>
      <c r="C45" s="984" t="s">
        <v>711</v>
      </c>
      <c r="D45" s="987"/>
      <c r="E45" s="984" t="s">
        <v>743</v>
      </c>
      <c r="F45" s="415"/>
      <c r="G45" s="416" t="s">
        <v>670</v>
      </c>
      <c r="H45" s="462"/>
      <c r="I45" s="387" t="s">
        <v>238</v>
      </c>
      <c r="J45" s="468"/>
    </row>
    <row r="46" spans="1:10" ht="20.100000000000001" customHeight="1" x14ac:dyDescent="0.15">
      <c r="A46" s="1001"/>
      <c r="B46" s="1017"/>
      <c r="C46" s="985"/>
      <c r="D46" s="988"/>
      <c r="E46" s="985"/>
      <c r="F46" s="415"/>
      <c r="G46" s="416" t="s">
        <v>671</v>
      </c>
      <c r="H46" s="462"/>
      <c r="I46" s="387" t="s">
        <v>238</v>
      </c>
      <c r="J46" s="468"/>
    </row>
    <row r="47" spans="1:10" ht="20.100000000000001" customHeight="1" x14ac:dyDescent="0.15">
      <c r="A47" s="1001"/>
      <c r="B47" s="1017"/>
      <c r="C47" s="985"/>
      <c r="D47" s="989"/>
      <c r="E47" s="986"/>
      <c r="F47" s="415"/>
      <c r="G47" s="416" t="s">
        <v>672</v>
      </c>
      <c r="H47" s="462"/>
      <c r="I47" s="387" t="s">
        <v>238</v>
      </c>
      <c r="J47" s="468"/>
    </row>
    <row r="48" spans="1:10" ht="20.100000000000001" customHeight="1" x14ac:dyDescent="0.15">
      <c r="A48" s="1001"/>
      <c r="B48" s="1017"/>
      <c r="C48" s="985"/>
      <c r="D48" s="987"/>
      <c r="E48" s="984" t="s">
        <v>744</v>
      </c>
      <c r="F48" s="415"/>
      <c r="G48" s="416" t="s">
        <v>670</v>
      </c>
      <c r="H48" s="462"/>
      <c r="I48" s="387" t="s">
        <v>238</v>
      </c>
      <c r="J48" s="468"/>
    </row>
    <row r="49" spans="1:10" ht="20.100000000000001" customHeight="1" x14ac:dyDescent="0.15">
      <c r="A49" s="1001"/>
      <c r="B49" s="1017"/>
      <c r="C49" s="985"/>
      <c r="D49" s="988"/>
      <c r="E49" s="985"/>
      <c r="F49" s="415"/>
      <c r="G49" s="416" t="s">
        <v>671</v>
      </c>
      <c r="H49" s="462"/>
      <c r="I49" s="387" t="s">
        <v>238</v>
      </c>
      <c r="J49" s="468"/>
    </row>
    <row r="50" spans="1:10" ht="20.100000000000001" customHeight="1" x14ac:dyDescent="0.15">
      <c r="A50" s="1001"/>
      <c r="B50" s="1017"/>
      <c r="C50" s="985"/>
      <c r="D50" s="989"/>
      <c r="E50" s="986"/>
      <c r="F50" s="415"/>
      <c r="G50" s="416" t="s">
        <v>672</v>
      </c>
      <c r="H50" s="462"/>
      <c r="I50" s="387" t="s">
        <v>238</v>
      </c>
      <c r="J50" s="468"/>
    </row>
    <row r="51" spans="1:10" ht="20.100000000000001" customHeight="1" x14ac:dyDescent="0.15">
      <c r="A51" s="1001"/>
      <c r="B51" s="1017"/>
      <c r="C51" s="985"/>
      <c r="D51" s="988"/>
      <c r="E51" s="985" t="s">
        <v>745</v>
      </c>
      <c r="F51" s="415"/>
      <c r="G51" s="416" t="s">
        <v>670</v>
      </c>
      <c r="H51" s="462"/>
      <c r="I51" s="387" t="s">
        <v>238</v>
      </c>
      <c r="J51" s="468"/>
    </row>
    <row r="52" spans="1:10" ht="20.100000000000001" customHeight="1" x14ac:dyDescent="0.15">
      <c r="A52" s="1001"/>
      <c r="B52" s="1017"/>
      <c r="C52" s="985"/>
      <c r="D52" s="988"/>
      <c r="E52" s="985"/>
      <c r="F52" s="415"/>
      <c r="G52" s="416" t="s">
        <v>671</v>
      </c>
      <c r="H52" s="462"/>
      <c r="I52" s="387" t="s">
        <v>238</v>
      </c>
      <c r="J52" s="468"/>
    </row>
    <row r="53" spans="1:10" ht="20.100000000000001" customHeight="1" x14ac:dyDescent="0.15">
      <c r="A53" s="1001"/>
      <c r="B53" s="1018"/>
      <c r="C53" s="986"/>
      <c r="D53" s="989"/>
      <c r="E53" s="986"/>
      <c r="F53" s="415"/>
      <c r="G53" s="416" t="s">
        <v>672</v>
      </c>
      <c r="H53" s="462"/>
      <c r="I53" s="387" t="s">
        <v>238</v>
      </c>
      <c r="J53" s="468"/>
    </row>
    <row r="54" spans="1:10" ht="20.100000000000001" customHeight="1" x14ac:dyDescent="0.15">
      <c r="A54" s="1032"/>
      <c r="B54" s="243"/>
      <c r="C54" s="1011" t="s">
        <v>673</v>
      </c>
      <c r="D54" s="1011"/>
      <c r="E54" s="1011"/>
      <c r="F54" s="427"/>
      <c r="G54" s="244"/>
      <c r="H54" s="474"/>
      <c r="I54" s="392" t="s">
        <v>238</v>
      </c>
      <c r="J54" s="476"/>
    </row>
    <row r="55" spans="1:10" ht="20.100000000000001" customHeight="1" x14ac:dyDescent="0.15">
      <c r="A55" s="219" t="s">
        <v>674</v>
      </c>
      <c r="B55" s="220"/>
      <c r="C55" s="975" t="s">
        <v>1220</v>
      </c>
      <c r="D55" s="975"/>
      <c r="E55" s="975"/>
      <c r="F55" s="975"/>
      <c r="G55" s="976"/>
      <c r="H55" s="460"/>
      <c r="I55" s="385" t="s">
        <v>238</v>
      </c>
      <c r="J55" s="466"/>
    </row>
    <row r="56" spans="1:10" ht="20.100000000000001" customHeight="1" x14ac:dyDescent="0.15">
      <c r="A56" s="219" t="s">
        <v>675</v>
      </c>
      <c r="B56" s="220"/>
      <c r="C56" s="975" t="s">
        <v>712</v>
      </c>
      <c r="D56" s="975"/>
      <c r="E56" s="975"/>
      <c r="F56" s="975"/>
      <c r="G56" s="976"/>
      <c r="H56" s="460"/>
      <c r="I56" s="385" t="s">
        <v>238</v>
      </c>
      <c r="J56" s="466"/>
    </row>
    <row r="57" spans="1:10" ht="20.100000000000001" customHeight="1" x14ac:dyDescent="0.15">
      <c r="A57" s="231" t="s">
        <v>589</v>
      </c>
      <c r="B57" s="232"/>
      <c r="C57" s="1002" t="s">
        <v>715</v>
      </c>
      <c r="D57" s="1002"/>
      <c r="E57" s="1002"/>
      <c r="F57" s="1002"/>
      <c r="G57" s="1003"/>
      <c r="H57" s="461"/>
      <c r="I57" s="386" t="s">
        <v>582</v>
      </c>
      <c r="J57" s="467"/>
    </row>
    <row r="58" spans="1:10" ht="20.100000000000001" customHeight="1" x14ac:dyDescent="0.15">
      <c r="A58" s="245" t="s">
        <v>618</v>
      </c>
      <c r="B58" s="230"/>
      <c r="C58" s="971" t="s">
        <v>587</v>
      </c>
      <c r="D58" s="971"/>
      <c r="E58" s="971"/>
      <c r="F58" s="971"/>
      <c r="G58" s="972"/>
      <c r="H58" s="462"/>
      <c r="I58" s="387" t="s">
        <v>582</v>
      </c>
      <c r="J58" s="468"/>
    </row>
    <row r="59" spans="1:10" ht="20.100000000000001" customHeight="1" x14ac:dyDescent="0.15">
      <c r="A59" s="245" t="s">
        <v>619</v>
      </c>
      <c r="B59" s="230"/>
      <c r="C59" s="971" t="s">
        <v>700</v>
      </c>
      <c r="D59" s="971"/>
      <c r="E59" s="971"/>
      <c r="F59" s="971"/>
      <c r="G59" s="972"/>
      <c r="H59" s="462"/>
      <c r="I59" s="387" t="s">
        <v>582</v>
      </c>
      <c r="J59" s="468"/>
    </row>
    <row r="60" spans="1:10" ht="20.100000000000001" customHeight="1" x14ac:dyDescent="0.15">
      <c r="A60" s="236" t="s">
        <v>620</v>
      </c>
      <c r="B60" s="229"/>
      <c r="C60" s="971" t="s">
        <v>599</v>
      </c>
      <c r="D60" s="971"/>
      <c r="E60" s="971"/>
      <c r="F60" s="971"/>
      <c r="G60" s="972"/>
      <c r="H60" s="465"/>
      <c r="I60" s="390" t="s">
        <v>582</v>
      </c>
      <c r="J60" s="471"/>
    </row>
    <row r="61" spans="1:10" ht="20.100000000000001" customHeight="1" x14ac:dyDescent="0.15">
      <c r="A61" s="1000" t="s">
        <v>741</v>
      </c>
      <c r="B61" s="1033"/>
      <c r="C61" s="1037" t="s">
        <v>734</v>
      </c>
      <c r="D61" s="1037"/>
      <c r="E61" s="1037"/>
      <c r="F61" s="1037"/>
      <c r="G61" s="1038"/>
      <c r="H61" s="465"/>
      <c r="I61" s="390" t="s">
        <v>238</v>
      </c>
      <c r="J61" s="471"/>
    </row>
    <row r="62" spans="1:10" ht="20.100000000000001" customHeight="1" x14ac:dyDescent="0.15">
      <c r="A62" s="1001"/>
      <c r="B62" s="1034"/>
      <c r="C62" s="977" t="s">
        <v>829</v>
      </c>
      <c r="D62" s="247"/>
      <c r="E62" s="973" t="s">
        <v>735</v>
      </c>
      <c r="F62" s="973"/>
      <c r="G62" s="974"/>
      <c r="H62" s="465"/>
      <c r="I62" s="390" t="s">
        <v>238</v>
      </c>
      <c r="J62" s="471"/>
    </row>
    <row r="63" spans="1:10" ht="39.950000000000003" customHeight="1" x14ac:dyDescent="0.15">
      <c r="A63" s="1001"/>
      <c r="B63" s="1034"/>
      <c r="C63" s="978"/>
      <c r="D63" s="247"/>
      <c r="E63" s="973" t="s">
        <v>736</v>
      </c>
      <c r="F63" s="982"/>
      <c r="G63" s="983"/>
      <c r="H63" s="465"/>
      <c r="I63" s="390" t="s">
        <v>238</v>
      </c>
      <c r="J63" s="471"/>
    </row>
    <row r="64" spans="1:10" ht="20.100000000000001" customHeight="1" x14ac:dyDescent="0.15">
      <c r="A64" s="1001"/>
      <c r="B64" s="1034"/>
      <c r="C64" s="978"/>
      <c r="D64" s="247"/>
      <c r="E64" s="973" t="s">
        <v>737</v>
      </c>
      <c r="F64" s="982"/>
      <c r="G64" s="983"/>
      <c r="H64" s="465"/>
      <c r="I64" s="390" t="s">
        <v>238</v>
      </c>
      <c r="J64" s="471"/>
    </row>
    <row r="65" spans="1:10" ht="20.100000000000001" customHeight="1" x14ac:dyDescent="0.15">
      <c r="A65" s="1001"/>
      <c r="B65" s="1034"/>
      <c r="C65" s="978"/>
      <c r="D65" s="247"/>
      <c r="E65" s="973" t="s">
        <v>738</v>
      </c>
      <c r="F65" s="982"/>
      <c r="G65" s="983"/>
      <c r="H65" s="465"/>
      <c r="I65" s="390" t="s">
        <v>238</v>
      </c>
      <c r="J65" s="471"/>
    </row>
    <row r="66" spans="1:10" ht="20.100000000000001" customHeight="1" x14ac:dyDescent="0.15">
      <c r="A66" s="1001"/>
      <c r="B66" s="1034"/>
      <c r="C66" s="978"/>
      <c r="D66" s="247"/>
      <c r="E66" s="973" t="s">
        <v>739</v>
      </c>
      <c r="F66" s="982"/>
      <c r="G66" s="983"/>
      <c r="H66" s="465"/>
      <c r="I66" s="390" t="s">
        <v>238</v>
      </c>
      <c r="J66" s="471"/>
    </row>
    <row r="67" spans="1:10" ht="20.100000000000001" customHeight="1" x14ac:dyDescent="0.15">
      <c r="A67" s="1001"/>
      <c r="B67" s="1034"/>
      <c r="C67" s="978"/>
      <c r="D67" s="247"/>
      <c r="E67" s="973" t="s">
        <v>740</v>
      </c>
      <c r="F67" s="982"/>
      <c r="G67" s="983"/>
      <c r="H67" s="465"/>
      <c r="I67" s="390" t="s">
        <v>238</v>
      </c>
      <c r="J67" s="471"/>
    </row>
    <row r="68" spans="1:10" ht="20.100000000000001" customHeight="1" x14ac:dyDescent="0.15">
      <c r="A68" s="1001"/>
      <c r="B68" s="1034"/>
      <c r="C68" s="978"/>
      <c r="D68" s="247"/>
      <c r="E68" s="973" t="s">
        <v>742</v>
      </c>
      <c r="F68" s="982"/>
      <c r="G68" s="983"/>
      <c r="H68" s="465"/>
      <c r="I68" s="390" t="s">
        <v>238</v>
      </c>
      <c r="J68" s="471"/>
    </row>
    <row r="69" spans="1:10" ht="39.950000000000003" customHeight="1" x14ac:dyDescent="0.15">
      <c r="A69" s="1001"/>
      <c r="B69" s="1034"/>
      <c r="C69" s="973" t="s">
        <v>1012</v>
      </c>
      <c r="D69" s="973"/>
      <c r="E69" s="973"/>
      <c r="F69" s="973"/>
      <c r="G69" s="974"/>
      <c r="H69" s="465"/>
      <c r="I69" s="390" t="s">
        <v>238</v>
      </c>
      <c r="J69" s="471"/>
    </row>
    <row r="70" spans="1:10" ht="39.950000000000003" customHeight="1" x14ac:dyDescent="0.15">
      <c r="A70" s="1032"/>
      <c r="B70" s="1035"/>
      <c r="C70" s="1039" t="s">
        <v>1300</v>
      </c>
      <c r="D70" s="1039"/>
      <c r="E70" s="1039"/>
      <c r="F70" s="1039"/>
      <c r="G70" s="1040"/>
      <c r="H70" s="465"/>
      <c r="I70" s="390" t="s">
        <v>238</v>
      </c>
      <c r="J70" s="471"/>
    </row>
    <row r="71" spans="1:10" ht="20.100000000000001" customHeight="1" x14ac:dyDescent="0.15">
      <c r="A71" s="219" t="s">
        <v>678</v>
      </c>
      <c r="B71" s="220"/>
      <c r="C71" s="975" t="s">
        <v>716</v>
      </c>
      <c r="D71" s="975"/>
      <c r="E71" s="975"/>
      <c r="F71" s="975"/>
      <c r="G71" s="976"/>
      <c r="H71" s="460"/>
      <c r="I71" s="385" t="s">
        <v>238</v>
      </c>
      <c r="J71" s="466"/>
    </row>
    <row r="72" spans="1:10" ht="20.100000000000001" customHeight="1" x14ac:dyDescent="0.15">
      <c r="A72" s="227" t="s">
        <v>676</v>
      </c>
      <c r="B72" s="228"/>
      <c r="C72" s="980" t="s">
        <v>717</v>
      </c>
      <c r="D72" s="980"/>
      <c r="E72" s="980"/>
      <c r="F72" s="980"/>
      <c r="G72" s="981"/>
      <c r="H72" s="464"/>
      <c r="I72" s="389" t="s">
        <v>238</v>
      </c>
      <c r="J72" s="470"/>
    </row>
    <row r="73" spans="1:10" ht="20.100000000000001" customHeight="1" thickBot="1" x14ac:dyDescent="0.2">
      <c r="A73" s="248" t="s">
        <v>677</v>
      </c>
      <c r="B73" s="249"/>
      <c r="C73" s="413" t="s">
        <v>679</v>
      </c>
      <c r="D73" s="413"/>
      <c r="E73" s="413"/>
      <c r="F73" s="413"/>
      <c r="G73" s="414"/>
      <c r="H73" s="475"/>
      <c r="I73" s="393" t="s">
        <v>238</v>
      </c>
      <c r="J73" s="477"/>
    </row>
    <row r="74" spans="1:10" ht="20.100000000000001" customHeight="1" x14ac:dyDescent="0.15">
      <c r="A74" s="437"/>
      <c r="B74" s="55"/>
      <c r="C74" s="240"/>
      <c r="D74" s="240"/>
      <c r="E74" s="240"/>
      <c r="F74" s="240"/>
      <c r="G74" s="240"/>
      <c r="H74" s="979" t="s">
        <v>713</v>
      </c>
      <c r="I74" s="979"/>
      <c r="J74" s="979"/>
    </row>
    <row r="75" spans="1:10" ht="20.100000000000001" customHeight="1" x14ac:dyDescent="0.15">
      <c r="A75" s="241" t="s">
        <v>294</v>
      </c>
      <c r="B75" s="241"/>
      <c r="C75" s="242"/>
      <c r="D75" s="242"/>
      <c r="E75" s="242"/>
      <c r="F75" s="242"/>
      <c r="G75" s="1008"/>
      <c r="H75" s="1008"/>
      <c r="I75" s="1008"/>
      <c r="J75" s="1008"/>
    </row>
    <row r="76" spans="1:10" ht="5.0999999999999996" customHeight="1" thickBot="1" x14ac:dyDescent="0.2"/>
    <row r="77" spans="1:10" ht="60" customHeight="1" x14ac:dyDescent="0.15">
      <c r="A77" s="1009" t="s">
        <v>581</v>
      </c>
      <c r="B77" s="1010"/>
      <c r="C77" s="1010"/>
      <c r="D77" s="1010"/>
      <c r="E77" s="1010"/>
      <c r="F77" s="1010"/>
      <c r="G77" s="991"/>
      <c r="H77" s="1012" t="s">
        <v>858</v>
      </c>
      <c r="I77" s="1013"/>
      <c r="J77" s="1014"/>
    </row>
    <row r="78" spans="1:10" ht="20.100000000000001" customHeight="1" x14ac:dyDescent="0.15">
      <c r="A78" s="227" t="s">
        <v>680</v>
      </c>
      <c r="B78" s="228"/>
      <c r="C78" s="250" t="s">
        <v>718</v>
      </c>
      <c r="D78" s="250"/>
      <c r="E78" s="250"/>
      <c r="F78" s="250"/>
      <c r="G78" s="251"/>
      <c r="H78" s="464"/>
      <c r="I78" s="389" t="s">
        <v>238</v>
      </c>
      <c r="J78" s="470"/>
    </row>
    <row r="79" spans="1:10" ht="20.100000000000001" customHeight="1" x14ac:dyDescent="0.15">
      <c r="A79" s="252" t="s">
        <v>681</v>
      </c>
      <c r="B79" s="226"/>
      <c r="C79" s="1043" t="s">
        <v>746</v>
      </c>
      <c r="D79" s="1043"/>
      <c r="E79" s="1043"/>
      <c r="F79" s="1043"/>
      <c r="G79" s="1044"/>
      <c r="H79" s="463"/>
      <c r="I79" s="388" t="s">
        <v>238</v>
      </c>
      <c r="J79" s="469"/>
    </row>
    <row r="80" spans="1:10" ht="20.100000000000001" customHeight="1" x14ac:dyDescent="0.15">
      <c r="A80" s="227" t="s">
        <v>830</v>
      </c>
      <c r="B80" s="228"/>
      <c r="C80" s="1041" t="s">
        <v>1275</v>
      </c>
      <c r="D80" s="1041"/>
      <c r="E80" s="1041"/>
      <c r="F80" s="1041"/>
      <c r="G80" s="1042"/>
      <c r="H80" s="464"/>
      <c r="I80" s="389" t="s">
        <v>238</v>
      </c>
      <c r="J80" s="470"/>
    </row>
    <row r="81" spans="1:10" ht="20.100000000000001" customHeight="1" x14ac:dyDescent="0.15">
      <c r="A81" s="252" t="s">
        <v>831</v>
      </c>
      <c r="B81" s="226"/>
      <c r="C81" s="1043" t="s">
        <v>707</v>
      </c>
      <c r="D81" s="1043"/>
      <c r="E81" s="1043"/>
      <c r="F81" s="1043"/>
      <c r="G81" s="1044"/>
      <c r="H81" s="463"/>
      <c r="I81" s="388" t="s">
        <v>238</v>
      </c>
      <c r="J81" s="469"/>
    </row>
    <row r="82" spans="1:10" ht="20.100000000000001" customHeight="1" x14ac:dyDescent="0.15">
      <c r="A82" s="227" t="s">
        <v>682</v>
      </c>
      <c r="B82" s="228"/>
      <c r="C82" s="980" t="s">
        <v>719</v>
      </c>
      <c r="D82" s="980"/>
      <c r="E82" s="980"/>
      <c r="F82" s="980"/>
      <c r="G82" s="981"/>
      <c r="H82" s="464"/>
      <c r="I82" s="389" t="s">
        <v>238</v>
      </c>
      <c r="J82" s="470"/>
    </row>
    <row r="83" spans="1:10" ht="20.100000000000001" customHeight="1" x14ac:dyDescent="0.15">
      <c r="A83" s="1000" t="s">
        <v>720</v>
      </c>
      <c r="B83" s="1016"/>
      <c r="C83" s="412" t="s">
        <v>862</v>
      </c>
      <c r="D83" s="412"/>
      <c r="E83" s="1046"/>
      <c r="F83" s="1046"/>
      <c r="G83" s="1047"/>
      <c r="H83" s="462"/>
      <c r="I83" s="387" t="s">
        <v>238</v>
      </c>
      <c r="J83" s="468"/>
    </row>
    <row r="84" spans="1:10" ht="20.100000000000001" customHeight="1" x14ac:dyDescent="0.15">
      <c r="A84" s="1001"/>
      <c r="B84" s="1017"/>
      <c r="C84" s="719" t="s">
        <v>1155</v>
      </c>
      <c r="D84" s="718"/>
      <c r="E84" s="720"/>
      <c r="F84" s="720"/>
      <c r="G84" s="721"/>
      <c r="H84" s="462"/>
      <c r="I84" s="387" t="s">
        <v>238</v>
      </c>
      <c r="J84" s="468"/>
    </row>
    <row r="85" spans="1:10" ht="20.100000000000001" customHeight="1" x14ac:dyDescent="0.15">
      <c r="A85" s="1001"/>
      <c r="B85" s="1017"/>
      <c r="C85" s="420" t="s">
        <v>1156</v>
      </c>
      <c r="D85" s="412"/>
      <c r="E85" s="1046"/>
      <c r="F85" s="1046"/>
      <c r="G85" s="1047"/>
      <c r="H85" s="462"/>
      <c r="I85" s="387" t="s">
        <v>238</v>
      </c>
      <c r="J85" s="468"/>
    </row>
    <row r="86" spans="1:10" ht="20.100000000000001" customHeight="1" x14ac:dyDescent="0.15">
      <c r="A86" s="227" t="s">
        <v>683</v>
      </c>
      <c r="B86" s="228"/>
      <c r="C86" s="980" t="s">
        <v>1273</v>
      </c>
      <c r="D86" s="980"/>
      <c r="E86" s="980"/>
      <c r="F86" s="980"/>
      <c r="G86" s="981"/>
      <c r="H86" s="464"/>
      <c r="I86" s="389" t="s">
        <v>238</v>
      </c>
      <c r="J86" s="470"/>
    </row>
    <row r="87" spans="1:10" ht="20.100000000000001" customHeight="1" x14ac:dyDescent="0.15">
      <c r="A87" s="1000" t="s">
        <v>684</v>
      </c>
      <c r="B87" s="1016"/>
      <c r="C87" s="998" t="s">
        <v>1274</v>
      </c>
      <c r="D87" s="998"/>
      <c r="E87" s="998"/>
      <c r="F87" s="998"/>
      <c r="G87" s="999"/>
      <c r="H87" s="462"/>
      <c r="I87" s="387" t="s">
        <v>238</v>
      </c>
      <c r="J87" s="468"/>
    </row>
    <row r="88" spans="1:10" ht="20.100000000000001" customHeight="1" x14ac:dyDescent="0.15">
      <c r="A88" s="1001"/>
      <c r="B88" s="1017"/>
      <c r="C88" s="998" t="s">
        <v>863</v>
      </c>
      <c r="D88" s="998"/>
      <c r="E88" s="998"/>
      <c r="F88" s="998"/>
      <c r="G88" s="999"/>
      <c r="H88" s="462"/>
      <c r="I88" s="387" t="s">
        <v>238</v>
      </c>
      <c r="J88" s="468"/>
    </row>
    <row r="89" spans="1:10" ht="20.100000000000001" customHeight="1" x14ac:dyDescent="0.15">
      <c r="A89" s="1001"/>
      <c r="B89" s="1017"/>
      <c r="C89" s="1004" t="s">
        <v>685</v>
      </c>
      <c r="D89" s="1004"/>
      <c r="E89" s="1004"/>
      <c r="F89" s="1004"/>
      <c r="G89" s="1005"/>
      <c r="H89" s="479"/>
      <c r="I89" s="394" t="s">
        <v>238</v>
      </c>
      <c r="J89" s="478"/>
    </row>
    <row r="90" spans="1:10" ht="20.100000000000001" customHeight="1" x14ac:dyDescent="0.15">
      <c r="A90" s="219" t="s">
        <v>686</v>
      </c>
      <c r="B90" s="220"/>
      <c r="C90" s="975" t="s">
        <v>1303</v>
      </c>
      <c r="D90" s="975"/>
      <c r="E90" s="975"/>
      <c r="F90" s="975"/>
      <c r="G90" s="976"/>
      <c r="H90" s="460"/>
      <c r="I90" s="385" t="s">
        <v>238</v>
      </c>
      <c r="J90" s="466"/>
    </row>
    <row r="91" spans="1:10" ht="20.100000000000001" customHeight="1" x14ac:dyDescent="0.15">
      <c r="A91" s="227" t="s">
        <v>687</v>
      </c>
      <c r="B91" s="228"/>
      <c r="C91" s="980" t="s">
        <v>864</v>
      </c>
      <c r="D91" s="980"/>
      <c r="E91" s="980"/>
      <c r="F91" s="980"/>
      <c r="G91" s="981"/>
      <c r="H91" s="464"/>
      <c r="I91" s="389" t="s">
        <v>238</v>
      </c>
      <c r="J91" s="470"/>
    </row>
    <row r="92" spans="1:10" ht="20.100000000000001" customHeight="1" x14ac:dyDescent="0.15">
      <c r="A92" s="227" t="s">
        <v>688</v>
      </c>
      <c r="B92" s="228"/>
      <c r="C92" s="980" t="s">
        <v>721</v>
      </c>
      <c r="D92" s="980"/>
      <c r="E92" s="980"/>
      <c r="F92" s="250"/>
      <c r="G92" s="251"/>
      <c r="H92" s="464"/>
      <c r="I92" s="389" t="s">
        <v>238</v>
      </c>
      <c r="J92" s="470"/>
    </row>
    <row r="93" spans="1:10" ht="20.100000000000001" customHeight="1" x14ac:dyDescent="0.15">
      <c r="A93" s="233" t="s">
        <v>689</v>
      </c>
      <c r="B93" s="234"/>
      <c r="C93" s="1004" t="s">
        <v>832</v>
      </c>
      <c r="D93" s="1004"/>
      <c r="E93" s="1004"/>
      <c r="F93" s="1004"/>
      <c r="G93" s="1005"/>
      <c r="H93" s="463"/>
      <c r="I93" s="388" t="s">
        <v>238</v>
      </c>
      <c r="J93" s="469"/>
    </row>
    <row r="94" spans="1:10" ht="20.100000000000001" customHeight="1" x14ac:dyDescent="0.15">
      <c r="A94" s="227" t="s">
        <v>690</v>
      </c>
      <c r="B94" s="228"/>
      <c r="C94" s="980" t="s">
        <v>722</v>
      </c>
      <c r="D94" s="980"/>
      <c r="E94" s="980"/>
      <c r="F94" s="980"/>
      <c r="G94" s="981"/>
      <c r="H94" s="464"/>
      <c r="I94" s="389" t="s">
        <v>238</v>
      </c>
      <c r="J94" s="470"/>
    </row>
    <row r="95" spans="1:10" ht="20.100000000000001" customHeight="1" x14ac:dyDescent="0.15">
      <c r="A95" s="219" t="s">
        <v>1076</v>
      </c>
      <c r="B95" s="228"/>
      <c r="C95" s="651" t="s">
        <v>1077</v>
      </c>
      <c r="D95" s="651"/>
      <c r="E95" s="651"/>
      <c r="F95" s="651"/>
      <c r="G95" s="652"/>
      <c r="H95" s="464"/>
      <c r="I95" s="389" t="s">
        <v>238</v>
      </c>
      <c r="J95" s="470"/>
    </row>
    <row r="96" spans="1:10" ht="20.100000000000001" customHeight="1" x14ac:dyDescent="0.15">
      <c r="A96" s="219" t="s">
        <v>691</v>
      </c>
      <c r="B96" s="220"/>
      <c r="C96" s="975" t="s">
        <v>723</v>
      </c>
      <c r="D96" s="975"/>
      <c r="E96" s="975"/>
      <c r="F96" s="975"/>
      <c r="G96" s="976"/>
      <c r="H96" s="460"/>
      <c r="I96" s="385" t="s">
        <v>238</v>
      </c>
      <c r="J96" s="466"/>
    </row>
    <row r="97" spans="1:11" ht="20.100000000000001" customHeight="1" x14ac:dyDescent="0.15">
      <c r="A97" s="219" t="s">
        <v>692</v>
      </c>
      <c r="B97" s="220"/>
      <c r="C97" s="975" t="s">
        <v>724</v>
      </c>
      <c r="D97" s="975"/>
      <c r="E97" s="975"/>
      <c r="F97" s="975"/>
      <c r="G97" s="976"/>
      <c r="H97" s="460"/>
      <c r="I97" s="385" t="s">
        <v>238</v>
      </c>
      <c r="J97" s="466"/>
    </row>
    <row r="98" spans="1:11" ht="20.100000000000001" customHeight="1" x14ac:dyDescent="0.15">
      <c r="A98" s="227" t="s">
        <v>693</v>
      </c>
      <c r="B98" s="228"/>
      <c r="C98" s="980" t="s">
        <v>725</v>
      </c>
      <c r="D98" s="980"/>
      <c r="E98" s="980"/>
      <c r="F98" s="980"/>
      <c r="G98" s="981"/>
      <c r="H98" s="464"/>
      <c r="I98" s="389" t="s">
        <v>238</v>
      </c>
      <c r="J98" s="470"/>
    </row>
    <row r="99" spans="1:11" ht="60" customHeight="1" x14ac:dyDescent="0.15">
      <c r="A99" s="236" t="s">
        <v>694</v>
      </c>
      <c r="B99" s="229"/>
      <c r="C99" s="1037" t="s">
        <v>865</v>
      </c>
      <c r="D99" s="1037"/>
      <c r="E99" s="1037"/>
      <c r="F99" s="1037"/>
      <c r="G99" s="1038"/>
      <c r="H99" s="465"/>
      <c r="I99" s="390" t="s">
        <v>238</v>
      </c>
      <c r="J99" s="471"/>
    </row>
    <row r="100" spans="1:11" ht="19.5" customHeight="1" thickBot="1" x14ac:dyDescent="0.2">
      <c r="A100" s="753" t="s">
        <v>1285</v>
      </c>
      <c r="B100" s="754"/>
      <c r="C100" s="755"/>
      <c r="D100" s="755"/>
      <c r="E100" s="755"/>
      <c r="F100" s="755"/>
      <c r="G100" s="755"/>
      <c r="H100" s="756"/>
      <c r="I100" s="757" t="s">
        <v>238</v>
      </c>
      <c r="J100" s="758"/>
    </row>
    <row r="101" spans="1:11" ht="20.100000000000001" customHeight="1" x14ac:dyDescent="0.15">
      <c r="A101" s="1045" t="s">
        <v>1013</v>
      </c>
      <c r="B101" s="1045"/>
      <c r="C101" s="1045"/>
      <c r="D101" s="1045"/>
      <c r="E101" s="1045"/>
      <c r="F101" s="1045"/>
      <c r="G101" s="1045"/>
      <c r="H101" s="1045"/>
      <c r="I101" s="1045"/>
      <c r="J101" s="1045"/>
    </row>
    <row r="102" spans="1:11" ht="20.100000000000001" customHeight="1" x14ac:dyDescent="0.15">
      <c r="A102" s="437"/>
      <c r="B102" s="55"/>
      <c r="C102" s="240"/>
      <c r="D102" s="240"/>
      <c r="E102" s="240"/>
      <c r="F102" s="240"/>
      <c r="G102" s="240"/>
      <c r="H102" s="1036" t="s">
        <v>713</v>
      </c>
      <c r="I102" s="1036"/>
      <c r="J102" s="1036"/>
    </row>
    <row r="103" spans="1:11" ht="20.100000000000001" customHeight="1" x14ac:dyDescent="0.15">
      <c r="A103" s="241" t="s">
        <v>294</v>
      </c>
      <c r="B103" s="241"/>
      <c r="C103" s="242"/>
      <c r="D103" s="242"/>
      <c r="E103" s="242"/>
      <c r="F103" s="242"/>
      <c r="G103" s="1008"/>
      <c r="H103" s="1008"/>
      <c r="I103" s="1008"/>
      <c r="J103" s="1008"/>
    </row>
    <row r="104" spans="1:11" ht="5.0999999999999996" customHeight="1" thickBot="1" x14ac:dyDescent="0.2"/>
    <row r="105" spans="1:11" s="18" customFormat="1" ht="20.100000000000001" customHeight="1" x14ac:dyDescent="0.15">
      <c r="A105" s="1021" t="s">
        <v>954</v>
      </c>
      <c r="B105" s="1022"/>
      <c r="C105" s="1022"/>
      <c r="D105" s="1022"/>
      <c r="E105" s="1022"/>
      <c r="F105" s="1022"/>
      <c r="G105" s="1022"/>
      <c r="H105" s="1022"/>
      <c r="I105" s="1022"/>
      <c r="J105" s="1023"/>
      <c r="K105" s="42"/>
    </row>
    <row r="106" spans="1:11" s="18" customFormat="1" ht="20.100000000000001" customHeight="1" x14ac:dyDescent="0.15">
      <c r="A106" s="1026" t="s">
        <v>579</v>
      </c>
      <c r="B106" s="1024"/>
      <c r="C106" s="1024"/>
      <c r="D106" s="1024"/>
      <c r="E106" s="1024"/>
      <c r="F106" s="1024"/>
      <c r="G106" s="1024"/>
      <c r="H106" s="1024"/>
      <c r="I106" s="1024" t="s">
        <v>580</v>
      </c>
      <c r="J106" s="1025"/>
      <c r="K106" s="42"/>
    </row>
    <row r="107" spans="1:11" s="18" customFormat="1" ht="39.950000000000003" customHeight="1" x14ac:dyDescent="0.15">
      <c r="A107" s="1027" t="s">
        <v>1310</v>
      </c>
      <c r="B107" s="1028"/>
      <c r="C107" s="1028"/>
      <c r="D107" s="1028"/>
      <c r="E107" s="1028"/>
      <c r="F107" s="1028"/>
      <c r="G107" s="1028"/>
      <c r="H107" s="1028"/>
      <c r="I107" s="843"/>
      <c r="J107" s="1029"/>
    </row>
    <row r="108" spans="1:11" s="18" customFormat="1" ht="20.100000000000001" customHeight="1" x14ac:dyDescent="0.15">
      <c r="A108" s="1027" t="s">
        <v>1311</v>
      </c>
      <c r="B108" s="1028"/>
      <c r="C108" s="1028"/>
      <c r="D108" s="1028"/>
      <c r="E108" s="1028"/>
      <c r="F108" s="1028"/>
      <c r="G108" s="1028"/>
      <c r="H108" s="1028"/>
      <c r="I108" s="843"/>
      <c r="J108" s="1029"/>
    </row>
    <row r="109" spans="1:11" s="18" customFormat="1" ht="60" customHeight="1" x14ac:dyDescent="0.15">
      <c r="A109" s="1027" t="s">
        <v>1312</v>
      </c>
      <c r="B109" s="1028"/>
      <c r="C109" s="1028"/>
      <c r="D109" s="1028"/>
      <c r="E109" s="1028"/>
      <c r="F109" s="1028"/>
      <c r="G109" s="1028"/>
      <c r="H109" s="1028"/>
      <c r="I109" s="843"/>
      <c r="J109" s="1029"/>
      <c r="K109" s="42"/>
    </row>
    <row r="110" spans="1:11" s="18" customFormat="1" ht="60" customHeight="1" x14ac:dyDescent="0.15">
      <c r="A110" s="1027" t="s">
        <v>1014</v>
      </c>
      <c r="B110" s="1028"/>
      <c r="C110" s="1028"/>
      <c r="D110" s="1028"/>
      <c r="E110" s="1028"/>
      <c r="F110" s="1028"/>
      <c r="G110" s="1028"/>
      <c r="H110" s="1028"/>
      <c r="I110" s="843"/>
      <c r="J110" s="1029"/>
    </row>
    <row r="111" spans="1:11" s="18" customFormat="1" ht="39.75" customHeight="1" x14ac:dyDescent="0.15">
      <c r="A111" s="1027" t="s">
        <v>1313</v>
      </c>
      <c r="B111" s="1028"/>
      <c r="C111" s="1028"/>
      <c r="D111" s="1028"/>
      <c r="E111" s="1028"/>
      <c r="F111" s="1028"/>
      <c r="G111" s="1028"/>
      <c r="H111" s="1028"/>
      <c r="I111" s="843"/>
      <c r="J111" s="1029"/>
    </row>
    <row r="112" spans="1:11" s="18" customFormat="1" ht="20.100000000000001" customHeight="1" x14ac:dyDescent="0.15">
      <c r="A112" s="1027" t="s">
        <v>1314</v>
      </c>
      <c r="B112" s="1028"/>
      <c r="C112" s="1028"/>
      <c r="D112" s="1028"/>
      <c r="E112" s="1028"/>
      <c r="F112" s="1028"/>
      <c r="G112" s="1028"/>
      <c r="H112" s="1028"/>
      <c r="I112" s="843"/>
      <c r="J112" s="1029"/>
      <c r="K112" s="42"/>
    </row>
    <row r="113" spans="1:11" s="18" customFormat="1" ht="80.099999999999994" customHeight="1" x14ac:dyDescent="0.15">
      <c r="A113" s="1027" t="s">
        <v>1315</v>
      </c>
      <c r="B113" s="1028"/>
      <c r="C113" s="1028"/>
      <c r="D113" s="1028"/>
      <c r="E113" s="1028"/>
      <c r="F113" s="1028"/>
      <c r="G113" s="1028"/>
      <c r="H113" s="1028"/>
      <c r="I113" s="843"/>
      <c r="J113" s="1029"/>
    </row>
    <row r="114" spans="1:11" s="18" customFormat="1" ht="19.5" customHeight="1" x14ac:dyDescent="0.15">
      <c r="A114" s="1027" t="s">
        <v>1316</v>
      </c>
      <c r="B114" s="1028"/>
      <c r="C114" s="1028"/>
      <c r="D114" s="1028"/>
      <c r="E114" s="1028"/>
      <c r="F114" s="1028"/>
      <c r="G114" s="1028"/>
      <c r="H114" s="1028"/>
      <c r="I114" s="843"/>
      <c r="J114" s="1029"/>
      <c r="K114" s="42"/>
    </row>
    <row r="115" spans="1:11" s="18" customFormat="1" ht="39.950000000000003" customHeight="1" x14ac:dyDescent="0.15">
      <c r="A115" s="1027" t="s">
        <v>1317</v>
      </c>
      <c r="B115" s="1028"/>
      <c r="C115" s="1028"/>
      <c r="D115" s="1028"/>
      <c r="E115" s="1028"/>
      <c r="F115" s="1028"/>
      <c r="G115" s="1028"/>
      <c r="H115" s="1028"/>
      <c r="I115" s="843"/>
      <c r="J115" s="1029"/>
      <c r="K115" s="42"/>
    </row>
    <row r="116" spans="1:11" s="18" customFormat="1" ht="19.5" customHeight="1" thickBot="1" x14ac:dyDescent="0.2">
      <c r="A116" s="1019" t="s">
        <v>1318</v>
      </c>
      <c r="B116" s="1020"/>
      <c r="C116" s="1020"/>
      <c r="D116" s="1020"/>
      <c r="E116" s="1020"/>
      <c r="F116" s="1020"/>
      <c r="G116" s="1020"/>
      <c r="H116" s="1020"/>
      <c r="I116" s="1030"/>
      <c r="J116" s="1031"/>
    </row>
  </sheetData>
  <mergeCells count="125">
    <mergeCell ref="I108:J108"/>
    <mergeCell ref="A108:H108"/>
    <mergeCell ref="C72:G72"/>
    <mergeCell ref="C81:G81"/>
    <mergeCell ref="C99:G99"/>
    <mergeCell ref="C82:G82"/>
    <mergeCell ref="C79:G79"/>
    <mergeCell ref="A101:J101"/>
    <mergeCell ref="C87:G87"/>
    <mergeCell ref="C89:G89"/>
    <mergeCell ref="C88:G88"/>
    <mergeCell ref="C94:G94"/>
    <mergeCell ref="B83:B85"/>
    <mergeCell ref="A83:A85"/>
    <mergeCell ref="C86:G86"/>
    <mergeCell ref="E83:G83"/>
    <mergeCell ref="E85:G85"/>
    <mergeCell ref="I113:J113"/>
    <mergeCell ref="A61:B70"/>
    <mergeCell ref="H74:J74"/>
    <mergeCell ref="G75:J75"/>
    <mergeCell ref="A77:G77"/>
    <mergeCell ref="H102:J102"/>
    <mergeCell ref="G103:J103"/>
    <mergeCell ref="C96:G96"/>
    <mergeCell ref="C97:G97"/>
    <mergeCell ref="C98:G98"/>
    <mergeCell ref="C90:G90"/>
    <mergeCell ref="C91:G91"/>
    <mergeCell ref="C92:E92"/>
    <mergeCell ref="C93:G93"/>
    <mergeCell ref="H77:J77"/>
    <mergeCell ref="C61:G61"/>
    <mergeCell ref="E62:G62"/>
    <mergeCell ref="E63:G63"/>
    <mergeCell ref="E64:G64"/>
    <mergeCell ref="C70:G70"/>
    <mergeCell ref="A111:H111"/>
    <mergeCell ref="C71:G71"/>
    <mergeCell ref="C80:G80"/>
    <mergeCell ref="I111:J111"/>
    <mergeCell ref="A34:A35"/>
    <mergeCell ref="B42:B44"/>
    <mergeCell ref="A116:H116"/>
    <mergeCell ref="A87:A89"/>
    <mergeCell ref="B87:B89"/>
    <mergeCell ref="A105:J105"/>
    <mergeCell ref="I106:J106"/>
    <mergeCell ref="A106:H106"/>
    <mergeCell ref="A115:H115"/>
    <mergeCell ref="I115:J115"/>
    <mergeCell ref="I116:J116"/>
    <mergeCell ref="A107:H107"/>
    <mergeCell ref="I107:J107"/>
    <mergeCell ref="A109:H109"/>
    <mergeCell ref="I109:J109"/>
    <mergeCell ref="A110:H110"/>
    <mergeCell ref="I110:J110"/>
    <mergeCell ref="A112:H112"/>
    <mergeCell ref="I112:J112"/>
    <mergeCell ref="A113:H113"/>
    <mergeCell ref="A114:H114"/>
    <mergeCell ref="I114:J114"/>
    <mergeCell ref="B45:B53"/>
    <mergeCell ref="A41:A54"/>
    <mergeCell ref="C14:G14"/>
    <mergeCell ref="C15:G15"/>
    <mergeCell ref="C16:G16"/>
    <mergeCell ref="C17:G17"/>
    <mergeCell ref="C19:G19"/>
    <mergeCell ref="C20:G20"/>
    <mergeCell ref="C57:G57"/>
    <mergeCell ref="C34:G34"/>
    <mergeCell ref="C35:G35"/>
    <mergeCell ref="C41:G41"/>
    <mergeCell ref="C42:E44"/>
    <mergeCell ref="C40:G40"/>
    <mergeCell ref="G37:J37"/>
    <mergeCell ref="A39:G39"/>
    <mergeCell ref="C56:G56"/>
    <mergeCell ref="D48:D50"/>
    <mergeCell ref="E51:E53"/>
    <mergeCell ref="D51:D53"/>
    <mergeCell ref="C54:E54"/>
    <mergeCell ref="H39:J39"/>
    <mergeCell ref="C24:G24"/>
    <mergeCell ref="C25:G25"/>
    <mergeCell ref="C23:G23"/>
    <mergeCell ref="C21:G21"/>
    <mergeCell ref="A2:G2"/>
    <mergeCell ref="H2:J2"/>
    <mergeCell ref="A6:A8"/>
    <mergeCell ref="C10:G10"/>
    <mergeCell ref="C11:G11"/>
    <mergeCell ref="C12:G12"/>
    <mergeCell ref="C13:G13"/>
    <mergeCell ref="A10:A13"/>
    <mergeCell ref="C3:G3"/>
    <mergeCell ref="C5:G5"/>
    <mergeCell ref="C9:G9"/>
    <mergeCell ref="C4:G4"/>
    <mergeCell ref="C22:G22"/>
    <mergeCell ref="C26:G26"/>
    <mergeCell ref="C27:G27"/>
    <mergeCell ref="C28:G28"/>
    <mergeCell ref="C29:G29"/>
    <mergeCell ref="C31:G31"/>
    <mergeCell ref="C30:G30"/>
    <mergeCell ref="C45:C53"/>
    <mergeCell ref="E45:E47"/>
    <mergeCell ref="D45:D47"/>
    <mergeCell ref="E48:E50"/>
    <mergeCell ref="C33:G33"/>
    <mergeCell ref="C59:G59"/>
    <mergeCell ref="C69:G69"/>
    <mergeCell ref="C55:G55"/>
    <mergeCell ref="C62:C68"/>
    <mergeCell ref="H36:J36"/>
    <mergeCell ref="C58:G58"/>
    <mergeCell ref="C60:G60"/>
    <mergeCell ref="C32:G32"/>
    <mergeCell ref="E65:G65"/>
    <mergeCell ref="E66:G66"/>
    <mergeCell ref="E67:G67"/>
    <mergeCell ref="E68:G68"/>
  </mergeCells>
  <phoneticPr fontId="1"/>
  <conditionalFormatting sqref="I107:J107 I109:J110 I115:J116 I112:J113">
    <cfRule type="cellIs" dxfId="101" priority="7" operator="notEqual">
      <formula>"確認済"</formula>
    </cfRule>
  </conditionalFormatting>
  <conditionalFormatting sqref="I108:J108">
    <cfRule type="cellIs" dxfId="100" priority="6" operator="notEqual">
      <formula>"確認済"</formula>
    </cfRule>
  </conditionalFormatting>
  <conditionalFormatting sqref="I114:J114">
    <cfRule type="cellIs" dxfId="99" priority="5" operator="notEqual">
      <formula>"確認済"</formula>
    </cfRule>
  </conditionalFormatting>
  <conditionalFormatting sqref="I111:J111">
    <cfRule type="cellIs" dxfId="98" priority="1" operator="notEqual">
      <formula>"確認済"</formula>
    </cfRule>
  </conditionalFormatting>
  <dataValidations count="1">
    <dataValidation type="list" allowBlank="1" showInputMessage="1" showErrorMessage="1" sqref="I107:J116">
      <formula1>"確認済,未確認"</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Header>&amp;C&amp;"Meiryo UI,標準"提出書類一覧&amp;R&amp;"Meiryo UI,標準"（様式１－２）</oddHeader>
    <firstHeader>&amp;C&amp;"Meiryo UI,標準"提出書類一覧&amp;R&amp;"Meiryo UI,標準"（様式１－２）</firstHeader>
  </headerFooter>
  <rowBreaks count="3" manualBreakCount="3">
    <brk id="36" max="16383" man="1"/>
    <brk id="74" max="16383" man="1"/>
    <brk id="10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40"/>
  <sheetViews>
    <sheetView view="pageBreakPreview" zoomScaleNormal="85" zoomScaleSheetLayoutView="100" workbookViewId="0">
      <selection activeCell="D7" sqref="D7:E7"/>
    </sheetView>
  </sheetViews>
  <sheetFormatPr defaultRowHeight="13.5" x14ac:dyDescent="0.15"/>
  <cols>
    <col min="1" max="1" width="3" style="253" customWidth="1"/>
    <col min="2" max="2" width="3.25" style="253" customWidth="1"/>
    <col min="3" max="3" width="24.25" style="253" customWidth="1"/>
    <col min="4" max="4" width="15.25" style="253" customWidth="1"/>
    <col min="5" max="5" width="42.375" style="253" customWidth="1"/>
    <col min="6" max="6" width="9" style="297"/>
    <col min="7" max="16384" width="9" style="253"/>
  </cols>
  <sheetData>
    <row r="1" spans="1:6" x14ac:dyDescent="0.15">
      <c r="A1" s="253" t="s">
        <v>877</v>
      </c>
    </row>
    <row r="2" spans="1:6" x14ac:dyDescent="0.15">
      <c r="A2" s="253" t="s">
        <v>878</v>
      </c>
    </row>
    <row r="3" spans="1:6" x14ac:dyDescent="0.15">
      <c r="A3" s="1054" t="s">
        <v>133</v>
      </c>
      <c r="B3" s="1054"/>
      <c r="C3" s="1054"/>
      <c r="D3" s="254" t="s">
        <v>379</v>
      </c>
      <c r="E3" s="488">
        <f>'様式02-1_事業者の状況'!D5</f>
        <v>0</v>
      </c>
      <c r="F3" s="209"/>
    </row>
    <row r="4" spans="1:6" ht="13.5" customHeight="1" x14ac:dyDescent="0.15">
      <c r="A4" s="1055" t="s">
        <v>380</v>
      </c>
      <c r="B4" s="1056"/>
      <c r="C4" s="1057"/>
      <c r="D4" s="1058"/>
      <c r="E4" s="1059"/>
    </row>
    <row r="5" spans="1:6" ht="13.5" customHeight="1" x14ac:dyDescent="0.15">
      <c r="A5" s="1060"/>
      <c r="B5" s="1062" t="s">
        <v>381</v>
      </c>
      <c r="C5" s="1063"/>
      <c r="D5" s="1063"/>
      <c r="E5" s="1064"/>
    </row>
    <row r="6" spans="1:6" ht="13.5" customHeight="1" x14ac:dyDescent="0.15">
      <c r="A6" s="1060"/>
      <c r="B6" s="502"/>
      <c r="C6" s="1071" t="s">
        <v>833</v>
      </c>
      <c r="D6" s="509" t="s">
        <v>134</v>
      </c>
      <c r="E6" s="510">
        <f>IF(LEN(SUBSTITUTE(D7,CHAR(10),""))&gt;400,"文字数オーバーです",LEN(SUBSTITUTE(D7,CHAR(10),"")))</f>
        <v>1</v>
      </c>
    </row>
    <row r="7" spans="1:6" ht="200.1" customHeight="1" x14ac:dyDescent="0.15">
      <c r="A7" s="1060"/>
      <c r="B7" s="502"/>
      <c r="C7" s="1072"/>
      <c r="D7" s="1073">
        <f>'様式02‐3_履歴書（理事長）'!A33</f>
        <v>0</v>
      </c>
      <c r="E7" s="1074"/>
      <c r="F7" s="209"/>
    </row>
    <row r="8" spans="1:6" ht="13.5" customHeight="1" x14ac:dyDescent="0.15">
      <c r="A8" s="1060"/>
      <c r="B8" s="503"/>
      <c r="C8" s="1065" t="s">
        <v>834</v>
      </c>
      <c r="D8" s="510" t="s">
        <v>134</v>
      </c>
      <c r="E8" s="510">
        <f>IF(LEN(SUBSTITUTE(D9,CHAR(10),""))&gt;400,"文字数オーバーです",LEN(SUBSTITUTE(D9,CHAR(10),"")))</f>
        <v>1</v>
      </c>
    </row>
    <row r="9" spans="1:6" ht="200.1" customHeight="1" x14ac:dyDescent="0.15">
      <c r="A9" s="1060"/>
      <c r="B9" s="503"/>
      <c r="C9" s="1066"/>
      <c r="D9" s="1053">
        <f>'様式02‐5_基本理念，基本方針，目標等'!A6</f>
        <v>0</v>
      </c>
      <c r="E9" s="1053"/>
      <c r="F9" s="209"/>
    </row>
    <row r="10" spans="1:6" ht="13.5" customHeight="1" x14ac:dyDescent="0.15">
      <c r="A10" s="1060"/>
      <c r="B10" s="503"/>
      <c r="C10" s="1075" t="s">
        <v>835</v>
      </c>
      <c r="D10" s="510" t="s">
        <v>134</v>
      </c>
      <c r="E10" s="510">
        <f>IF(LEN(SUBSTITUTE(D11,CHAR(10),""))&gt;400,"文字数オーバーです",LEN(SUBSTITUTE(D11,CHAR(10),"")))</f>
        <v>1</v>
      </c>
    </row>
    <row r="11" spans="1:6" ht="200.1" customHeight="1" x14ac:dyDescent="0.15">
      <c r="A11" s="1060"/>
      <c r="B11" s="503"/>
      <c r="C11" s="1076"/>
      <c r="D11" s="1053">
        <f>'様式02‐5_基本理念，基本方針，目標等'!A13</f>
        <v>0</v>
      </c>
      <c r="E11" s="1053"/>
      <c r="F11" s="209"/>
    </row>
    <row r="12" spans="1:6" ht="13.5" customHeight="1" x14ac:dyDescent="0.15">
      <c r="A12" s="1060"/>
      <c r="B12" s="503"/>
      <c r="C12" s="1075" t="s">
        <v>843</v>
      </c>
      <c r="D12" s="511" t="s">
        <v>134</v>
      </c>
      <c r="E12" s="511">
        <f>IF(LEN(SUBSTITUTE(D13,CHAR(10),""))&gt;400,"文字数オーバーです",LEN(SUBSTITUTE(D13,CHAR(10),"")))</f>
        <v>1</v>
      </c>
    </row>
    <row r="13" spans="1:6" ht="200.1" customHeight="1" x14ac:dyDescent="0.15">
      <c r="A13" s="1060"/>
      <c r="B13" s="503"/>
      <c r="C13" s="1076"/>
      <c r="D13" s="1053">
        <f>'様式02‐5_基本理念，基本方針，目標等'!A20</f>
        <v>0</v>
      </c>
      <c r="E13" s="1053"/>
      <c r="F13" s="209"/>
    </row>
    <row r="14" spans="1:6" ht="13.5" customHeight="1" x14ac:dyDescent="0.15">
      <c r="A14" s="1060"/>
      <c r="B14" s="503"/>
      <c r="C14" s="1067" t="s">
        <v>417</v>
      </c>
      <c r="D14" s="511" t="s">
        <v>134</v>
      </c>
      <c r="E14" s="510">
        <f>IF(LEN(SUBSTITUTE(D15,CHAR(10),""))&gt;400,"文字数オーバーです",LEN(SUBSTITUTE(D15,CHAR(10),"")))</f>
        <v>1</v>
      </c>
    </row>
    <row r="15" spans="1:6" ht="200.1" customHeight="1" x14ac:dyDescent="0.15">
      <c r="A15" s="1060"/>
      <c r="B15" s="503"/>
      <c r="C15" s="1068"/>
      <c r="D15" s="1053">
        <f>'様式02‐5_基本理念，基本方針，目標等'!A32</f>
        <v>0</v>
      </c>
      <c r="E15" s="1053"/>
      <c r="F15" s="209"/>
    </row>
    <row r="16" spans="1:6" ht="13.5" customHeight="1" x14ac:dyDescent="0.15">
      <c r="A16" s="1060"/>
      <c r="B16" s="503"/>
      <c r="C16" s="1075" t="s">
        <v>852</v>
      </c>
      <c r="D16" s="511" t="s">
        <v>134</v>
      </c>
      <c r="E16" s="510">
        <f>IF(LEN(SUBSTITUTE(D17,CHAR(10),""))&gt;400,"文字数オーバーです",LEN(SUBSTITUTE(D17,CHAR(10),"")))</f>
        <v>1</v>
      </c>
    </row>
    <row r="17" spans="1:6" ht="200.1" customHeight="1" x14ac:dyDescent="0.15">
      <c r="A17" s="1060"/>
      <c r="B17" s="503"/>
      <c r="C17" s="1076"/>
      <c r="D17" s="1053">
        <f>'様式02‐5_基本理念，基本方針，目標等'!A39</f>
        <v>0</v>
      </c>
      <c r="E17" s="1053"/>
      <c r="F17" s="209"/>
    </row>
    <row r="18" spans="1:6" ht="13.5" customHeight="1" x14ac:dyDescent="0.15">
      <c r="A18" s="1060"/>
      <c r="B18" s="503"/>
      <c r="C18" s="1075" t="s">
        <v>1015</v>
      </c>
      <c r="D18" s="511" t="s">
        <v>134</v>
      </c>
      <c r="E18" s="511">
        <f>IF(LEN(SUBSTITUTE(D19,CHAR(10),""))&gt;400,"文字数オーバーです",LEN(SUBSTITUTE(D19,CHAR(10),"")))</f>
        <v>1</v>
      </c>
    </row>
    <row r="19" spans="1:6" ht="200.1" customHeight="1" x14ac:dyDescent="0.15">
      <c r="A19" s="1060"/>
      <c r="B19" s="503"/>
      <c r="C19" s="1076"/>
      <c r="D19" s="1053">
        <f>'様式02‐5_基本理念，基本方針，目標等'!A46</f>
        <v>0</v>
      </c>
      <c r="E19" s="1053"/>
      <c r="F19" s="209"/>
    </row>
    <row r="20" spans="1:6" ht="13.5" customHeight="1" x14ac:dyDescent="0.15">
      <c r="A20" s="1060"/>
      <c r="B20" s="503"/>
      <c r="C20" s="1048" t="s">
        <v>416</v>
      </c>
      <c r="D20" s="511" t="s">
        <v>134</v>
      </c>
      <c r="E20" s="510">
        <f>IF(LEN(SUBSTITUTE(D21,CHAR(10),""))&gt;400,"文字数オーバーです",LEN(SUBSTITUTE(D21,CHAR(10),"")))</f>
        <v>1</v>
      </c>
    </row>
    <row r="21" spans="1:6" ht="200.1" customHeight="1" x14ac:dyDescent="0.15">
      <c r="A21" s="1061"/>
      <c r="B21" s="504"/>
      <c r="C21" s="1049"/>
      <c r="D21" s="1069">
        <f>様式02‐7_事業者己評価・第三者評価等の取組!A6</f>
        <v>0</v>
      </c>
      <c r="E21" s="1070"/>
      <c r="F21" s="209"/>
    </row>
    <row r="22" spans="1:6" ht="13.5" customHeight="1" x14ac:dyDescent="0.15">
      <c r="A22" s="1079" t="s">
        <v>399</v>
      </c>
      <c r="B22" s="1080"/>
      <c r="C22" s="1080"/>
      <c r="D22" s="1080"/>
      <c r="E22" s="1081"/>
    </row>
    <row r="23" spans="1:6" ht="13.5" customHeight="1" x14ac:dyDescent="0.15">
      <c r="A23" s="255"/>
      <c r="B23" s="1062" t="s">
        <v>135</v>
      </c>
      <c r="C23" s="1063"/>
      <c r="D23" s="1063"/>
      <c r="E23" s="1064"/>
    </row>
    <row r="24" spans="1:6" x14ac:dyDescent="0.15">
      <c r="A24" s="255"/>
      <c r="B24" s="505"/>
      <c r="C24" s="1071" t="s">
        <v>1254</v>
      </c>
      <c r="D24" s="511" t="s">
        <v>134</v>
      </c>
      <c r="E24" s="510">
        <f>IF(LEN(SUBSTITUTE(D25,CHAR(10),""))&gt;400,"文字数オーバーです",LEN(SUBSTITUTE(D25,CHAR(10),"")))</f>
        <v>1</v>
      </c>
    </row>
    <row r="25" spans="1:6" ht="200.1" customHeight="1" x14ac:dyDescent="0.15">
      <c r="A25" s="255"/>
      <c r="B25" s="505"/>
      <c r="C25" s="1072"/>
      <c r="D25" s="1069">
        <f>'様式04‐1_保育理念，保育方針等'!A6</f>
        <v>0</v>
      </c>
      <c r="E25" s="1070"/>
      <c r="F25" s="209"/>
    </row>
    <row r="26" spans="1:6" x14ac:dyDescent="0.15">
      <c r="A26" s="255"/>
      <c r="B26" s="505"/>
      <c r="C26" s="1071" t="s">
        <v>1255</v>
      </c>
      <c r="D26" s="511" t="s">
        <v>134</v>
      </c>
      <c r="E26" s="510">
        <f>IF(LEN(SUBSTITUTE(D27,CHAR(10),""))&gt;400,"文字数オーバーです",LEN(SUBSTITUTE(D27,CHAR(10),"")))</f>
        <v>1</v>
      </c>
    </row>
    <row r="27" spans="1:6" ht="200.1" customHeight="1" x14ac:dyDescent="0.15">
      <c r="A27" s="255"/>
      <c r="B27" s="505"/>
      <c r="C27" s="1072"/>
      <c r="D27" s="1069">
        <f>'様式04‐1_保育理念，保育方針等'!A13</f>
        <v>0</v>
      </c>
      <c r="E27" s="1070"/>
      <c r="F27" s="209"/>
    </row>
    <row r="28" spans="1:6" ht="13.5" customHeight="1" x14ac:dyDescent="0.15">
      <c r="A28" s="255"/>
      <c r="B28" s="505"/>
      <c r="C28" s="1048" t="s">
        <v>1256</v>
      </c>
      <c r="D28" s="511" t="s">
        <v>134</v>
      </c>
      <c r="E28" s="510">
        <f>IF(LEN(SUBSTITUTE(D29,CHAR(10),""))&gt;400,"文字数オーバーです",LEN(SUBSTITUTE(D29,CHAR(10),"")))</f>
        <v>1</v>
      </c>
    </row>
    <row r="29" spans="1:6" ht="200.1" customHeight="1" x14ac:dyDescent="0.15">
      <c r="A29" s="255"/>
      <c r="B29" s="505"/>
      <c r="C29" s="1049"/>
      <c r="D29" s="1069">
        <f>'様式04‐1_保育理念，保育方針等'!A21</f>
        <v>0</v>
      </c>
      <c r="E29" s="1070"/>
      <c r="F29" s="209"/>
    </row>
    <row r="30" spans="1:6" ht="13.5" customHeight="1" x14ac:dyDescent="0.15">
      <c r="A30" s="255"/>
      <c r="B30" s="1062" t="s">
        <v>791</v>
      </c>
      <c r="C30" s="1077"/>
      <c r="D30" s="1077"/>
      <c r="E30" s="1078"/>
    </row>
    <row r="31" spans="1:6" ht="13.5" customHeight="1" x14ac:dyDescent="0.15">
      <c r="A31" s="255"/>
      <c r="B31" s="505"/>
      <c r="C31" s="1048" t="s">
        <v>1258</v>
      </c>
      <c r="D31" s="511" t="s">
        <v>134</v>
      </c>
      <c r="E31" s="511">
        <f>IF(LEN(SUBSTITUTE(D32,CHAR(10),""))&gt;400,"文字数オーバーです",LEN(SUBSTITUTE(D32,CHAR(10),"")))</f>
        <v>1</v>
      </c>
    </row>
    <row r="32" spans="1:6" ht="200.1" customHeight="1" x14ac:dyDescent="0.15">
      <c r="A32" s="255"/>
      <c r="B32" s="505"/>
      <c r="C32" s="1049"/>
      <c r="D32" s="1069">
        <f>様式05‐2_保育料以外の保護者負担!A6</f>
        <v>0</v>
      </c>
      <c r="E32" s="1070"/>
      <c r="F32" s="209"/>
    </row>
    <row r="33" spans="1:6" ht="13.5" customHeight="1" x14ac:dyDescent="0.15">
      <c r="A33" s="255"/>
      <c r="B33" s="1062" t="s">
        <v>140</v>
      </c>
      <c r="C33" s="1077"/>
      <c r="D33" s="1077"/>
      <c r="E33" s="1078"/>
    </row>
    <row r="34" spans="1:6" x14ac:dyDescent="0.15">
      <c r="A34" s="255"/>
      <c r="B34" s="505"/>
      <c r="C34" s="1071" t="s">
        <v>844</v>
      </c>
      <c r="D34" s="511" t="s">
        <v>134</v>
      </c>
      <c r="E34" s="511">
        <f>IF(LEN(SUBSTITUTE(D35,CHAR(10),""))&gt;400,"文字数オーバーです",LEN(SUBSTITUTE(D35,CHAR(10),"")))</f>
        <v>1</v>
      </c>
    </row>
    <row r="35" spans="1:6" ht="200.1" customHeight="1" x14ac:dyDescent="0.15">
      <c r="A35" s="255"/>
      <c r="B35" s="505"/>
      <c r="C35" s="1072"/>
      <c r="D35" s="1069">
        <f>様式06‐1_人材育成・職員定着化への取組み!A8</f>
        <v>0</v>
      </c>
      <c r="E35" s="1070"/>
      <c r="F35" s="209"/>
    </row>
    <row r="36" spans="1:6" x14ac:dyDescent="0.15">
      <c r="A36" s="255"/>
      <c r="B36" s="505"/>
      <c r="C36" s="1071" t="s">
        <v>845</v>
      </c>
      <c r="D36" s="511" t="s">
        <v>134</v>
      </c>
      <c r="E36" s="511">
        <f>IF(LEN(SUBSTITUTE(D37,CHAR(10),""))&gt;400,"文字数オーバーです",LEN(SUBSTITUTE(D37,CHAR(10),"")))</f>
        <v>1</v>
      </c>
    </row>
    <row r="37" spans="1:6" ht="200.1" customHeight="1" x14ac:dyDescent="0.15">
      <c r="A37" s="255"/>
      <c r="B37" s="505"/>
      <c r="C37" s="1072"/>
      <c r="D37" s="1069">
        <f>様式06‐1_人材育成・職員定着化への取組み!A15</f>
        <v>0</v>
      </c>
      <c r="E37" s="1070"/>
      <c r="F37" s="209"/>
    </row>
    <row r="38" spans="1:6" x14ac:dyDescent="0.15">
      <c r="A38" s="255"/>
      <c r="B38" s="505"/>
      <c r="C38" s="1071" t="s">
        <v>846</v>
      </c>
      <c r="D38" s="511" t="s">
        <v>134</v>
      </c>
      <c r="E38" s="510">
        <f>IF(LEN(SUBSTITUTE(D39,CHAR(10),""))&gt;400,"文字数オーバーです",LEN(SUBSTITUTE(D39,CHAR(10),"")))</f>
        <v>1</v>
      </c>
    </row>
    <row r="39" spans="1:6" ht="200.1" customHeight="1" x14ac:dyDescent="0.15">
      <c r="A39" s="255"/>
      <c r="B39" s="505"/>
      <c r="C39" s="1072"/>
      <c r="D39" s="1069">
        <f>様式06‐1_人材育成・職員定着化への取組み!A22</f>
        <v>0</v>
      </c>
      <c r="E39" s="1070"/>
      <c r="F39" s="209"/>
    </row>
    <row r="40" spans="1:6" x14ac:dyDescent="0.15">
      <c r="A40" s="255"/>
      <c r="B40" s="505"/>
      <c r="C40" s="1071" t="s">
        <v>847</v>
      </c>
      <c r="D40" s="511" t="s">
        <v>134</v>
      </c>
      <c r="E40" s="510">
        <f>IF(LEN(SUBSTITUTE(D41,CHAR(10),""))&gt;400,"文字数オーバーです",LEN(SUBSTITUTE(D41,CHAR(10),"")))</f>
        <v>1</v>
      </c>
    </row>
    <row r="41" spans="1:6" ht="200.1" customHeight="1" x14ac:dyDescent="0.15">
      <c r="A41" s="255"/>
      <c r="B41" s="505"/>
      <c r="C41" s="1072"/>
      <c r="D41" s="1069">
        <f>様式06‐1_人材育成・職員定着化への取組み!A34</f>
        <v>0</v>
      </c>
      <c r="E41" s="1070"/>
      <c r="F41" s="209"/>
    </row>
    <row r="42" spans="1:6" x14ac:dyDescent="0.15">
      <c r="A42" s="255"/>
      <c r="B42" s="505"/>
      <c r="C42" s="1071" t="s">
        <v>907</v>
      </c>
      <c r="D42" s="511" t="s">
        <v>134</v>
      </c>
      <c r="E42" s="511">
        <f>IF(LEN(SUBSTITUTE(D43,CHAR(10),""))&gt;400,"文字数オーバーです",LEN(SUBSTITUTE(D43,CHAR(10),"")))</f>
        <v>1</v>
      </c>
    </row>
    <row r="43" spans="1:6" ht="200.1" customHeight="1" x14ac:dyDescent="0.15">
      <c r="A43" s="255"/>
      <c r="B43" s="505"/>
      <c r="C43" s="1072"/>
      <c r="D43" s="1069">
        <f>様式06‐1_人材育成・職員定着化への取組み!A41</f>
        <v>0</v>
      </c>
      <c r="E43" s="1070"/>
      <c r="F43" s="209"/>
    </row>
    <row r="44" spans="1:6" ht="13.5" customHeight="1" x14ac:dyDescent="0.15">
      <c r="A44" s="255"/>
      <c r="B44" s="505"/>
      <c r="C44" s="1051" t="s">
        <v>928</v>
      </c>
      <c r="D44" s="511" t="s">
        <v>134</v>
      </c>
      <c r="E44" s="510">
        <f>IF(LEN(SUBSTITUTE(D45,CHAR(10),""))&gt;400,"文字数オーバーです",LEN(SUBSTITUTE(D45,CHAR(10),"")))</f>
        <v>1</v>
      </c>
    </row>
    <row r="45" spans="1:6" ht="200.1" customHeight="1" x14ac:dyDescent="0.15">
      <c r="A45" s="255"/>
      <c r="B45" s="505"/>
      <c r="C45" s="1052"/>
      <c r="D45" s="1069">
        <f>様式06‐1_人材育成・職員定着化への取組み!A54</f>
        <v>0</v>
      </c>
      <c r="E45" s="1070"/>
      <c r="F45" s="209"/>
    </row>
    <row r="46" spans="1:6" x14ac:dyDescent="0.15">
      <c r="A46" s="255"/>
      <c r="B46" s="715"/>
      <c r="C46" s="1087" t="s">
        <v>1016</v>
      </c>
      <c r="D46" s="511" t="s">
        <v>134</v>
      </c>
      <c r="E46" s="510">
        <f>IF(LEN(SUBSTITUTE(D47,CHAR(10),""))&gt;400,"文字数オーバーです",LEN(SUBSTITUTE(D47,CHAR(10),"")))</f>
        <v>1</v>
      </c>
    </row>
    <row r="47" spans="1:6" ht="200.1" customHeight="1" x14ac:dyDescent="0.15">
      <c r="A47" s="255"/>
      <c r="B47" s="505"/>
      <c r="C47" s="1088"/>
      <c r="D47" s="1069">
        <f>様式06‐1_人材育成・職員定着化への取組み!A61</f>
        <v>0</v>
      </c>
      <c r="E47" s="1070"/>
      <c r="F47" s="209"/>
    </row>
    <row r="48" spans="1:6" ht="13.5" customHeight="1" x14ac:dyDescent="0.15">
      <c r="A48" s="255"/>
      <c r="B48" s="505"/>
      <c r="C48" s="1048" t="s">
        <v>1259</v>
      </c>
      <c r="D48" s="511" t="s">
        <v>134</v>
      </c>
      <c r="E48" s="511">
        <f>IF(LEN(SUBSTITUTE(D49,CHAR(10),""))&gt;400,"文字数オーバーです",LEN(SUBSTITUTE(D49,CHAR(10),"")))</f>
        <v>1</v>
      </c>
    </row>
    <row r="49" spans="1:6" ht="200.1" customHeight="1" x14ac:dyDescent="0.15">
      <c r="A49" s="255"/>
      <c r="B49" s="505"/>
      <c r="C49" s="1049"/>
      <c r="D49" s="1073">
        <f>様式06‐2_職員配置!A7</f>
        <v>0</v>
      </c>
      <c r="E49" s="1074"/>
      <c r="F49" s="209"/>
    </row>
    <row r="50" spans="1:6" ht="13.5" customHeight="1" x14ac:dyDescent="0.15">
      <c r="A50" s="255"/>
      <c r="B50" s="505"/>
      <c r="C50" s="1051" t="s">
        <v>848</v>
      </c>
      <c r="D50" s="511" t="s">
        <v>134</v>
      </c>
      <c r="E50" s="510">
        <f>IF(LEN(SUBSTITUTE(D51,CHAR(10),""))&gt;400,"文字数オーバーです",LEN(SUBSTITUTE(D51,CHAR(10),"")))</f>
        <v>1</v>
      </c>
    </row>
    <row r="51" spans="1:6" ht="200.1" customHeight="1" x14ac:dyDescent="0.15">
      <c r="A51" s="255"/>
      <c r="B51" s="505"/>
      <c r="C51" s="1052"/>
      <c r="D51" s="1073">
        <f>様式06‐2_職員配置!A15</f>
        <v>0</v>
      </c>
      <c r="E51" s="1074"/>
      <c r="F51" s="209"/>
    </row>
    <row r="52" spans="1:6" ht="13.5" customHeight="1" x14ac:dyDescent="0.15">
      <c r="A52" s="255"/>
      <c r="B52" s="505"/>
      <c r="C52" s="1048" t="s">
        <v>315</v>
      </c>
      <c r="D52" s="511" t="s">
        <v>134</v>
      </c>
      <c r="E52" s="510">
        <f>IF(LEN(SUBSTITUTE(D53,CHAR(10),""))&gt;400,"文字数オーバーです",LEN(SUBSTITUTE(D53,CHAR(10),"")))</f>
        <v>1</v>
      </c>
    </row>
    <row r="53" spans="1:6" ht="200.1" customHeight="1" x14ac:dyDescent="0.15">
      <c r="A53" s="255"/>
      <c r="B53" s="505"/>
      <c r="C53" s="1049"/>
      <c r="D53" s="1073">
        <f>様式06‐2_職員配置!A60</f>
        <v>0</v>
      </c>
      <c r="E53" s="1074"/>
      <c r="F53" s="209"/>
    </row>
    <row r="54" spans="1:6" ht="13.5" customHeight="1" x14ac:dyDescent="0.15">
      <c r="A54" s="255"/>
      <c r="B54" s="505"/>
      <c r="C54" s="1051" t="s">
        <v>1260</v>
      </c>
      <c r="D54" s="511" t="s">
        <v>134</v>
      </c>
      <c r="E54" s="511">
        <f>IF(LEN(SUBSTITUTE(D55,CHAR(10),""))&gt;400,"文字数オーバーです",LEN(SUBSTITUTE(D55,CHAR(10),"")))</f>
        <v>1</v>
      </c>
    </row>
    <row r="55" spans="1:6" ht="200.1" customHeight="1" x14ac:dyDescent="0.15">
      <c r="A55" s="255"/>
      <c r="B55" s="506"/>
      <c r="C55" s="1052"/>
      <c r="D55" s="1069">
        <f>'様式06‐3_履歴書（施設長予定者）'!A11</f>
        <v>0</v>
      </c>
      <c r="E55" s="1070"/>
      <c r="F55" s="209"/>
    </row>
    <row r="56" spans="1:6" ht="13.5" customHeight="1" x14ac:dyDescent="0.15">
      <c r="A56" s="255"/>
      <c r="B56" s="505"/>
      <c r="C56" s="1048" t="s">
        <v>1261</v>
      </c>
      <c r="D56" s="511" t="s">
        <v>134</v>
      </c>
      <c r="E56" s="510">
        <f>IF(LEN(SUBSTITUTE(D57,CHAR(10),""))&gt;400,"文字数オーバーです",LEN(SUBSTITUTE(D57,CHAR(10),"")))</f>
        <v>1</v>
      </c>
    </row>
    <row r="57" spans="1:6" ht="200.1" customHeight="1" x14ac:dyDescent="0.15">
      <c r="A57" s="255"/>
      <c r="B57" s="506"/>
      <c r="C57" s="1049"/>
      <c r="D57" s="1069">
        <f>'様式06‐3_履歴書（施設長予定者）'!A19</f>
        <v>0</v>
      </c>
      <c r="E57" s="1070"/>
      <c r="F57" s="209"/>
    </row>
    <row r="58" spans="1:6" ht="13.5" customHeight="1" x14ac:dyDescent="0.15">
      <c r="A58" s="255"/>
      <c r="B58" s="1062" t="s">
        <v>136</v>
      </c>
      <c r="C58" s="1077"/>
      <c r="D58" s="1077"/>
      <c r="E58" s="1078"/>
    </row>
    <row r="59" spans="1:6" ht="13.5" customHeight="1" x14ac:dyDescent="0.15">
      <c r="A59" s="255"/>
      <c r="B59" s="505"/>
      <c r="C59" s="1048" t="s">
        <v>1019</v>
      </c>
      <c r="D59" s="511" t="s">
        <v>134</v>
      </c>
      <c r="E59" s="511">
        <f>IF(LEN(SUBSTITUTE(D60,CHAR(10),""))&gt;400,"文字数オーバーです",LEN(SUBSTITUTE(D60,CHAR(10),"")))</f>
        <v>1</v>
      </c>
    </row>
    <row r="60" spans="1:6" ht="200.1" customHeight="1" x14ac:dyDescent="0.15">
      <c r="A60" s="255"/>
      <c r="B60" s="505"/>
      <c r="C60" s="1049"/>
      <c r="D60" s="1069">
        <f>様式07_安全対策・危機管理体制!A7</f>
        <v>0</v>
      </c>
      <c r="E60" s="1070"/>
      <c r="F60" s="209"/>
    </row>
    <row r="61" spans="1:6" ht="13.5" customHeight="1" x14ac:dyDescent="0.15">
      <c r="A61" s="255"/>
      <c r="B61" s="505"/>
      <c r="C61" s="1048" t="s">
        <v>849</v>
      </c>
      <c r="D61" s="511" t="s">
        <v>134</v>
      </c>
      <c r="E61" s="511">
        <f>IF(LEN(SUBSTITUTE(D62,CHAR(10),""))&gt;400,"文字数オーバーです",LEN(SUBSTITUTE(D62,CHAR(10),"")))</f>
        <v>1</v>
      </c>
    </row>
    <row r="62" spans="1:6" ht="200.1" customHeight="1" x14ac:dyDescent="0.15">
      <c r="A62" s="255"/>
      <c r="B62" s="505"/>
      <c r="C62" s="1049"/>
      <c r="D62" s="1069">
        <f>様式07_安全対策・危機管理体制!A14</f>
        <v>0</v>
      </c>
      <c r="E62" s="1070"/>
      <c r="F62" s="209"/>
    </row>
    <row r="63" spans="1:6" ht="13.5" customHeight="1" x14ac:dyDescent="0.15">
      <c r="A63" s="255"/>
      <c r="B63" s="505"/>
      <c r="C63" s="1048" t="s">
        <v>1017</v>
      </c>
      <c r="D63" s="511" t="s">
        <v>134</v>
      </c>
      <c r="E63" s="510">
        <f>IF(LEN(SUBSTITUTE(D64,CHAR(10),""))&gt;400,"文字数オーバーです",LEN(SUBSTITUTE(D64,CHAR(10),"")))</f>
        <v>1</v>
      </c>
    </row>
    <row r="64" spans="1:6" ht="200.1" customHeight="1" x14ac:dyDescent="0.15">
      <c r="A64" s="255"/>
      <c r="B64" s="505"/>
      <c r="C64" s="1049"/>
      <c r="D64" s="1069">
        <f>様式07_安全対策・危機管理体制!A21</f>
        <v>0</v>
      </c>
      <c r="E64" s="1070"/>
      <c r="F64" s="209"/>
    </row>
    <row r="65" spans="1:6" ht="13.5" customHeight="1" x14ac:dyDescent="0.15">
      <c r="A65" s="255"/>
      <c r="B65" s="505"/>
      <c r="C65" s="1048" t="s">
        <v>838</v>
      </c>
      <c r="D65" s="511" t="s">
        <v>134</v>
      </c>
      <c r="E65" s="510">
        <f>IF(LEN(SUBSTITUTE(D66,CHAR(10),""))&gt;400,"文字数オーバーです",LEN(SUBSTITUTE(D66,CHAR(10),"")))</f>
        <v>1</v>
      </c>
    </row>
    <row r="66" spans="1:6" ht="200.1" customHeight="1" x14ac:dyDescent="0.15">
      <c r="A66" s="256"/>
      <c r="B66" s="507"/>
      <c r="C66" s="1049"/>
      <c r="D66" s="1069">
        <f>様式07_安全対策・危機管理体制!A32</f>
        <v>0</v>
      </c>
      <c r="E66" s="1070"/>
      <c r="F66" s="209"/>
    </row>
    <row r="67" spans="1:6" ht="13.5" customHeight="1" x14ac:dyDescent="0.15">
      <c r="A67" s="1079" t="s">
        <v>400</v>
      </c>
      <c r="B67" s="1080"/>
      <c r="C67" s="1080"/>
      <c r="D67" s="1080"/>
      <c r="E67" s="1081"/>
    </row>
    <row r="68" spans="1:6" ht="12.75" customHeight="1" x14ac:dyDescent="0.15">
      <c r="A68" s="255"/>
      <c r="B68" s="1062" t="s">
        <v>1263</v>
      </c>
      <c r="C68" s="1077"/>
      <c r="D68" s="1077"/>
      <c r="E68" s="1078"/>
    </row>
    <row r="69" spans="1:6" ht="13.5" customHeight="1" x14ac:dyDescent="0.15">
      <c r="A69" s="257"/>
      <c r="B69" s="502"/>
      <c r="C69" s="1048" t="s">
        <v>1264</v>
      </c>
      <c r="D69" s="511" t="s">
        <v>134</v>
      </c>
      <c r="E69" s="511">
        <f>IF(LEN(SUBSTITUTE(D70,CHAR(10),""))&gt;400,"文字数オーバーです",LEN(SUBSTITUTE(D70,CHAR(10),"")))</f>
        <v>1</v>
      </c>
    </row>
    <row r="70" spans="1:6" ht="200.1" customHeight="1" x14ac:dyDescent="0.15">
      <c r="A70" s="257"/>
      <c r="B70" s="502"/>
      <c r="C70" s="1049"/>
      <c r="D70" s="1050">
        <f>'様式08-1_保育に関する全体計画，指導計画等'!A7</f>
        <v>0</v>
      </c>
      <c r="E70" s="1050"/>
      <c r="F70" s="209"/>
    </row>
    <row r="71" spans="1:6" ht="13.5" customHeight="1" x14ac:dyDescent="0.15">
      <c r="A71" s="257"/>
      <c r="B71" s="502"/>
      <c r="C71" s="1048" t="s">
        <v>1262</v>
      </c>
      <c r="D71" s="511" t="s">
        <v>134</v>
      </c>
      <c r="E71" s="510">
        <f>IF(LEN(SUBSTITUTE(D72,CHAR(10),""))&gt;400,"文字数オーバーです",LEN(SUBSTITUTE(D72,CHAR(10),"")))</f>
        <v>1</v>
      </c>
    </row>
    <row r="72" spans="1:6" ht="200.1" customHeight="1" x14ac:dyDescent="0.15">
      <c r="A72" s="257"/>
      <c r="B72" s="502"/>
      <c r="C72" s="1049"/>
      <c r="D72" s="1050">
        <f>'様式08-1_保育に関する全体計画，指導計画等'!A14</f>
        <v>0</v>
      </c>
      <c r="E72" s="1050"/>
      <c r="F72" s="209"/>
    </row>
    <row r="73" spans="1:6" ht="13.5" customHeight="1" x14ac:dyDescent="0.15">
      <c r="A73" s="257"/>
      <c r="B73" s="502"/>
      <c r="C73" s="1051" t="s">
        <v>1265</v>
      </c>
      <c r="D73" s="511" t="s">
        <v>134</v>
      </c>
      <c r="E73" s="510">
        <f>IF(LEN(SUBSTITUTE(D74,CHAR(10),""))&gt;400,"文字数オーバーです",LEN(SUBSTITUTE(D74,CHAR(10),"")))</f>
        <v>1</v>
      </c>
    </row>
    <row r="74" spans="1:6" ht="200.1" customHeight="1" x14ac:dyDescent="0.15">
      <c r="A74" s="257"/>
      <c r="B74" s="502"/>
      <c r="C74" s="1052"/>
      <c r="D74" s="1050">
        <f>'様式08-1_保育に関する全体計画，指導計画等'!A21</f>
        <v>0</v>
      </c>
      <c r="E74" s="1050"/>
      <c r="F74" s="209"/>
    </row>
    <row r="75" spans="1:6" ht="13.5" customHeight="1" x14ac:dyDescent="0.15">
      <c r="A75" s="257"/>
      <c r="B75" s="502"/>
      <c r="C75" s="1048" t="s">
        <v>1266</v>
      </c>
      <c r="D75" s="511" t="s">
        <v>134</v>
      </c>
      <c r="E75" s="511">
        <f>IF(LEN(SUBSTITUTE(D76,CHAR(10),""))&gt;400,"文字数オーバーです",LEN(SUBSTITUTE(D76,CHAR(10),"")))</f>
        <v>1</v>
      </c>
    </row>
    <row r="76" spans="1:6" ht="200.1" customHeight="1" x14ac:dyDescent="0.15">
      <c r="A76" s="257"/>
      <c r="B76" s="502"/>
      <c r="C76" s="1049"/>
      <c r="D76" s="1050">
        <f>'様式08-1_保育に関する全体計画，指導計画等'!A33</f>
        <v>0</v>
      </c>
      <c r="E76" s="1050"/>
      <c r="F76" s="209"/>
    </row>
    <row r="77" spans="1:6" ht="13.5" customHeight="1" x14ac:dyDescent="0.15">
      <c r="A77" s="257"/>
      <c r="B77" s="502"/>
      <c r="C77" s="1051" t="s">
        <v>1267</v>
      </c>
      <c r="D77" s="511" t="s">
        <v>134</v>
      </c>
      <c r="E77" s="510">
        <f>IF(LEN(SUBSTITUTE(D78,CHAR(10),""))&gt;400,"文字数オーバーです",LEN(SUBSTITUTE(D78,CHAR(10),"")))</f>
        <v>1</v>
      </c>
    </row>
    <row r="78" spans="1:6" ht="200.1" customHeight="1" x14ac:dyDescent="0.15">
      <c r="A78" s="257"/>
      <c r="B78" s="502"/>
      <c r="C78" s="1052"/>
      <c r="D78" s="1050">
        <f>'様式08-1_保育に関する全体計画，指導計画等'!A40</f>
        <v>0</v>
      </c>
      <c r="E78" s="1050"/>
      <c r="F78" s="209"/>
    </row>
    <row r="79" spans="1:6" ht="13.5" customHeight="1" x14ac:dyDescent="0.15">
      <c r="A79" s="257"/>
      <c r="B79" s="502"/>
      <c r="C79" s="1048" t="s">
        <v>1307</v>
      </c>
      <c r="D79" s="511" t="s">
        <v>134</v>
      </c>
      <c r="E79" s="510">
        <f>IF(LEN(SUBSTITUTE(D80,CHAR(10),""))&gt;400,"文字数オーバーです",LEN(SUBSTITUTE(D80,CHAR(10),"")))</f>
        <v>1</v>
      </c>
    </row>
    <row r="80" spans="1:6" ht="200.1" customHeight="1" x14ac:dyDescent="0.15">
      <c r="A80" s="257"/>
      <c r="B80" s="502"/>
      <c r="C80" s="1049"/>
      <c r="D80" s="1050">
        <f>様式08‐2_特に配慮する点!A6</f>
        <v>0</v>
      </c>
      <c r="E80" s="1050"/>
      <c r="F80" s="209"/>
    </row>
    <row r="81" spans="1:6" ht="12.75" customHeight="1" x14ac:dyDescent="0.15">
      <c r="A81" s="257"/>
      <c r="B81" s="1062" t="s">
        <v>866</v>
      </c>
      <c r="C81" s="1077"/>
      <c r="D81" s="1077"/>
      <c r="E81" s="1078"/>
    </row>
    <row r="82" spans="1:6" ht="13.5" customHeight="1" x14ac:dyDescent="0.15">
      <c r="A82" s="257"/>
      <c r="B82" s="1082"/>
      <c r="C82" s="1048" t="s">
        <v>867</v>
      </c>
      <c r="D82" s="511" t="s">
        <v>134</v>
      </c>
      <c r="E82" s="511">
        <f>IF(LEN(SUBSTITUTE(D83,CHAR(10),""))&gt;400,"文字数オーバーです",LEN(SUBSTITUTE(D83,CHAR(10),"")))</f>
        <v>1</v>
      </c>
    </row>
    <row r="83" spans="1:6" ht="200.1" customHeight="1" x14ac:dyDescent="0.15">
      <c r="A83" s="257"/>
      <c r="B83" s="1082"/>
      <c r="C83" s="1049"/>
      <c r="D83" s="1053">
        <f>様式09_支援・配慮を要する子どもへの対応等!A6</f>
        <v>0</v>
      </c>
      <c r="E83" s="1053"/>
      <c r="F83" s="209"/>
    </row>
    <row r="84" spans="1:6" ht="13.5" customHeight="1" x14ac:dyDescent="0.15">
      <c r="A84" s="257"/>
      <c r="B84" s="1082"/>
      <c r="C84" s="1048" t="s">
        <v>868</v>
      </c>
      <c r="D84" s="511" t="s">
        <v>134</v>
      </c>
      <c r="E84" s="510">
        <f>IF(LEN(SUBSTITUTE(D85,CHAR(10),""))&gt;400,"文字数オーバーです",LEN(SUBSTITUTE(D85,CHAR(10),"")))</f>
        <v>1</v>
      </c>
    </row>
    <row r="85" spans="1:6" ht="200.1" customHeight="1" x14ac:dyDescent="0.15">
      <c r="A85" s="257"/>
      <c r="B85" s="1082"/>
      <c r="C85" s="1049"/>
      <c r="D85" s="1053">
        <f>様式09_支援・配慮を要する子どもへの対応等!A13</f>
        <v>0</v>
      </c>
      <c r="E85" s="1053"/>
      <c r="F85" s="209"/>
    </row>
    <row r="86" spans="1:6" ht="13.5" customHeight="1" x14ac:dyDescent="0.15">
      <c r="A86" s="257"/>
      <c r="B86" s="1082"/>
      <c r="C86" s="1048" t="s">
        <v>869</v>
      </c>
      <c r="D86" s="511" t="s">
        <v>134</v>
      </c>
      <c r="E86" s="510">
        <f>IF(LEN(SUBSTITUTE(D87,CHAR(10),""))&gt;400,"文字数オーバーです",LEN(SUBSTITUTE(D87,CHAR(10),"")))</f>
        <v>1</v>
      </c>
    </row>
    <row r="87" spans="1:6" ht="200.1" customHeight="1" x14ac:dyDescent="0.15">
      <c r="A87" s="257"/>
      <c r="B87" s="1082"/>
      <c r="C87" s="1049"/>
      <c r="D87" s="1053">
        <f>様式09_支援・配慮を要する子どもへの対応等!A20</f>
        <v>0</v>
      </c>
      <c r="E87" s="1053"/>
      <c r="F87" s="209"/>
    </row>
    <row r="88" spans="1:6" ht="13.5" customHeight="1" x14ac:dyDescent="0.15">
      <c r="A88" s="257"/>
      <c r="B88" s="1082"/>
      <c r="C88" s="1048" t="s">
        <v>870</v>
      </c>
      <c r="D88" s="511" t="s">
        <v>134</v>
      </c>
      <c r="E88" s="511">
        <f>IF(LEN(SUBSTITUTE(D89,CHAR(10),""))&gt;400,"文字数オーバーです",LEN(SUBSTITUTE(D89,CHAR(10),"")))</f>
        <v>1</v>
      </c>
    </row>
    <row r="89" spans="1:6" ht="200.1" customHeight="1" x14ac:dyDescent="0.15">
      <c r="A89" s="257"/>
      <c r="B89" s="1082"/>
      <c r="C89" s="1049"/>
      <c r="D89" s="1053">
        <f>様式09_支援・配慮を要する子どもへの対応等!A31</f>
        <v>0</v>
      </c>
      <c r="E89" s="1053"/>
      <c r="F89" s="209"/>
    </row>
    <row r="90" spans="1:6" ht="13.5" customHeight="1" x14ac:dyDescent="0.15">
      <c r="A90" s="257"/>
      <c r="B90" s="1082"/>
      <c r="C90" s="1048" t="s">
        <v>871</v>
      </c>
      <c r="D90" s="511" t="s">
        <v>134</v>
      </c>
      <c r="E90" s="510">
        <f>IF(LEN(SUBSTITUTE(D91,CHAR(10),""))&gt;400,"文字数オーバーです",LEN(SUBSTITUTE(D91,CHAR(10),"")))</f>
        <v>1</v>
      </c>
    </row>
    <row r="91" spans="1:6" ht="200.1" customHeight="1" x14ac:dyDescent="0.15">
      <c r="A91" s="257"/>
      <c r="B91" s="1083"/>
      <c r="C91" s="1049"/>
      <c r="D91" s="1053">
        <f>様式09_支援・配慮を要する子どもへの対応等!A38</f>
        <v>0</v>
      </c>
      <c r="E91" s="1053"/>
      <c r="F91" s="209"/>
    </row>
    <row r="92" spans="1:6" ht="13.5" customHeight="1" x14ac:dyDescent="0.15">
      <c r="A92" s="257"/>
      <c r="B92" s="1062" t="s">
        <v>137</v>
      </c>
      <c r="C92" s="1077"/>
      <c r="D92" s="1077"/>
      <c r="E92" s="1078"/>
    </row>
    <row r="93" spans="1:6" ht="13.5" customHeight="1" x14ac:dyDescent="0.15">
      <c r="A93" s="257"/>
      <c r="B93" s="1084"/>
      <c r="C93" s="1048" t="s">
        <v>872</v>
      </c>
      <c r="D93" s="511" t="s">
        <v>134</v>
      </c>
      <c r="E93" s="511">
        <f>IF(LEN(SUBSTITUTE(D94,CHAR(10),""))&gt;400,"文字数オーバーです",LEN(SUBSTITUTE(D94,CHAR(10),"")))</f>
        <v>1</v>
      </c>
    </row>
    <row r="94" spans="1:6" ht="200.1" customHeight="1" x14ac:dyDescent="0.15">
      <c r="A94" s="257"/>
      <c r="B94" s="1084"/>
      <c r="C94" s="1049"/>
      <c r="D94" s="1050">
        <f>様式10_食育及び給食提供の考え方!A28</f>
        <v>0</v>
      </c>
      <c r="E94" s="1050"/>
      <c r="F94" s="209"/>
    </row>
    <row r="95" spans="1:6" ht="13.5" customHeight="1" x14ac:dyDescent="0.15">
      <c r="A95" s="257"/>
      <c r="B95" s="1084"/>
      <c r="C95" s="1048" t="s">
        <v>873</v>
      </c>
      <c r="D95" s="511" t="s">
        <v>134</v>
      </c>
      <c r="E95" s="511">
        <f>IF(LEN(SUBSTITUTE(D96,CHAR(10),""))&gt;400,"文字数オーバーです",LEN(SUBSTITUTE(D96,CHAR(10),"")))</f>
        <v>1</v>
      </c>
    </row>
    <row r="96" spans="1:6" ht="200.1" customHeight="1" x14ac:dyDescent="0.15">
      <c r="A96" s="257"/>
      <c r="B96" s="1085"/>
      <c r="C96" s="1049"/>
      <c r="D96" s="1050">
        <f>様式10_食育及び給食提供の考え方!A35</f>
        <v>0</v>
      </c>
      <c r="E96" s="1050"/>
      <c r="F96" s="209"/>
    </row>
    <row r="97" spans="1:6" ht="13.5" customHeight="1" x14ac:dyDescent="0.15">
      <c r="A97" s="257"/>
      <c r="B97" s="1062" t="s">
        <v>138</v>
      </c>
      <c r="C97" s="1077"/>
      <c r="D97" s="1077"/>
      <c r="E97" s="1078"/>
    </row>
    <row r="98" spans="1:6" ht="13.5" customHeight="1" x14ac:dyDescent="0.15">
      <c r="A98" s="257"/>
      <c r="B98" s="1082"/>
      <c r="C98" s="1048" t="s">
        <v>311</v>
      </c>
      <c r="D98" s="511" t="s">
        <v>134</v>
      </c>
      <c r="E98" s="511">
        <f>IF(LEN(SUBSTITUTE(D99,CHAR(10),""))&gt;400,"文字数オーバーです",LEN(SUBSTITUTE(D99,CHAR(10),"")))</f>
        <v>1</v>
      </c>
    </row>
    <row r="99" spans="1:6" ht="200.1" customHeight="1" x14ac:dyDescent="0.15">
      <c r="A99" s="257"/>
      <c r="B99" s="1082"/>
      <c r="C99" s="1049"/>
      <c r="D99" s="1053">
        <f>様式11_地域との連携等!A6</f>
        <v>0</v>
      </c>
      <c r="E99" s="1053"/>
      <c r="F99" s="209"/>
    </row>
    <row r="100" spans="1:6" ht="13.5" customHeight="1" x14ac:dyDescent="0.15">
      <c r="A100" s="257"/>
      <c r="B100" s="1082"/>
      <c r="C100" s="1048" t="s">
        <v>312</v>
      </c>
      <c r="D100" s="511" t="s">
        <v>134</v>
      </c>
      <c r="E100" s="510">
        <f>IF(LEN(SUBSTITUTE(D101,CHAR(10),""))&gt;400,"文字数オーバーです",LEN(SUBSTITUTE(D101,CHAR(10),"")))</f>
        <v>1</v>
      </c>
    </row>
    <row r="101" spans="1:6" ht="200.1" customHeight="1" x14ac:dyDescent="0.15">
      <c r="A101" s="257"/>
      <c r="B101" s="1082"/>
      <c r="C101" s="1049"/>
      <c r="D101" s="1053">
        <f>様式11_地域との連携等!A13</f>
        <v>0</v>
      </c>
      <c r="E101" s="1053"/>
      <c r="F101" s="209"/>
    </row>
    <row r="102" spans="1:6" ht="13.5" customHeight="1" x14ac:dyDescent="0.15">
      <c r="A102" s="257"/>
      <c r="B102" s="508"/>
      <c r="C102" s="1048" t="s">
        <v>1024</v>
      </c>
      <c r="D102" s="511" t="s">
        <v>134</v>
      </c>
      <c r="E102" s="511">
        <f>IF(LEN(SUBSTITUTE(D103,CHAR(10),""))&gt;400,"文字数オーバーです",LEN(SUBSTITUTE(D103,CHAR(10),"")))</f>
        <v>1</v>
      </c>
    </row>
    <row r="103" spans="1:6" ht="200.1" customHeight="1" x14ac:dyDescent="0.15">
      <c r="A103" s="257"/>
      <c r="B103" s="502"/>
      <c r="C103" s="1049"/>
      <c r="D103" s="1053">
        <f>様式11_地域との連携等!A20</f>
        <v>0</v>
      </c>
      <c r="E103" s="1053"/>
      <c r="F103" s="209"/>
    </row>
    <row r="104" spans="1:6" ht="13.5" customHeight="1" x14ac:dyDescent="0.15">
      <c r="A104" s="257"/>
      <c r="B104" s="508"/>
      <c r="C104" s="1048" t="s">
        <v>874</v>
      </c>
      <c r="D104" s="511" t="s">
        <v>134</v>
      </c>
      <c r="E104" s="510">
        <f>IF(LEN(SUBSTITUTE(D105,CHAR(10),""))&gt;400,"文字数オーバーです",LEN(SUBSTITUTE(D105,CHAR(10),"")))</f>
        <v>1</v>
      </c>
    </row>
    <row r="105" spans="1:6" ht="200.1" customHeight="1" x14ac:dyDescent="0.15">
      <c r="A105" s="257"/>
      <c r="B105" s="502"/>
      <c r="C105" s="1049"/>
      <c r="D105" s="1053">
        <f>様式11_地域との連携等!A31</f>
        <v>0</v>
      </c>
      <c r="E105" s="1053"/>
      <c r="F105" s="209"/>
    </row>
    <row r="106" spans="1:6" ht="13.5" customHeight="1" x14ac:dyDescent="0.15">
      <c r="A106" s="257"/>
      <c r="B106" s="1062" t="s">
        <v>141</v>
      </c>
      <c r="C106" s="1077"/>
      <c r="D106" s="1077"/>
      <c r="E106" s="1078"/>
    </row>
    <row r="107" spans="1:6" ht="30" customHeight="1" x14ac:dyDescent="0.15">
      <c r="A107" s="257"/>
      <c r="B107" s="502"/>
      <c r="C107" s="1071" t="s">
        <v>313</v>
      </c>
      <c r="D107" s="258" t="s">
        <v>836</v>
      </c>
      <c r="E107" s="259" t="str">
        <f>様式12_保護者に対する支援!C6</f>
        <v>□発行する（年　　回発行予定）　　　□発行しない</v>
      </c>
      <c r="F107" s="209"/>
    </row>
    <row r="108" spans="1:6" ht="45" customHeight="1" x14ac:dyDescent="0.15">
      <c r="A108" s="257"/>
      <c r="B108" s="1086"/>
      <c r="C108" s="1072"/>
      <c r="D108" s="258" t="s">
        <v>837</v>
      </c>
      <c r="E108" s="259" t="str">
        <f>様式12_保護者に対する支援!C7</f>
        <v>□作成する → 保護者負担(□あり（様式5-2に計上済）　□なし)　　　　　　　　　　　　　　 　 
□作成しない</v>
      </c>
      <c r="F108" s="209"/>
    </row>
    <row r="109" spans="1:6" ht="13.5" customHeight="1" x14ac:dyDescent="0.15">
      <c r="A109" s="257"/>
      <c r="B109" s="1082"/>
      <c r="C109" s="1048" t="s">
        <v>839</v>
      </c>
      <c r="D109" s="511" t="s">
        <v>134</v>
      </c>
      <c r="E109" s="510">
        <f>IF(LEN(SUBSTITUTE(D110,CHAR(10),""))&gt;400,"文字数オーバーです",LEN(SUBSTITUTE(D110,CHAR(10),"")))</f>
        <v>1</v>
      </c>
    </row>
    <row r="110" spans="1:6" ht="200.1" customHeight="1" x14ac:dyDescent="0.15">
      <c r="A110" s="257"/>
      <c r="B110" s="1082"/>
      <c r="C110" s="1049"/>
      <c r="D110" s="1053">
        <f>様式12_保護者に対する支援!A11</f>
        <v>0</v>
      </c>
      <c r="E110" s="1053"/>
      <c r="F110" s="209"/>
    </row>
    <row r="111" spans="1:6" ht="13.5" customHeight="1" x14ac:dyDescent="0.15">
      <c r="A111" s="257"/>
      <c r="B111" s="1082"/>
      <c r="C111" s="1048" t="s">
        <v>314</v>
      </c>
      <c r="D111" s="511" t="s">
        <v>134</v>
      </c>
      <c r="E111" s="511">
        <f>IF(LEN(SUBSTITUTE(D112,CHAR(10),""))&gt;400,"文字数オーバーです",LEN(SUBSTITUTE(D112,CHAR(10),"")))</f>
        <v>1</v>
      </c>
    </row>
    <row r="112" spans="1:6" ht="200.1" customHeight="1" x14ac:dyDescent="0.15">
      <c r="A112" s="257"/>
      <c r="B112" s="1083"/>
      <c r="C112" s="1049"/>
      <c r="D112" s="1053">
        <f>様式12_保護者に対する支援!A18</f>
        <v>0</v>
      </c>
      <c r="E112" s="1053"/>
      <c r="F112" s="209"/>
    </row>
    <row r="113" spans="1:6" ht="13.5" customHeight="1" x14ac:dyDescent="0.15">
      <c r="A113" s="257"/>
      <c r="B113" s="1062" t="s">
        <v>139</v>
      </c>
      <c r="C113" s="1077"/>
      <c r="D113" s="1077"/>
      <c r="E113" s="1078"/>
    </row>
    <row r="114" spans="1:6" ht="13.5" customHeight="1" x14ac:dyDescent="0.15">
      <c r="A114" s="257"/>
      <c r="B114" s="508"/>
      <c r="C114" s="1048" t="s">
        <v>1025</v>
      </c>
      <c r="D114" s="511" t="s">
        <v>134</v>
      </c>
      <c r="E114" s="511">
        <f>IF(LEN(SUBSTITUTE(D115,CHAR(10),""))&gt;400,"文字数オーバーです",LEN(SUBSTITUTE(D115,CHAR(10),"")))</f>
        <v>1</v>
      </c>
    </row>
    <row r="115" spans="1:6" ht="200.1" customHeight="1" x14ac:dyDescent="0.15">
      <c r="A115" s="257"/>
      <c r="B115" s="502"/>
      <c r="C115" s="1049"/>
      <c r="D115" s="1053">
        <f>'様式13-1_その他配慮する取組や提案'!A7</f>
        <v>0</v>
      </c>
      <c r="E115" s="1053"/>
      <c r="F115" s="209"/>
    </row>
    <row r="116" spans="1:6" ht="13.5" customHeight="1" x14ac:dyDescent="0.15">
      <c r="A116" s="257"/>
      <c r="B116" s="508"/>
      <c r="C116" s="1048" t="s">
        <v>850</v>
      </c>
      <c r="D116" s="511" t="s">
        <v>134</v>
      </c>
      <c r="E116" s="510">
        <f>IF(LEN(SUBSTITUTE(D117,CHAR(10),""))&gt;400,"文字数オーバーです",LEN(SUBSTITUTE(D117,CHAR(10),"")))</f>
        <v>1</v>
      </c>
    </row>
    <row r="117" spans="1:6" ht="200.1" customHeight="1" x14ac:dyDescent="0.15">
      <c r="A117" s="257"/>
      <c r="B117" s="502"/>
      <c r="C117" s="1049"/>
      <c r="D117" s="1053">
        <f>'様式13-1_その他配慮する取組や提案'!A14</f>
        <v>0</v>
      </c>
      <c r="E117" s="1053"/>
      <c r="F117" s="209"/>
    </row>
    <row r="118" spans="1:6" ht="13.5" customHeight="1" x14ac:dyDescent="0.15">
      <c r="A118" s="257"/>
      <c r="B118" s="508"/>
      <c r="C118" s="1048" t="s">
        <v>875</v>
      </c>
      <c r="D118" s="511" t="s">
        <v>134</v>
      </c>
      <c r="E118" s="511">
        <f>IF(LEN(SUBSTITUTE(D119,CHAR(10),""))&gt;400,"文字数オーバーです",LEN(SUBSTITUTE(D119,CHAR(10),"")))</f>
        <v>1</v>
      </c>
    </row>
    <row r="119" spans="1:6" ht="200.1" customHeight="1" x14ac:dyDescent="0.15">
      <c r="A119" s="257"/>
      <c r="B119" s="502"/>
      <c r="C119" s="1049"/>
      <c r="D119" s="1053">
        <f>'様式13-1_その他配慮する取組や提案'!A26</f>
        <v>0</v>
      </c>
      <c r="E119" s="1053"/>
      <c r="F119" s="209"/>
    </row>
    <row r="120" spans="1:6" ht="13.5" customHeight="1" x14ac:dyDescent="0.15">
      <c r="A120" s="257"/>
      <c r="B120" s="508"/>
      <c r="C120" s="1048" t="s">
        <v>929</v>
      </c>
      <c r="D120" s="511" t="s">
        <v>134</v>
      </c>
      <c r="E120" s="510">
        <f>IF(LEN(SUBSTITUTE(D121,CHAR(10),""))&gt;400,"文字数オーバーです",LEN(SUBSTITUTE(D121,CHAR(10),"")))</f>
        <v>1</v>
      </c>
    </row>
    <row r="121" spans="1:6" ht="200.1" customHeight="1" x14ac:dyDescent="0.15">
      <c r="A121" s="257"/>
      <c r="B121" s="503"/>
      <c r="C121" s="1049"/>
      <c r="D121" s="1053">
        <f>'様式13-1_その他配慮する取組や提案'!A33</f>
        <v>0</v>
      </c>
      <c r="E121" s="1053"/>
      <c r="F121" s="209"/>
    </row>
    <row r="122" spans="1:6" ht="13.5" customHeight="1" x14ac:dyDescent="0.15">
      <c r="A122" s="257"/>
      <c r="B122" s="503"/>
      <c r="C122" s="1051" t="s">
        <v>1075</v>
      </c>
      <c r="D122" s="511" t="s">
        <v>134</v>
      </c>
      <c r="E122" s="510">
        <f>IF(LEN(SUBSTITUTE(D123,CHAR(10),""))&gt;400,"文字数オーバーです",LEN(SUBSTITUTE(D123,CHAR(10),"")))</f>
        <v>1</v>
      </c>
    </row>
    <row r="123" spans="1:6" ht="200.1" customHeight="1" x14ac:dyDescent="0.15">
      <c r="A123" s="257"/>
      <c r="B123" s="503"/>
      <c r="C123" s="1089"/>
      <c r="D123" s="1053">
        <f>'様式13-1_その他配慮する取組や提案'!A41</f>
        <v>0</v>
      </c>
      <c r="E123" s="1053"/>
      <c r="F123" s="209"/>
    </row>
    <row r="124" spans="1:6" ht="13.5" customHeight="1" x14ac:dyDescent="0.15">
      <c r="A124" s="257"/>
      <c r="B124" s="503"/>
      <c r="C124" s="1051" t="s">
        <v>851</v>
      </c>
      <c r="D124" s="511" t="s">
        <v>134</v>
      </c>
      <c r="E124" s="511">
        <f>IF(LEN(SUBSTITUTE(D125,CHAR(10),""))&gt;400,"文字数オーバーです",LEN(SUBSTITUTE(D125,CHAR(10),"")))</f>
        <v>1</v>
      </c>
    </row>
    <row r="125" spans="1:6" ht="200.1" customHeight="1" x14ac:dyDescent="0.15">
      <c r="A125" s="257"/>
      <c r="B125" s="503"/>
      <c r="C125" s="1052"/>
      <c r="D125" s="1053">
        <f>'様式13-2_施設整備計画'!A7</f>
        <v>0</v>
      </c>
      <c r="E125" s="1053"/>
      <c r="F125" s="209"/>
    </row>
    <row r="126" spans="1:6" ht="13.5" customHeight="1" x14ac:dyDescent="0.15">
      <c r="A126" s="257"/>
      <c r="B126" s="503"/>
      <c r="C126" s="1051" t="s">
        <v>840</v>
      </c>
      <c r="D126" s="511" t="s">
        <v>134</v>
      </c>
      <c r="E126" s="510">
        <f>IF(LEN(SUBSTITUTE(D127,CHAR(10),""))&gt;400,"文字数オーバーです",LEN(SUBSTITUTE(D127,CHAR(10),"")))</f>
        <v>1</v>
      </c>
    </row>
    <row r="127" spans="1:6" ht="200.1" customHeight="1" x14ac:dyDescent="0.15">
      <c r="A127" s="257"/>
      <c r="B127" s="503"/>
      <c r="C127" s="1052"/>
      <c r="D127" s="1053">
        <f>'様式13-2_施設整備計画'!A14</f>
        <v>0</v>
      </c>
      <c r="E127" s="1053"/>
      <c r="F127" s="209"/>
    </row>
    <row r="128" spans="1:6" ht="13.5" customHeight="1" x14ac:dyDescent="0.15">
      <c r="A128" s="257"/>
      <c r="B128" s="503"/>
      <c r="C128" s="1051" t="s">
        <v>841</v>
      </c>
      <c r="D128" s="511" t="s">
        <v>134</v>
      </c>
      <c r="E128" s="510">
        <f>IF(LEN(SUBSTITUTE(D129,CHAR(10),""))&gt;400,"文字数オーバーです",LEN(SUBSTITUTE(D129,CHAR(10),"")))</f>
        <v>1</v>
      </c>
    </row>
    <row r="129" spans="1:6" ht="200.1" customHeight="1" x14ac:dyDescent="0.15">
      <c r="A129" s="257"/>
      <c r="B129" s="503"/>
      <c r="C129" s="1052"/>
      <c r="D129" s="1053">
        <f>'様式13-2_施設整備計画'!A21</f>
        <v>0</v>
      </c>
      <c r="E129" s="1053"/>
      <c r="F129" s="209"/>
    </row>
    <row r="130" spans="1:6" ht="13.5" customHeight="1" x14ac:dyDescent="0.15">
      <c r="A130" s="257"/>
      <c r="B130" s="503"/>
      <c r="C130" s="1048" t="s">
        <v>842</v>
      </c>
      <c r="D130" s="511" t="s">
        <v>134</v>
      </c>
      <c r="E130" s="511">
        <f>IF(LEN(SUBSTITUTE(D131,CHAR(10),""))&gt;400,"文字数オーバーです",LEN(SUBSTITUTE(D131,CHAR(10),"")))</f>
        <v>1</v>
      </c>
    </row>
    <row r="131" spans="1:6" ht="200.1" customHeight="1" x14ac:dyDescent="0.15">
      <c r="A131" s="257"/>
      <c r="B131" s="503"/>
      <c r="C131" s="1049"/>
      <c r="D131" s="1053">
        <f>'様式13-2_施設整備計画'!A28</f>
        <v>0</v>
      </c>
      <c r="E131" s="1053"/>
      <c r="F131" s="209"/>
    </row>
    <row r="132" spans="1:6" ht="13.5" customHeight="1" x14ac:dyDescent="0.15">
      <c r="A132" s="257"/>
      <c r="B132" s="503"/>
      <c r="C132" s="1048" t="s">
        <v>1308</v>
      </c>
      <c r="D132" s="511" t="s">
        <v>134</v>
      </c>
      <c r="E132" s="510">
        <f>IF(LEN(SUBSTITUTE(D133,CHAR(10),""))&gt;400,"文字数オーバーです",LEN(SUBSTITUTE(D133,CHAR(10),"")))</f>
        <v>1</v>
      </c>
    </row>
    <row r="133" spans="1:6" ht="200.1" customHeight="1" x14ac:dyDescent="0.15">
      <c r="A133" s="260"/>
      <c r="B133" s="504"/>
      <c r="C133" s="1049"/>
      <c r="D133" s="1053">
        <f>'様式13-2_施設整備計画'!A38</f>
        <v>0</v>
      </c>
      <c r="E133" s="1053"/>
      <c r="F133" s="209"/>
    </row>
    <row r="134" spans="1:6" ht="13.5" customHeight="1" x14ac:dyDescent="0.15">
      <c r="A134" s="257"/>
      <c r="B134" s="503"/>
      <c r="C134" s="1048" t="s">
        <v>1309</v>
      </c>
      <c r="D134" s="511" t="s">
        <v>134</v>
      </c>
      <c r="E134" s="716">
        <f>IF(LEN(SUBSTITUTE(D135,CHAR(10),""))&gt;400,"文字数オーバーです",LEN(SUBSTITUTE(D135,CHAR(10),"")))</f>
        <v>1</v>
      </c>
    </row>
    <row r="135" spans="1:6" ht="200.1" customHeight="1" x14ac:dyDescent="0.15">
      <c r="A135" s="260"/>
      <c r="B135" s="504"/>
      <c r="C135" s="1049"/>
      <c r="D135" s="1053">
        <f>'様式13-2_施設整備計画'!A45</f>
        <v>0</v>
      </c>
      <c r="E135" s="1053"/>
      <c r="F135" s="209"/>
    </row>
    <row r="136" spans="1:6" ht="13.5" customHeight="1" x14ac:dyDescent="0.15">
      <c r="A136" s="257"/>
      <c r="B136" s="503"/>
      <c r="C136" s="1048" t="s">
        <v>1018</v>
      </c>
      <c r="D136" s="511" t="s">
        <v>134</v>
      </c>
      <c r="E136" s="716">
        <f>IF(LEN(SUBSTITUTE(D137,CHAR(10),""))&gt;400,"文字数オーバーです",LEN(SUBSTITUTE(D137,CHAR(10),"")))</f>
        <v>1</v>
      </c>
    </row>
    <row r="137" spans="1:6" ht="200.1" customHeight="1" x14ac:dyDescent="0.15">
      <c r="A137" s="260"/>
      <c r="B137" s="504"/>
      <c r="C137" s="1049"/>
      <c r="D137" s="1053">
        <f>'様式13-2_施設整備計画'!A52</f>
        <v>0</v>
      </c>
      <c r="E137" s="1053"/>
      <c r="F137" s="209"/>
    </row>
    <row r="138" spans="1:6" ht="13.5" customHeight="1" x14ac:dyDescent="0.15"/>
    <row r="139" spans="1:6" ht="13.5" customHeight="1" x14ac:dyDescent="0.15"/>
    <row r="140" spans="1:6" ht="15.75" customHeight="1" x14ac:dyDescent="0.15"/>
  </sheetData>
  <sheetProtection formatCells="0" formatColumns="0" formatRows="0"/>
  <mergeCells count="140">
    <mergeCell ref="C134:C135"/>
    <mergeCell ref="D135:E135"/>
    <mergeCell ref="C136:C137"/>
    <mergeCell ref="D137:E137"/>
    <mergeCell ref="C42:C43"/>
    <mergeCell ref="D43:E43"/>
    <mergeCell ref="C46:C47"/>
    <mergeCell ref="D47:E47"/>
    <mergeCell ref="D72:E72"/>
    <mergeCell ref="D131:E131"/>
    <mergeCell ref="D133:E133"/>
    <mergeCell ref="C126:C127"/>
    <mergeCell ref="C128:C129"/>
    <mergeCell ref="C130:C131"/>
    <mergeCell ref="C132:C133"/>
    <mergeCell ref="D117:E117"/>
    <mergeCell ref="C118:C119"/>
    <mergeCell ref="D119:E119"/>
    <mergeCell ref="D127:E127"/>
    <mergeCell ref="D129:E129"/>
    <mergeCell ref="C122:C123"/>
    <mergeCell ref="D123:E123"/>
    <mergeCell ref="C124:C125"/>
    <mergeCell ref="D125:E125"/>
    <mergeCell ref="C24:C25"/>
    <mergeCell ref="C120:C121"/>
    <mergeCell ref="D121:E121"/>
    <mergeCell ref="C114:C115"/>
    <mergeCell ref="D115:E115"/>
    <mergeCell ref="C116:C117"/>
    <mergeCell ref="B92:E92"/>
    <mergeCell ref="B93:B96"/>
    <mergeCell ref="C93:C94"/>
    <mergeCell ref="D94:E94"/>
    <mergeCell ref="B108:B112"/>
    <mergeCell ref="C104:C105"/>
    <mergeCell ref="D105:E105"/>
    <mergeCell ref="C111:C112"/>
    <mergeCell ref="D112:E112"/>
    <mergeCell ref="C95:C96"/>
    <mergeCell ref="D96:E96"/>
    <mergeCell ref="B97:E97"/>
    <mergeCell ref="B98:B101"/>
    <mergeCell ref="C98:C99"/>
    <mergeCell ref="D99:E99"/>
    <mergeCell ref="C109:C110"/>
    <mergeCell ref="D110:E110"/>
    <mergeCell ref="C107:C108"/>
    <mergeCell ref="C63:C64"/>
    <mergeCell ref="D64:E64"/>
    <mergeCell ref="C31:C32"/>
    <mergeCell ref="D32:E32"/>
    <mergeCell ref="C52:C53"/>
    <mergeCell ref="D53:E53"/>
    <mergeCell ref="D27:E27"/>
    <mergeCell ref="C28:C29"/>
    <mergeCell ref="D29:E29"/>
    <mergeCell ref="D55:E55"/>
    <mergeCell ref="C61:C62"/>
    <mergeCell ref="D62:E62"/>
    <mergeCell ref="C38:C39"/>
    <mergeCell ref="D39:E39"/>
    <mergeCell ref="B30:E30"/>
    <mergeCell ref="C34:C35"/>
    <mergeCell ref="C36:C37"/>
    <mergeCell ref="C56:C57"/>
    <mergeCell ref="D57:E57"/>
    <mergeCell ref="D37:E37"/>
    <mergeCell ref="B81:E81"/>
    <mergeCell ref="C79:C80"/>
    <mergeCell ref="D80:E80"/>
    <mergeCell ref="B113:E113"/>
    <mergeCell ref="A67:E67"/>
    <mergeCell ref="C100:C101"/>
    <mergeCell ref="D101:E101"/>
    <mergeCell ref="B106:E106"/>
    <mergeCell ref="B82:B91"/>
    <mergeCell ref="B68:E68"/>
    <mergeCell ref="C82:C83"/>
    <mergeCell ref="D83:E83"/>
    <mergeCell ref="C90:C91"/>
    <mergeCell ref="D91:E91"/>
    <mergeCell ref="C84:C85"/>
    <mergeCell ref="D85:E85"/>
    <mergeCell ref="C86:C87"/>
    <mergeCell ref="D87:E87"/>
    <mergeCell ref="C88:C89"/>
    <mergeCell ref="D89:E89"/>
    <mergeCell ref="D74:E74"/>
    <mergeCell ref="C69:C70"/>
    <mergeCell ref="D70:E70"/>
    <mergeCell ref="C73:C74"/>
    <mergeCell ref="C16:C17"/>
    <mergeCell ref="D17:E17"/>
    <mergeCell ref="C18:C19"/>
    <mergeCell ref="D19:E19"/>
    <mergeCell ref="C26:C27"/>
    <mergeCell ref="D66:E66"/>
    <mergeCell ref="B33:E33"/>
    <mergeCell ref="D35:E35"/>
    <mergeCell ref="D49:E49"/>
    <mergeCell ref="B58:E58"/>
    <mergeCell ref="C59:C60"/>
    <mergeCell ref="D60:E60"/>
    <mergeCell ref="C44:C45"/>
    <mergeCell ref="D45:E45"/>
    <mergeCell ref="C48:C49"/>
    <mergeCell ref="C65:C66"/>
    <mergeCell ref="D41:E41"/>
    <mergeCell ref="C40:C41"/>
    <mergeCell ref="D51:E51"/>
    <mergeCell ref="C50:C51"/>
    <mergeCell ref="C54:C55"/>
    <mergeCell ref="A22:E22"/>
    <mergeCell ref="B23:E23"/>
    <mergeCell ref="D25:E25"/>
    <mergeCell ref="C71:C72"/>
    <mergeCell ref="D76:E76"/>
    <mergeCell ref="C75:C76"/>
    <mergeCell ref="C77:C78"/>
    <mergeCell ref="D78:E78"/>
    <mergeCell ref="C102:C103"/>
    <mergeCell ref="D103:E103"/>
    <mergeCell ref="A3:C3"/>
    <mergeCell ref="A4:C4"/>
    <mergeCell ref="D4:E4"/>
    <mergeCell ref="A5:A21"/>
    <mergeCell ref="B5:E5"/>
    <mergeCell ref="C8:C9"/>
    <mergeCell ref="D9:E9"/>
    <mergeCell ref="C14:C15"/>
    <mergeCell ref="D15:E15"/>
    <mergeCell ref="C20:C21"/>
    <mergeCell ref="D21:E21"/>
    <mergeCell ref="C6:C7"/>
    <mergeCell ref="D7:E7"/>
    <mergeCell ref="C10:C11"/>
    <mergeCell ref="D11:E11"/>
    <mergeCell ref="C12:C13"/>
    <mergeCell ref="D13:E13"/>
  </mergeCells>
  <phoneticPr fontId="1"/>
  <conditionalFormatting sqref="E6">
    <cfRule type="cellIs" dxfId="97" priority="85" operator="equal">
      <formula>"文字数オーバーです"</formula>
    </cfRule>
  </conditionalFormatting>
  <conditionalFormatting sqref="E86">
    <cfRule type="cellIs" dxfId="96" priority="32" operator="equal">
      <formula>"文字数オーバーです"</formula>
    </cfRule>
  </conditionalFormatting>
  <conditionalFormatting sqref="E84">
    <cfRule type="cellIs" dxfId="95" priority="33" operator="equal">
      <formula>"文字数オーバーです"</formula>
    </cfRule>
  </conditionalFormatting>
  <conditionalFormatting sqref="E75">
    <cfRule type="cellIs" dxfId="94" priority="37" operator="equal">
      <formula>"文字数オーバーです"</formula>
    </cfRule>
  </conditionalFormatting>
  <conditionalFormatting sqref="E69">
    <cfRule type="cellIs" dxfId="93" priority="39" operator="equal">
      <formula>"文字数オーバーです"</formula>
    </cfRule>
  </conditionalFormatting>
  <conditionalFormatting sqref="E63">
    <cfRule type="cellIs" dxfId="92" priority="41" operator="equal">
      <formula>"文字数オーバーです"</formula>
    </cfRule>
  </conditionalFormatting>
  <conditionalFormatting sqref="E61">
    <cfRule type="cellIs" dxfId="91" priority="42" operator="equal">
      <formula>"文字数オーバーです"</formula>
    </cfRule>
  </conditionalFormatting>
  <conditionalFormatting sqref="E59">
    <cfRule type="cellIs" dxfId="90" priority="43" operator="equal">
      <formula>"文字数オーバーです"</formula>
    </cfRule>
  </conditionalFormatting>
  <conditionalFormatting sqref="E50">
    <cfRule type="cellIs" dxfId="89" priority="46" operator="equal">
      <formula>"文字数オーバーです"</formula>
    </cfRule>
  </conditionalFormatting>
  <conditionalFormatting sqref="E14">
    <cfRule type="cellIs" dxfId="88" priority="61" operator="equal">
      <formula>"文字数オーバーです"</formula>
    </cfRule>
  </conditionalFormatting>
  <conditionalFormatting sqref="E8">
    <cfRule type="cellIs" dxfId="87" priority="64" operator="equal">
      <formula>"文字数オーバーです"</formula>
    </cfRule>
  </conditionalFormatting>
  <conditionalFormatting sqref="E10">
    <cfRule type="cellIs" dxfId="86" priority="63" operator="equal">
      <formula>"文字数オーバーです"</formula>
    </cfRule>
  </conditionalFormatting>
  <conditionalFormatting sqref="E12">
    <cfRule type="cellIs" dxfId="85" priority="62" operator="equal">
      <formula>"文字数オーバーです"</formula>
    </cfRule>
  </conditionalFormatting>
  <conditionalFormatting sqref="E16">
    <cfRule type="cellIs" dxfId="84" priority="60" operator="equal">
      <formula>"文字数オーバーです"</formula>
    </cfRule>
  </conditionalFormatting>
  <conditionalFormatting sqref="E18">
    <cfRule type="cellIs" dxfId="83" priority="59" operator="equal">
      <formula>"文字数オーバーです"</formula>
    </cfRule>
  </conditionalFormatting>
  <conditionalFormatting sqref="E20">
    <cfRule type="cellIs" dxfId="82" priority="58" operator="equal">
      <formula>"文字数オーバーです"</formula>
    </cfRule>
  </conditionalFormatting>
  <conditionalFormatting sqref="E24">
    <cfRule type="cellIs" dxfId="81" priority="57" operator="equal">
      <formula>"文字数オーバーです"</formula>
    </cfRule>
  </conditionalFormatting>
  <conditionalFormatting sqref="E26">
    <cfRule type="cellIs" dxfId="80" priority="56" operator="equal">
      <formula>"文字数オーバーです"</formula>
    </cfRule>
  </conditionalFormatting>
  <conditionalFormatting sqref="E28">
    <cfRule type="cellIs" dxfId="79" priority="55" operator="equal">
      <formula>"文字数オーバーです"</formula>
    </cfRule>
  </conditionalFormatting>
  <conditionalFormatting sqref="E31">
    <cfRule type="cellIs" dxfId="78" priority="53" operator="equal">
      <formula>"文字数オーバーです"</formula>
    </cfRule>
  </conditionalFormatting>
  <conditionalFormatting sqref="E34">
    <cfRule type="cellIs" dxfId="77" priority="52" operator="equal">
      <formula>"文字数オーバーです"</formula>
    </cfRule>
  </conditionalFormatting>
  <conditionalFormatting sqref="E36">
    <cfRule type="cellIs" dxfId="76" priority="51" operator="equal">
      <formula>"文字数オーバーです"</formula>
    </cfRule>
  </conditionalFormatting>
  <conditionalFormatting sqref="E38">
    <cfRule type="cellIs" dxfId="75" priority="50" operator="equal">
      <formula>"文字数オーバーです"</formula>
    </cfRule>
  </conditionalFormatting>
  <conditionalFormatting sqref="E40">
    <cfRule type="cellIs" dxfId="74" priority="49" operator="equal">
      <formula>"文字数オーバーです"</formula>
    </cfRule>
  </conditionalFormatting>
  <conditionalFormatting sqref="E44">
    <cfRule type="cellIs" dxfId="73" priority="48" operator="equal">
      <formula>"文字数オーバーです"</formula>
    </cfRule>
  </conditionalFormatting>
  <conditionalFormatting sqref="E48">
    <cfRule type="cellIs" dxfId="72" priority="47" operator="equal">
      <formula>"文字数オーバーです"</formula>
    </cfRule>
  </conditionalFormatting>
  <conditionalFormatting sqref="E52">
    <cfRule type="cellIs" dxfId="71" priority="45" operator="equal">
      <formula>"文字数オーバーです"</formula>
    </cfRule>
  </conditionalFormatting>
  <conditionalFormatting sqref="E54">
    <cfRule type="cellIs" dxfId="70" priority="44" operator="equal">
      <formula>"文字数オーバーです"</formula>
    </cfRule>
  </conditionalFormatting>
  <conditionalFormatting sqref="E65">
    <cfRule type="cellIs" dxfId="69" priority="40" operator="equal">
      <formula>"文字数オーバーです"</formula>
    </cfRule>
  </conditionalFormatting>
  <conditionalFormatting sqref="E73">
    <cfRule type="cellIs" dxfId="68" priority="38" operator="equal">
      <formula>"文字数オーバーです"</formula>
    </cfRule>
  </conditionalFormatting>
  <conditionalFormatting sqref="E77">
    <cfRule type="cellIs" dxfId="67" priority="36" operator="equal">
      <formula>"文字数オーバーです"</formula>
    </cfRule>
  </conditionalFormatting>
  <conditionalFormatting sqref="E79">
    <cfRule type="cellIs" dxfId="66" priority="35" operator="equal">
      <formula>"文字数オーバーです"</formula>
    </cfRule>
  </conditionalFormatting>
  <conditionalFormatting sqref="E82">
    <cfRule type="cellIs" dxfId="65" priority="34" operator="equal">
      <formula>"文字数オーバーです"</formula>
    </cfRule>
  </conditionalFormatting>
  <conditionalFormatting sqref="E88">
    <cfRule type="cellIs" dxfId="64" priority="31" operator="equal">
      <formula>"文字数オーバーです"</formula>
    </cfRule>
  </conditionalFormatting>
  <conditionalFormatting sqref="E90">
    <cfRule type="cellIs" dxfId="63" priority="30" operator="equal">
      <formula>"文字数オーバーです"</formula>
    </cfRule>
  </conditionalFormatting>
  <conditionalFormatting sqref="E93">
    <cfRule type="cellIs" dxfId="62" priority="29" operator="equal">
      <formula>"文字数オーバーです"</formula>
    </cfRule>
  </conditionalFormatting>
  <conditionalFormatting sqref="E95">
    <cfRule type="cellIs" dxfId="61" priority="28" operator="equal">
      <formula>"文字数オーバーです"</formula>
    </cfRule>
  </conditionalFormatting>
  <conditionalFormatting sqref="E98">
    <cfRule type="cellIs" dxfId="60" priority="27" operator="equal">
      <formula>"文字数オーバーです"</formula>
    </cfRule>
  </conditionalFormatting>
  <conditionalFormatting sqref="E100">
    <cfRule type="cellIs" dxfId="59" priority="26" operator="equal">
      <formula>"文字数オーバーです"</formula>
    </cfRule>
  </conditionalFormatting>
  <conditionalFormatting sqref="E102">
    <cfRule type="cellIs" dxfId="58" priority="25" operator="equal">
      <formula>"文字数オーバーです"</formula>
    </cfRule>
  </conditionalFormatting>
  <conditionalFormatting sqref="E104">
    <cfRule type="cellIs" dxfId="57" priority="24" operator="equal">
      <formula>"文字数オーバーです"</formula>
    </cfRule>
  </conditionalFormatting>
  <conditionalFormatting sqref="E109">
    <cfRule type="cellIs" dxfId="56" priority="23" operator="equal">
      <formula>"文字数オーバーです"</formula>
    </cfRule>
  </conditionalFormatting>
  <conditionalFormatting sqref="E111">
    <cfRule type="cellIs" dxfId="55" priority="22" operator="equal">
      <formula>"文字数オーバーです"</formula>
    </cfRule>
  </conditionalFormatting>
  <conditionalFormatting sqref="E114">
    <cfRule type="cellIs" dxfId="54" priority="21" operator="equal">
      <formula>"文字数オーバーです"</formula>
    </cfRule>
  </conditionalFormatting>
  <conditionalFormatting sqref="E116">
    <cfRule type="cellIs" dxfId="53" priority="20" operator="equal">
      <formula>"文字数オーバーです"</formula>
    </cfRule>
  </conditionalFormatting>
  <conditionalFormatting sqref="E118">
    <cfRule type="cellIs" dxfId="52" priority="19" operator="equal">
      <formula>"文字数オーバーです"</formula>
    </cfRule>
  </conditionalFormatting>
  <conditionalFormatting sqref="E120">
    <cfRule type="cellIs" dxfId="51" priority="18" operator="equal">
      <formula>"文字数オーバーです"</formula>
    </cfRule>
  </conditionalFormatting>
  <conditionalFormatting sqref="E122">
    <cfRule type="cellIs" dxfId="50" priority="17" operator="equal">
      <formula>"文字数オーバーです"</formula>
    </cfRule>
  </conditionalFormatting>
  <conditionalFormatting sqref="E124">
    <cfRule type="cellIs" dxfId="49" priority="16" operator="equal">
      <formula>"文字数オーバーです"</formula>
    </cfRule>
  </conditionalFormatting>
  <conditionalFormatting sqref="E126">
    <cfRule type="cellIs" dxfId="48" priority="15" operator="equal">
      <formula>"文字数オーバーです"</formula>
    </cfRule>
  </conditionalFormatting>
  <conditionalFormatting sqref="E128">
    <cfRule type="cellIs" dxfId="47" priority="14" operator="equal">
      <formula>"文字数オーバーです"</formula>
    </cfRule>
  </conditionalFormatting>
  <conditionalFormatting sqref="E130">
    <cfRule type="cellIs" dxfId="46" priority="13" operator="equal">
      <formula>"文字数オーバーです"</formula>
    </cfRule>
  </conditionalFormatting>
  <conditionalFormatting sqref="E132">
    <cfRule type="cellIs" dxfId="45" priority="12" operator="equal">
      <formula>"文字数オーバーです"</formula>
    </cfRule>
  </conditionalFormatting>
  <conditionalFormatting sqref="E56">
    <cfRule type="cellIs" dxfId="44" priority="11" operator="equal">
      <formula>"文字数オーバーです"</formula>
    </cfRule>
  </conditionalFormatting>
  <conditionalFormatting sqref="E71">
    <cfRule type="cellIs" dxfId="43" priority="10" operator="equal">
      <formula>"文字数オーバーです"</formula>
    </cfRule>
  </conditionalFormatting>
  <conditionalFormatting sqref="E42">
    <cfRule type="cellIs" dxfId="42" priority="9" operator="equal">
      <formula>"文字数オーバーです"</formula>
    </cfRule>
  </conditionalFormatting>
  <conditionalFormatting sqref="E46">
    <cfRule type="cellIs" dxfId="41" priority="8" operator="equal">
      <formula>"文字数オーバーです"</formula>
    </cfRule>
  </conditionalFormatting>
  <conditionalFormatting sqref="E134">
    <cfRule type="cellIs" dxfId="40" priority="3" operator="equal">
      <formula>"文字数オーバーです"</formula>
    </cfRule>
  </conditionalFormatting>
  <conditionalFormatting sqref="E136">
    <cfRule type="cellIs" dxfId="39" priority="1" operator="equal">
      <formula>"文字数オーバーです"</formula>
    </cfRule>
  </conditionalFormatting>
  <printOptions horizontalCentered="1"/>
  <pageMargins left="0.59055118110236227" right="0.59055118110236227" top="0.78740157480314965" bottom="0.19685039370078741" header="0.31496062992125984" footer="0.31496062992125984"/>
  <pageSetup paperSize="9" fitToHeight="0" pageOrder="overThenDown" orientation="portrait" r:id="rId1"/>
  <headerFooter>
    <oddHeader>&amp;C&amp;"HG丸ｺﾞｼｯｸM-PRO,標準"応募書類&amp;K000000一覧&amp;K01+000表①&amp;R&amp;"HG丸ｺﾞｼｯｸM-PRO,標準"（様式１－３）</oddHeader>
    <firstHeader>&amp;C&amp;"HG丸ｺﾞｼｯｸM-PRO,標準"応募書類要約表&amp;R&amp;"HG丸ｺﾞｼｯｸM-PRO,標準"（様式１-２）</firstHeader>
  </headerFooter>
  <rowBreaks count="20" manualBreakCount="20">
    <brk id="11" max="16383" man="1"/>
    <brk id="17" max="16383" man="1"/>
    <brk id="21" max="16383" man="1"/>
    <brk id="29" max="16383" man="1"/>
    <brk id="35" max="16383" man="1"/>
    <brk id="41" max="16383" man="1"/>
    <brk id="47" max="16383" man="1"/>
    <brk id="53" max="16383" man="1"/>
    <brk id="60" max="16383" man="1"/>
    <brk id="66" max="16383" man="1"/>
    <brk id="74" max="16383" man="1"/>
    <brk id="80" max="16383" man="1"/>
    <brk id="87" max="16383" man="1"/>
    <brk id="94" max="16383" man="1"/>
    <brk id="101" max="16383" man="1"/>
    <brk id="105" max="16383" man="1"/>
    <brk id="115" max="16383" man="1"/>
    <brk id="121" max="16383" man="1"/>
    <brk id="127" max="16383" man="1"/>
    <brk id="133" max="16383" man="1"/>
  </rowBreaks>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75"/>
  <sheetViews>
    <sheetView zoomScaleNormal="100" zoomScaleSheetLayoutView="90" workbookViewId="0">
      <selection activeCell="H17" sqref="H17"/>
    </sheetView>
  </sheetViews>
  <sheetFormatPr defaultRowHeight="12.75" customHeight="1" x14ac:dyDescent="0.15"/>
  <cols>
    <col min="1" max="3" width="3.75" style="262" customWidth="1"/>
    <col min="4" max="4" width="11.25" style="262" customWidth="1"/>
    <col min="5" max="5" width="15.125" style="262" customWidth="1"/>
    <col min="6" max="6" width="10.625" style="262" customWidth="1"/>
    <col min="7" max="7" width="29.125" style="262" customWidth="1"/>
    <col min="8" max="8" width="9" style="295"/>
    <col min="9" max="16384" width="9" style="262"/>
  </cols>
  <sheetData>
    <row r="1" spans="1:8" s="253" customFormat="1" ht="14.25" thickBot="1" x14ac:dyDescent="0.2">
      <c r="A1" s="253" t="s">
        <v>878</v>
      </c>
      <c r="F1" s="262"/>
      <c r="H1" s="297"/>
    </row>
    <row r="2" spans="1:8" ht="12" customHeight="1" x14ac:dyDescent="0.15">
      <c r="A2" s="1133" t="s">
        <v>133</v>
      </c>
      <c r="B2" s="1134"/>
      <c r="C2" s="1134"/>
      <c r="D2" s="1134"/>
      <c r="E2" s="1134"/>
      <c r="F2" s="1135"/>
      <c r="G2" s="261" t="s">
        <v>562</v>
      </c>
      <c r="H2" s="298"/>
    </row>
    <row r="3" spans="1:8" ht="12" customHeight="1" thickBot="1" x14ac:dyDescent="0.2">
      <c r="A3" s="1136"/>
      <c r="B3" s="1137"/>
      <c r="C3" s="1137"/>
      <c r="D3" s="1137"/>
      <c r="E3" s="1137"/>
      <c r="F3" s="1138"/>
      <c r="G3" s="487">
        <f>IF('様式01-3_応募書類一覧表①'!E3="","",'様式01-3_応募書類一覧表①'!E3)</f>
        <v>0</v>
      </c>
      <c r="H3" s="209"/>
    </row>
    <row r="4" spans="1:8" ht="15" customHeight="1" x14ac:dyDescent="0.15">
      <c r="A4" s="1158" t="s">
        <v>401</v>
      </c>
      <c r="B4" s="1159"/>
      <c r="C4" s="1159"/>
      <c r="D4" s="1159"/>
      <c r="E4" s="1159"/>
      <c r="F4" s="1159"/>
      <c r="G4" s="1160"/>
    </row>
    <row r="5" spans="1:8" ht="15" customHeight="1" x14ac:dyDescent="0.15">
      <c r="A5" s="428"/>
      <c r="B5" s="1062" t="s">
        <v>308</v>
      </c>
      <c r="C5" s="1077"/>
      <c r="D5" s="1077"/>
      <c r="E5" s="1077"/>
      <c r="F5" s="1077"/>
      <c r="G5" s="1142"/>
    </row>
    <row r="6" spans="1:8" ht="12.75" customHeight="1" x14ac:dyDescent="0.15">
      <c r="A6" s="263"/>
      <c r="B6" s="518"/>
      <c r="C6" s="512" t="s">
        <v>402</v>
      </c>
      <c r="D6" s="513"/>
      <c r="E6" s="513"/>
      <c r="F6" s="513"/>
      <c r="G6" s="514"/>
    </row>
    <row r="7" spans="1:8" ht="23.1" customHeight="1" x14ac:dyDescent="0.15">
      <c r="A7" s="263"/>
      <c r="B7" s="518"/>
      <c r="C7" s="1161" t="s">
        <v>1061</v>
      </c>
      <c r="D7" s="1162"/>
      <c r="E7" s="1143" t="s">
        <v>43</v>
      </c>
      <c r="F7" s="264" t="s">
        <v>403</v>
      </c>
      <c r="G7" s="265" t="str">
        <f>IF(様式04‐2_開園日・開園時間・定員区分!E8="","",様式04‐2_開園日・開園時間・定員区分!E8)</f>
        <v/>
      </c>
      <c r="H7" s="209"/>
    </row>
    <row r="8" spans="1:8" ht="23.1" customHeight="1" x14ac:dyDescent="0.15">
      <c r="A8" s="263"/>
      <c r="B8" s="518"/>
      <c r="C8" s="1163"/>
      <c r="D8" s="1164"/>
      <c r="E8" s="1144"/>
      <c r="F8" s="264" t="s">
        <v>1058</v>
      </c>
      <c r="G8" s="265" t="str">
        <f>IF(様式04‐2_開園日・開園時間・定員区分!E9="","",様式04‐2_開園日・開園時間・定員区分!E9)</f>
        <v/>
      </c>
      <c r="H8" s="209"/>
    </row>
    <row r="9" spans="1:8" ht="23.1" customHeight="1" x14ac:dyDescent="0.15">
      <c r="A9" s="263"/>
      <c r="B9" s="518"/>
      <c r="C9" s="1163"/>
      <c r="D9" s="1164"/>
      <c r="E9" s="1143" t="s">
        <v>44</v>
      </c>
      <c r="F9" s="264" t="s">
        <v>403</v>
      </c>
      <c r="G9" s="265" t="str">
        <f>IF(様式04‐2_開園日・開園時間・定員区分!E10="","",様式04‐2_開園日・開園時間・定員区分!E10)</f>
        <v/>
      </c>
      <c r="H9" s="209"/>
    </row>
    <row r="10" spans="1:8" ht="23.1" customHeight="1" x14ac:dyDescent="0.15">
      <c r="A10" s="263"/>
      <c r="B10" s="518"/>
      <c r="C10" s="1163"/>
      <c r="D10" s="1164"/>
      <c r="E10" s="1144"/>
      <c r="F10" s="264" t="s">
        <v>1058</v>
      </c>
      <c r="G10" s="265" t="str">
        <f>IF(様式04‐2_開園日・開園時間・定員区分!E11="","",様式04‐2_開園日・開園時間・定員区分!E11)</f>
        <v/>
      </c>
      <c r="H10" s="209"/>
    </row>
    <row r="11" spans="1:8" ht="23.1" customHeight="1" x14ac:dyDescent="0.15">
      <c r="A11" s="263"/>
      <c r="B11" s="518"/>
      <c r="C11" s="1163"/>
      <c r="D11" s="1164"/>
      <c r="E11" s="1143" t="s">
        <v>45</v>
      </c>
      <c r="F11" s="264" t="s">
        <v>403</v>
      </c>
      <c r="G11" s="265" t="str">
        <f>IF(様式04‐2_開園日・開園時間・定員区分!E12="","",様式04‐2_開園日・開園時間・定員区分!E12)</f>
        <v/>
      </c>
      <c r="H11" s="209"/>
    </row>
    <row r="12" spans="1:8" ht="23.1" customHeight="1" x14ac:dyDescent="0.15">
      <c r="A12" s="263"/>
      <c r="B12" s="518"/>
      <c r="C12" s="1163"/>
      <c r="D12" s="1164"/>
      <c r="E12" s="1144"/>
      <c r="F12" s="264" t="s">
        <v>1058</v>
      </c>
      <c r="G12" s="265" t="str">
        <f>IF(様式04‐2_開園日・開園時間・定員区分!E13="","",様式04‐2_開園日・開園時間・定員区分!E13)</f>
        <v/>
      </c>
      <c r="H12" s="209"/>
    </row>
    <row r="13" spans="1:8" ht="15" customHeight="1" x14ac:dyDescent="0.15">
      <c r="A13" s="263"/>
      <c r="B13" s="518"/>
      <c r="C13" s="1161" t="s">
        <v>46</v>
      </c>
      <c r="D13" s="1162"/>
      <c r="E13" s="1167" t="s">
        <v>35</v>
      </c>
      <c r="F13" s="429" t="s">
        <v>47</v>
      </c>
      <c r="G13" s="266" t="str">
        <f>IF(様式04‐2_開園日・開園時間・定員区分!C18="","",様式04‐2_開園日・開園時間・定員区分!C18)</f>
        <v/>
      </c>
      <c r="H13" s="209"/>
    </row>
    <row r="14" spans="1:8" ht="15" customHeight="1" x14ac:dyDescent="0.15">
      <c r="A14" s="263"/>
      <c r="B14" s="518"/>
      <c r="C14" s="1163"/>
      <c r="D14" s="1164"/>
      <c r="E14" s="1167"/>
      <c r="F14" s="429" t="s">
        <v>48</v>
      </c>
      <c r="G14" s="266" t="str">
        <f>IF(様式04‐2_開園日・開園時間・定員区分!D18="","",様式04‐2_開園日・開園時間・定員区分!D18)</f>
        <v/>
      </c>
      <c r="H14" s="209"/>
    </row>
    <row r="15" spans="1:8" ht="15" customHeight="1" x14ac:dyDescent="0.15">
      <c r="A15" s="263"/>
      <c r="B15" s="518"/>
      <c r="C15" s="1163"/>
      <c r="D15" s="1164"/>
      <c r="E15" s="1167"/>
      <c r="F15" s="429" t="s">
        <v>49</v>
      </c>
      <c r="G15" s="266" t="str">
        <f>IF(様式04‐2_開園日・開園時間・定員区分!E18="","",様式04‐2_開園日・開園時間・定員区分!E18)</f>
        <v/>
      </c>
      <c r="H15" s="209"/>
    </row>
    <row r="16" spans="1:8" ht="15" customHeight="1" x14ac:dyDescent="0.15">
      <c r="A16" s="263"/>
      <c r="B16" s="518"/>
      <c r="C16" s="1163"/>
      <c r="D16" s="1164"/>
      <c r="E16" s="1167"/>
      <c r="F16" s="429" t="s">
        <v>50</v>
      </c>
      <c r="G16" s="266" t="str">
        <f>IF(様式04‐2_開園日・開園時間・定員区分!F18="","",様式04‐2_開園日・開園時間・定員区分!F18)</f>
        <v/>
      </c>
      <c r="H16" s="209"/>
    </row>
    <row r="17" spans="1:8" ht="15" customHeight="1" x14ac:dyDescent="0.15">
      <c r="A17" s="263"/>
      <c r="B17" s="518"/>
      <c r="C17" s="1163"/>
      <c r="D17" s="1164"/>
      <c r="E17" s="1167"/>
      <c r="F17" s="429" t="s">
        <v>51</v>
      </c>
      <c r="G17" s="266" t="str">
        <f>IF(様式04‐2_開園日・開園時間・定員区分!G18="","",様式04‐2_開園日・開園時間・定員区分!G18)</f>
        <v/>
      </c>
      <c r="H17" s="209"/>
    </row>
    <row r="18" spans="1:8" ht="15" customHeight="1" x14ac:dyDescent="0.15">
      <c r="A18" s="263"/>
      <c r="B18" s="518"/>
      <c r="C18" s="1163"/>
      <c r="D18" s="1164"/>
      <c r="E18" s="1167"/>
      <c r="F18" s="429" t="s">
        <v>52</v>
      </c>
      <c r="G18" s="266" t="str">
        <f>IF(様式04‐2_開園日・開園時間・定員区分!H18="","",様式04‐2_開園日・開園時間・定員区分!H18)</f>
        <v/>
      </c>
      <c r="H18" s="209"/>
    </row>
    <row r="19" spans="1:8" ht="15" customHeight="1" x14ac:dyDescent="0.15">
      <c r="A19" s="275"/>
      <c r="B19" s="519"/>
      <c r="C19" s="1165"/>
      <c r="D19" s="1166"/>
      <c r="E19" s="429" t="s">
        <v>53</v>
      </c>
      <c r="F19" s="429" t="s">
        <v>53</v>
      </c>
      <c r="G19" s="266">
        <f>SUM(G13:G18)</f>
        <v>0</v>
      </c>
      <c r="H19" s="209"/>
    </row>
    <row r="20" spans="1:8" ht="15" customHeight="1" x14ac:dyDescent="0.15">
      <c r="A20" s="263"/>
      <c r="B20" s="1062" t="s">
        <v>568</v>
      </c>
      <c r="C20" s="1077"/>
      <c r="D20" s="1077"/>
      <c r="E20" s="1077"/>
      <c r="F20" s="1077"/>
      <c r="G20" s="1142"/>
      <c r="H20" s="209"/>
    </row>
    <row r="21" spans="1:8" ht="15" customHeight="1" x14ac:dyDescent="0.15">
      <c r="A21" s="263"/>
      <c r="B21" s="518"/>
      <c r="C21" s="512" t="s">
        <v>316</v>
      </c>
      <c r="D21" s="513"/>
      <c r="E21" s="513"/>
      <c r="F21" s="513"/>
      <c r="G21" s="514"/>
      <c r="H21" s="209"/>
    </row>
    <row r="22" spans="1:8" ht="15" customHeight="1" x14ac:dyDescent="0.15">
      <c r="A22" s="263"/>
      <c r="B22" s="518"/>
      <c r="C22" s="1168" t="s">
        <v>876</v>
      </c>
      <c r="D22" s="1169"/>
      <c r="E22" s="1145" t="s">
        <v>1224</v>
      </c>
      <c r="F22" s="1146"/>
      <c r="G22" s="266">
        <f>IF(様式06‐2_職員配置!H31="","",様式06‐2_職員配置!H31)</f>
        <v>0</v>
      </c>
      <c r="H22" s="209"/>
    </row>
    <row r="23" spans="1:8" ht="15" customHeight="1" x14ac:dyDescent="0.15">
      <c r="A23" s="263"/>
      <c r="B23" s="518"/>
      <c r="C23" s="1170"/>
      <c r="D23" s="1171"/>
      <c r="E23" s="1145" t="s">
        <v>1231</v>
      </c>
      <c r="F23" s="1146"/>
      <c r="G23" s="266">
        <f>IF(様式06‐2_職員配置!H32="","",様式06‐2_職員配置!H32)</f>
        <v>0</v>
      </c>
      <c r="H23" s="209"/>
    </row>
    <row r="24" spans="1:8" ht="15" customHeight="1" x14ac:dyDescent="0.15">
      <c r="A24" s="263"/>
      <c r="B24" s="518"/>
      <c r="C24" s="1170"/>
      <c r="D24" s="1171"/>
      <c r="E24" s="1145" t="s">
        <v>1226</v>
      </c>
      <c r="F24" s="1146"/>
      <c r="G24" s="266">
        <f>IF(様式06‐2_職員配置!H33="","",様式06‐2_職員配置!H33)</f>
        <v>0</v>
      </c>
      <c r="H24" s="209"/>
    </row>
    <row r="25" spans="1:8" ht="15" customHeight="1" x14ac:dyDescent="0.15">
      <c r="A25" s="263"/>
      <c r="B25" s="518"/>
      <c r="C25" s="1170"/>
      <c r="D25" s="1171"/>
      <c r="E25" s="1178" t="s">
        <v>1268</v>
      </c>
      <c r="F25" s="210" t="s">
        <v>261</v>
      </c>
      <c r="G25" s="480">
        <f>IF(SUM(様式06‐2_職員配置!H34)="","",SUM(様式06‐2_職員配置!H34))</f>
        <v>0</v>
      </c>
      <c r="H25" s="209"/>
    </row>
    <row r="26" spans="1:8" ht="15" customHeight="1" x14ac:dyDescent="0.15">
      <c r="A26" s="263"/>
      <c r="B26" s="518"/>
      <c r="C26" s="1170"/>
      <c r="D26" s="1171"/>
      <c r="E26" s="1179"/>
      <c r="F26" s="210" t="s">
        <v>549</v>
      </c>
      <c r="G26" s="480">
        <f>IF(SUM(様式06‐2_職員配置!H35)="","",SUM(様式06‐2_職員配置!H35))</f>
        <v>0</v>
      </c>
      <c r="H26" s="209"/>
    </row>
    <row r="27" spans="1:8" ht="15" customHeight="1" x14ac:dyDescent="0.15">
      <c r="A27" s="263"/>
      <c r="B27" s="518"/>
      <c r="C27" s="1170"/>
      <c r="D27" s="1171"/>
      <c r="E27" s="1179"/>
      <c r="F27" s="210" t="s">
        <v>550</v>
      </c>
      <c r="G27" s="480">
        <f>IF(SUM(様式06‐2_職員配置!H36)="","",SUM(様式06‐2_職員配置!H36))</f>
        <v>0</v>
      </c>
      <c r="H27" s="209"/>
    </row>
    <row r="28" spans="1:8" ht="15" customHeight="1" x14ac:dyDescent="0.15">
      <c r="A28" s="263"/>
      <c r="B28" s="518"/>
      <c r="C28" s="1170"/>
      <c r="D28" s="1171"/>
      <c r="E28" s="1179"/>
      <c r="F28" s="210" t="s">
        <v>262</v>
      </c>
      <c r="G28" s="480">
        <f>IF(SUM(様式06‐2_職員配置!H37)="","",SUM(様式06‐2_職員配置!H37))</f>
        <v>0</v>
      </c>
      <c r="H28" s="209"/>
    </row>
    <row r="29" spans="1:8" ht="15" customHeight="1" x14ac:dyDescent="0.15">
      <c r="A29" s="263"/>
      <c r="B29" s="518"/>
      <c r="C29" s="1170"/>
      <c r="D29" s="1171"/>
      <c r="E29" s="1179"/>
      <c r="F29" s="210" t="s">
        <v>551</v>
      </c>
      <c r="G29" s="480">
        <f>IF(SUM(様式06‐2_職員配置!H38)="","",SUM(様式06‐2_職員配置!H38))</f>
        <v>0</v>
      </c>
      <c r="H29" s="209"/>
    </row>
    <row r="30" spans="1:8" ht="15" customHeight="1" x14ac:dyDescent="0.15">
      <c r="A30" s="263"/>
      <c r="B30" s="518"/>
      <c r="C30" s="1170"/>
      <c r="D30" s="1171"/>
      <c r="E30" s="1179"/>
      <c r="F30" s="210" t="s">
        <v>552</v>
      </c>
      <c r="G30" s="480">
        <f>IF(SUM(様式06‐2_職員配置!H39)="","",SUM(様式06‐2_職員配置!H39))</f>
        <v>0</v>
      </c>
      <c r="H30" s="209"/>
    </row>
    <row r="31" spans="1:8" ht="15" customHeight="1" x14ac:dyDescent="0.15">
      <c r="A31" s="263"/>
      <c r="B31" s="518"/>
      <c r="C31" s="1170"/>
      <c r="D31" s="1171"/>
      <c r="E31" s="1180"/>
      <c r="F31" s="210" t="s">
        <v>1269</v>
      </c>
      <c r="G31" s="480">
        <f>IF(SUM(様式06‐2_職員配置!H40)="","",SUM(様式06‐2_職員配置!H40))</f>
        <v>0</v>
      </c>
      <c r="H31" s="209"/>
    </row>
    <row r="32" spans="1:8" ht="15" customHeight="1" x14ac:dyDescent="0.15">
      <c r="A32" s="263"/>
      <c r="B32" s="518"/>
      <c r="C32" s="1170"/>
      <c r="D32" s="1171"/>
      <c r="E32" s="1181" t="s">
        <v>1270</v>
      </c>
      <c r="F32" s="210" t="s">
        <v>561</v>
      </c>
      <c r="G32" s="266">
        <f>IF(様式06‐2_職員配置!H42="","",様式06‐2_職員配置!H42)</f>
        <v>0</v>
      </c>
      <c r="H32" s="209"/>
    </row>
    <row r="33" spans="1:8" ht="15" customHeight="1" x14ac:dyDescent="0.15">
      <c r="A33" s="263"/>
      <c r="B33" s="518"/>
      <c r="C33" s="1170"/>
      <c r="D33" s="1171"/>
      <c r="E33" s="1181"/>
      <c r="F33" s="210" t="s">
        <v>1227</v>
      </c>
      <c r="G33" s="266">
        <f>IF(様式06‐2_職員配置!H43="","",様式06‐2_職員配置!H43)</f>
        <v>0</v>
      </c>
      <c r="H33" s="209"/>
    </row>
    <row r="34" spans="1:8" ht="15" customHeight="1" x14ac:dyDescent="0.15">
      <c r="A34" s="263"/>
      <c r="B34" s="518"/>
      <c r="C34" s="1170"/>
      <c r="D34" s="1171"/>
      <c r="E34" s="1181"/>
      <c r="F34" s="210" t="s">
        <v>1228</v>
      </c>
      <c r="G34" s="266">
        <f>IF(様式06‐2_職員配置!H44="","",様式06‐2_職員配置!H44)</f>
        <v>0</v>
      </c>
      <c r="H34" s="209"/>
    </row>
    <row r="35" spans="1:8" ht="15" customHeight="1" x14ac:dyDescent="0.15">
      <c r="A35" s="263"/>
      <c r="B35" s="518"/>
      <c r="C35" s="1170"/>
      <c r="D35" s="1171"/>
      <c r="E35" s="1181"/>
      <c r="F35" s="210" t="s">
        <v>263</v>
      </c>
      <c r="G35" s="266">
        <f>IF(様式06‐2_職員配置!H45="","",様式06‐2_職員配置!H45)</f>
        <v>0</v>
      </c>
      <c r="H35" s="209"/>
    </row>
    <row r="36" spans="1:8" ht="15" customHeight="1" x14ac:dyDescent="0.15">
      <c r="A36" s="263"/>
      <c r="B36" s="518"/>
      <c r="C36" s="1170"/>
      <c r="D36" s="1171"/>
      <c r="E36" s="1181"/>
      <c r="F36" s="210" t="s">
        <v>264</v>
      </c>
      <c r="G36" s="266">
        <f>IF(様式06‐2_職員配置!H46="","",様式06‐2_職員配置!H46)</f>
        <v>0</v>
      </c>
      <c r="H36" s="209"/>
    </row>
    <row r="37" spans="1:8" ht="15" customHeight="1" x14ac:dyDescent="0.15">
      <c r="A37" s="263"/>
      <c r="B37" s="518"/>
      <c r="C37" s="1170"/>
      <c r="D37" s="1171"/>
      <c r="E37" s="1181"/>
      <c r="F37" s="210" t="s">
        <v>284</v>
      </c>
      <c r="G37" s="266">
        <f>IF(様式06‐2_職員配置!H47="","",様式06‐2_職員配置!H47)</f>
        <v>0</v>
      </c>
      <c r="H37" s="209"/>
    </row>
    <row r="38" spans="1:8" ht="15" customHeight="1" x14ac:dyDescent="0.15">
      <c r="A38" s="263"/>
      <c r="B38" s="518"/>
      <c r="C38" s="1172"/>
      <c r="D38" s="1173"/>
      <c r="E38" s="1181"/>
      <c r="F38" s="210" t="s">
        <v>265</v>
      </c>
      <c r="G38" s="266">
        <f>IF(様式06‐2_職員配置!H48="","",様式06‐2_職員配置!H48)</f>
        <v>0</v>
      </c>
      <c r="H38" s="209"/>
    </row>
    <row r="39" spans="1:8" ht="60" customHeight="1" x14ac:dyDescent="0.15">
      <c r="A39" s="267"/>
      <c r="B39" s="519"/>
      <c r="C39" s="1174" t="s">
        <v>853</v>
      </c>
      <c r="D39" s="1175"/>
      <c r="E39" s="1139" t="str">
        <f>IF(様式06‐2_職員配置!A51="","",様式06‐2_職員配置!A51)</f>
        <v/>
      </c>
      <c r="F39" s="1140"/>
      <c r="G39" s="1141"/>
      <c r="H39" s="209"/>
    </row>
    <row r="40" spans="1:8" ht="12.75" customHeight="1" x14ac:dyDescent="0.15">
      <c r="A40" s="1176" t="s">
        <v>419</v>
      </c>
      <c r="B40" s="1080"/>
      <c r="C40" s="1080"/>
      <c r="D40" s="1080"/>
      <c r="E40" s="1080"/>
      <c r="F40" s="1080"/>
      <c r="G40" s="1177"/>
    </row>
    <row r="41" spans="1:8" ht="12.75" customHeight="1" x14ac:dyDescent="0.15">
      <c r="A41" s="263"/>
      <c r="B41" s="1062" t="s">
        <v>309</v>
      </c>
      <c r="C41" s="1077"/>
      <c r="D41" s="1077"/>
      <c r="E41" s="1077"/>
      <c r="F41" s="1077"/>
      <c r="G41" s="1142"/>
    </row>
    <row r="42" spans="1:8" ht="12.75" customHeight="1" x14ac:dyDescent="0.15">
      <c r="A42" s="263"/>
      <c r="B42" s="502"/>
      <c r="C42" s="1150" t="s">
        <v>854</v>
      </c>
      <c r="D42" s="1151"/>
      <c r="E42" s="1151"/>
      <c r="F42" s="1151"/>
      <c r="G42" s="1152"/>
    </row>
    <row r="43" spans="1:8" ht="12.75" customHeight="1" x14ac:dyDescent="0.15">
      <c r="A43" s="263"/>
      <c r="B43" s="502"/>
      <c r="C43" s="1153" t="s">
        <v>855</v>
      </c>
      <c r="D43" s="1154"/>
      <c r="E43" s="1154"/>
      <c r="F43" s="1154"/>
      <c r="G43" s="1155"/>
    </row>
    <row r="44" spans="1:8" ht="15" customHeight="1" x14ac:dyDescent="0.15">
      <c r="A44" s="263"/>
      <c r="B44" s="515"/>
      <c r="C44" s="1092" t="s">
        <v>80</v>
      </c>
      <c r="D44" s="1149"/>
      <c r="E44" s="1093"/>
      <c r="F44" s="1147" t="str">
        <f>IF('様式13-2_施設整備計画'!C62="","",'様式13-2_施設整備計画'!C62)</f>
        <v>　　　造地上　　　階建</v>
      </c>
      <c r="G44" s="1148"/>
      <c r="H44" s="209"/>
    </row>
    <row r="45" spans="1:8" ht="15" customHeight="1" x14ac:dyDescent="0.15">
      <c r="A45" s="263"/>
      <c r="B45" s="515"/>
      <c r="C45" s="1092" t="s">
        <v>397</v>
      </c>
      <c r="D45" s="1149"/>
      <c r="E45" s="1093"/>
      <c r="F45" s="1147" t="str">
        <f>IF('様式13-2_施設整備計画'!C63="","",'様式13-2_施設整備計画'!C63)</f>
        <v>1　　階　　　㎡、　階　　　㎡</v>
      </c>
      <c r="G45" s="1148"/>
      <c r="H45" s="209"/>
    </row>
    <row r="46" spans="1:8" ht="15" customHeight="1" x14ac:dyDescent="0.15">
      <c r="A46" s="263"/>
      <c r="B46" s="515"/>
      <c r="C46" s="1092" t="s">
        <v>420</v>
      </c>
      <c r="D46" s="1149"/>
      <c r="E46" s="1093"/>
      <c r="F46" s="1182">
        <f>'様式13-2_施設整備計画'!I63</f>
        <v>0</v>
      </c>
      <c r="G46" s="1183"/>
      <c r="H46" s="209"/>
    </row>
    <row r="47" spans="1:8" ht="15" customHeight="1" x14ac:dyDescent="0.15">
      <c r="A47" s="263"/>
      <c r="B47" s="515"/>
      <c r="C47" s="1153" t="s">
        <v>856</v>
      </c>
      <c r="D47" s="1154"/>
      <c r="E47" s="1154"/>
      <c r="F47" s="1154"/>
      <c r="G47" s="1155"/>
      <c r="H47" s="209"/>
    </row>
    <row r="48" spans="1:8" ht="15" customHeight="1" x14ac:dyDescent="0.15">
      <c r="A48" s="263"/>
      <c r="B48" s="515"/>
      <c r="C48" s="1186" t="s">
        <v>81</v>
      </c>
      <c r="D48" s="1184"/>
      <c r="E48" s="1185"/>
      <c r="F48" s="268" t="s">
        <v>82</v>
      </c>
      <c r="G48" s="269" t="s">
        <v>396</v>
      </c>
    </row>
    <row r="49" spans="1:9" ht="15" customHeight="1" x14ac:dyDescent="0.15">
      <c r="A49" s="263"/>
      <c r="B49" s="515"/>
      <c r="C49" s="1100"/>
      <c r="D49" s="1092" t="str">
        <f>'様式13-2_施設整備計画'!A67</f>
        <v>乳児室・ほふく室(０歳児）</v>
      </c>
      <c r="E49" s="1093"/>
      <c r="F49" s="270" t="str">
        <f>IF('様式13-2_施設整備計画'!C67="","",'様式13-2_施設整備計画'!C67)</f>
        <v/>
      </c>
      <c r="G49" s="271" t="str">
        <f>IF('様式13-2_施設整備計画'!D67="","",'様式13-2_施設整備計画'!D67)</f>
        <v/>
      </c>
      <c r="H49" s="209"/>
    </row>
    <row r="50" spans="1:9" ht="15" customHeight="1" x14ac:dyDescent="0.15">
      <c r="A50" s="263"/>
      <c r="B50" s="515"/>
      <c r="C50" s="1100"/>
      <c r="D50" s="1092" t="str">
        <f>'様式13-2_施設整備計画'!A68</f>
        <v>乳児室・ほふく室(１歳児）</v>
      </c>
      <c r="E50" s="1093"/>
      <c r="F50" s="270" t="str">
        <f>IF('様式13-2_施設整備計画'!C68="","",'様式13-2_施設整備計画'!C68)</f>
        <v/>
      </c>
      <c r="G50" s="271" t="str">
        <f>IF('様式13-2_施設整備計画'!D68="","",'様式13-2_施設整備計画'!D68)</f>
        <v/>
      </c>
      <c r="H50" s="209"/>
    </row>
    <row r="51" spans="1:9" ht="15" customHeight="1" x14ac:dyDescent="0.15">
      <c r="A51" s="263"/>
      <c r="B51" s="515"/>
      <c r="C51" s="1100"/>
      <c r="D51" s="1092" t="str">
        <f>'様式13-2_施設整備計画'!A69</f>
        <v>保育室(２歳児）</v>
      </c>
      <c r="E51" s="1093"/>
      <c r="F51" s="270" t="str">
        <f>IF('様式13-2_施設整備計画'!C69="","",'様式13-2_施設整備計画'!C69)</f>
        <v/>
      </c>
      <c r="G51" s="271" t="str">
        <f>IF('様式13-2_施設整備計画'!D69="","",'様式13-2_施設整備計画'!D69)</f>
        <v/>
      </c>
      <c r="H51" s="209"/>
    </row>
    <row r="52" spans="1:9" ht="15" customHeight="1" x14ac:dyDescent="0.15">
      <c r="A52" s="263"/>
      <c r="B52" s="515"/>
      <c r="C52" s="1100"/>
      <c r="D52" s="1092" t="str">
        <f>'様式13-2_施設整備計画'!A70</f>
        <v>保育室(３歳児）</v>
      </c>
      <c r="E52" s="1093"/>
      <c r="F52" s="270" t="str">
        <f>IF('様式13-2_施設整備計画'!C70="","",'様式13-2_施設整備計画'!C70)</f>
        <v/>
      </c>
      <c r="G52" s="271" t="str">
        <f>IF('様式13-2_施設整備計画'!D70="","",'様式13-2_施設整備計画'!D70)</f>
        <v/>
      </c>
      <c r="H52" s="209"/>
    </row>
    <row r="53" spans="1:9" ht="15" customHeight="1" x14ac:dyDescent="0.15">
      <c r="A53" s="263"/>
      <c r="B53" s="515"/>
      <c r="C53" s="1100"/>
      <c r="D53" s="1092" t="str">
        <f>'様式13-2_施設整備計画'!A71</f>
        <v>保育室(４歳児）</v>
      </c>
      <c r="E53" s="1093"/>
      <c r="F53" s="270" t="str">
        <f>IF('様式13-2_施設整備計画'!C71="","",'様式13-2_施設整備計画'!C71)</f>
        <v/>
      </c>
      <c r="G53" s="271" t="str">
        <f>IF('様式13-2_施設整備計画'!D71="","",'様式13-2_施設整備計画'!D71)</f>
        <v/>
      </c>
      <c r="H53" s="209"/>
    </row>
    <row r="54" spans="1:9" ht="15" customHeight="1" x14ac:dyDescent="0.15">
      <c r="A54" s="263"/>
      <c r="B54" s="515"/>
      <c r="C54" s="1100"/>
      <c r="D54" s="1092" t="str">
        <f>'様式13-2_施設整備計画'!A72</f>
        <v>保育室(５歳児）</v>
      </c>
      <c r="E54" s="1093"/>
      <c r="F54" s="270" t="str">
        <f>IF('様式13-2_施設整備計画'!C72="","",'様式13-2_施設整備計画'!C72)</f>
        <v/>
      </c>
      <c r="G54" s="271" t="str">
        <f>IF('様式13-2_施設整備計画'!D72="","",'様式13-2_施設整備計画'!D72)</f>
        <v/>
      </c>
      <c r="H54" s="209"/>
    </row>
    <row r="55" spans="1:9" ht="15" customHeight="1" x14ac:dyDescent="0.15">
      <c r="A55" s="263"/>
      <c r="B55" s="515"/>
      <c r="C55" s="1100"/>
      <c r="D55" s="1094" t="str">
        <f>'様式13-2_施設整備計画'!A73</f>
        <v>その他（　　　　　　　　　）</v>
      </c>
      <c r="E55" s="1095"/>
      <c r="F55" s="270" t="str">
        <f>IF('様式13-2_施設整備計画'!C73="","",'様式13-2_施設整備計画'!C73)</f>
        <v/>
      </c>
      <c r="G55" s="271" t="str">
        <f>IF('様式13-2_施設整備計画'!D73="","",'様式13-2_施設整備計画'!D73)</f>
        <v/>
      </c>
      <c r="H55" s="209"/>
    </row>
    <row r="56" spans="1:9" ht="15" customHeight="1" x14ac:dyDescent="0.15">
      <c r="A56" s="263"/>
      <c r="B56" s="515"/>
      <c r="C56" s="1100"/>
      <c r="D56" s="1094" t="str">
        <f>'様式13-2_施設整備計画'!A74</f>
        <v>その他（　　　　　　　　　）</v>
      </c>
      <c r="E56" s="1095"/>
      <c r="F56" s="270" t="str">
        <f>IF('様式13-2_施設整備計画'!C74="","",'様式13-2_施設整備計画'!C74)</f>
        <v/>
      </c>
      <c r="G56" s="271" t="str">
        <f>IF('様式13-2_施設整備計画'!D74="","",'様式13-2_施設整備計画'!D74)</f>
        <v/>
      </c>
      <c r="H56" s="209"/>
    </row>
    <row r="57" spans="1:9" ht="15" customHeight="1" x14ac:dyDescent="0.15">
      <c r="A57" s="263"/>
      <c r="B57" s="515"/>
      <c r="C57" s="1100"/>
      <c r="D57" s="1094" t="str">
        <f>'様式13-2_施設整備計画'!A75</f>
        <v>その他（　　　　　　　　　）</v>
      </c>
      <c r="E57" s="1095"/>
      <c r="F57" s="270" t="str">
        <f>IF('様式13-2_施設整備計画'!C75="","",'様式13-2_施設整備計画'!C75)</f>
        <v/>
      </c>
      <c r="G57" s="271" t="str">
        <f>IF('様式13-2_施設整備計画'!D75="","",'様式13-2_施設整備計画'!D75)</f>
        <v/>
      </c>
      <c r="H57" s="209"/>
    </row>
    <row r="58" spans="1:9" ht="15" customHeight="1" x14ac:dyDescent="0.15">
      <c r="A58" s="263"/>
      <c r="B58" s="515"/>
      <c r="C58" s="1100"/>
      <c r="D58" s="1094" t="str">
        <f>'様式13-2_施設整備計画'!A76</f>
        <v>その他（　　　　　　　　　）</v>
      </c>
      <c r="E58" s="1095"/>
      <c r="F58" s="270" t="str">
        <f>IF('様式13-2_施設整備計画'!C76="","",'様式13-2_施設整備計画'!C76)</f>
        <v/>
      </c>
      <c r="G58" s="271" t="str">
        <f>IF('様式13-2_施設整備計画'!D76="","",'様式13-2_施設整備計画'!D76)</f>
        <v/>
      </c>
      <c r="H58" s="209"/>
    </row>
    <row r="59" spans="1:9" ht="15" customHeight="1" thickBot="1" x14ac:dyDescent="0.2">
      <c r="A59" s="263"/>
      <c r="B59" s="515"/>
      <c r="C59" s="1101"/>
      <c r="D59" s="1094" t="str">
        <f>'様式13-2_施設整備計画'!A77</f>
        <v>その他（　　　　　　　　　）</v>
      </c>
      <c r="E59" s="1095"/>
      <c r="F59" s="270" t="str">
        <f>IF('様式13-2_施設整備計画'!C77="","",'様式13-2_施設整備計画'!C77)</f>
        <v/>
      </c>
      <c r="G59" s="271" t="str">
        <f>IF('様式13-2_施設整備計画'!D77="","",'様式13-2_施設整備計画'!D77)</f>
        <v/>
      </c>
      <c r="H59" s="209"/>
    </row>
    <row r="60" spans="1:9" ht="15" customHeight="1" thickTop="1" thickBot="1" x14ac:dyDescent="0.2">
      <c r="A60" s="263"/>
      <c r="B60" s="515"/>
      <c r="C60" s="1096" t="s">
        <v>91</v>
      </c>
      <c r="D60" s="1097"/>
      <c r="E60" s="1098"/>
      <c r="F60" s="272"/>
      <c r="G60" s="273">
        <f>SUM(G49:G59)</f>
        <v>0</v>
      </c>
      <c r="H60" s="209"/>
    </row>
    <row r="61" spans="1:9" ht="15" customHeight="1" thickTop="1" x14ac:dyDescent="0.15">
      <c r="A61" s="263"/>
      <c r="B61" s="515"/>
      <c r="C61" s="1099" t="s">
        <v>81</v>
      </c>
      <c r="D61" s="1102" t="str">
        <f>'様式13-2_施設整備計画'!F67</f>
        <v>沐浴室</v>
      </c>
      <c r="E61" s="1103"/>
      <c r="F61" s="270" t="str">
        <f>IF('様式13-2_施設整備計画'!H67="","",'様式13-2_施設整備計画'!H67)</f>
        <v/>
      </c>
      <c r="G61" s="271" t="str">
        <f>IF('様式13-2_施設整備計画'!I67="","",'様式13-2_施設整備計画'!I67)</f>
        <v/>
      </c>
      <c r="H61" s="209"/>
    </row>
    <row r="62" spans="1:9" ht="15" customHeight="1" x14ac:dyDescent="0.15">
      <c r="A62" s="263"/>
      <c r="B62" s="515"/>
      <c r="C62" s="1100"/>
      <c r="D62" s="1092" t="str">
        <f>'様式13-2_施設整備計画'!F68</f>
        <v>調乳室</v>
      </c>
      <c r="E62" s="1093"/>
      <c r="F62" s="270" t="str">
        <f>IF('様式13-2_施設整備計画'!H68="","",'様式13-2_施設整備計画'!H68)</f>
        <v/>
      </c>
      <c r="G62" s="271" t="str">
        <f>IF('様式13-2_施設整備計画'!I68="","",'様式13-2_施設整備計画'!I68)</f>
        <v/>
      </c>
      <c r="H62" s="209"/>
    </row>
    <row r="63" spans="1:9" ht="15" customHeight="1" x14ac:dyDescent="0.15">
      <c r="A63" s="263"/>
      <c r="B63" s="515"/>
      <c r="C63" s="1100"/>
      <c r="D63" s="1092" t="str">
        <f>'様式13-2_施設整備計画'!F69</f>
        <v>遊戯室</v>
      </c>
      <c r="E63" s="1093"/>
      <c r="F63" s="270" t="str">
        <f>IF('様式13-2_施設整備計画'!H69="","",'様式13-2_施設整備計画'!H69)</f>
        <v/>
      </c>
      <c r="G63" s="271" t="str">
        <f>IF('様式13-2_施設整備計画'!I69="","",'様式13-2_施設整備計画'!I69)</f>
        <v/>
      </c>
      <c r="H63" s="209"/>
    </row>
    <row r="64" spans="1:9" ht="15" customHeight="1" x14ac:dyDescent="0.15">
      <c r="A64" s="263"/>
      <c r="B64" s="515"/>
      <c r="C64" s="1100"/>
      <c r="D64" s="1092" t="str">
        <f>'様式13-2_施設整備計画'!F70</f>
        <v>職員室</v>
      </c>
      <c r="E64" s="1093"/>
      <c r="F64" s="270" t="str">
        <f>IF('様式13-2_施設整備計画'!H70="","",'様式13-2_施設整備計画'!H70)</f>
        <v/>
      </c>
      <c r="G64" s="271" t="str">
        <f>IF('様式13-2_施設整備計画'!I70="","",'様式13-2_施設整備計画'!I70)</f>
        <v/>
      </c>
      <c r="H64" s="209"/>
      <c r="I64" s="280"/>
    </row>
    <row r="65" spans="1:8" ht="15" customHeight="1" x14ac:dyDescent="0.15">
      <c r="A65" s="263"/>
      <c r="B65" s="515"/>
      <c r="C65" s="1100"/>
      <c r="D65" s="1092" t="str">
        <f>'様式13-2_施設整備計画'!F71</f>
        <v>調理室</v>
      </c>
      <c r="E65" s="1093"/>
      <c r="F65" s="270" t="str">
        <f>IF('様式13-2_施設整備計画'!H71="","",'様式13-2_施設整備計画'!H71)</f>
        <v/>
      </c>
      <c r="G65" s="271" t="str">
        <f>IF('様式13-2_施設整備計画'!I71="","",'様式13-2_施設整備計画'!I71)</f>
        <v/>
      </c>
      <c r="H65" s="209"/>
    </row>
    <row r="66" spans="1:8" ht="15" customHeight="1" x14ac:dyDescent="0.15">
      <c r="A66" s="263"/>
      <c r="B66" s="515"/>
      <c r="C66" s="1100"/>
      <c r="D66" s="1092" t="str">
        <f>'様式13-2_施設整備計画'!F72</f>
        <v>医務室</v>
      </c>
      <c r="E66" s="1093"/>
      <c r="F66" s="270" t="str">
        <f>IF('様式13-2_施設整備計画'!H72="","",'様式13-2_施設整備計画'!H72)</f>
        <v/>
      </c>
      <c r="G66" s="271" t="str">
        <f>IF('様式13-2_施設整備計画'!I72="","",'様式13-2_施設整備計画'!I72)</f>
        <v/>
      </c>
      <c r="H66" s="209"/>
    </row>
    <row r="67" spans="1:8" ht="15" customHeight="1" thickBot="1" x14ac:dyDescent="0.2">
      <c r="A67" s="263"/>
      <c r="B67" s="515"/>
      <c r="C67" s="1101"/>
      <c r="D67" s="1104" t="str">
        <f>'様式13-2_施設整備計画'!F73</f>
        <v>便所</v>
      </c>
      <c r="E67" s="1105"/>
      <c r="F67" s="270" t="str">
        <f>IF('様式13-2_施設整備計画'!H73="","",'様式13-2_施設整備計画'!H73)</f>
        <v/>
      </c>
      <c r="G67" s="271" t="str">
        <f>IF('様式13-2_施設整備計画'!I73="","",'様式13-2_施設整備計画'!I73)</f>
        <v/>
      </c>
      <c r="H67" s="209"/>
    </row>
    <row r="68" spans="1:8" ht="15" customHeight="1" thickTop="1" thickBot="1" x14ac:dyDescent="0.2">
      <c r="A68" s="263"/>
      <c r="B68" s="515"/>
      <c r="C68" s="274"/>
      <c r="D68" s="1096" t="s">
        <v>92</v>
      </c>
      <c r="E68" s="1098"/>
      <c r="F68" s="272"/>
      <c r="G68" s="273">
        <f>SUM(G61:G67)</f>
        <v>0</v>
      </c>
      <c r="H68" s="209"/>
    </row>
    <row r="69" spans="1:8" ht="15" customHeight="1" thickTop="1" x14ac:dyDescent="0.15">
      <c r="A69" s="275"/>
      <c r="B69" s="515"/>
      <c r="C69" s="1112" t="s">
        <v>310</v>
      </c>
      <c r="D69" s="1113"/>
      <c r="E69" s="1114"/>
      <c r="F69" s="276"/>
      <c r="G69" s="277">
        <f>G60+G68</f>
        <v>0</v>
      </c>
      <c r="H69" s="209"/>
    </row>
    <row r="70" spans="1:8" ht="12.75" customHeight="1" x14ac:dyDescent="0.15">
      <c r="A70" s="275"/>
      <c r="B70" s="516"/>
      <c r="C70" s="1109" t="s">
        <v>857</v>
      </c>
      <c r="D70" s="1110"/>
      <c r="E70" s="1110"/>
      <c r="F70" s="1110"/>
      <c r="G70" s="1111"/>
    </row>
    <row r="71" spans="1:8" ht="15" customHeight="1" x14ac:dyDescent="0.15">
      <c r="A71" s="263"/>
      <c r="B71" s="515"/>
      <c r="C71" s="1130" t="str">
        <f>'様式13-2_施設整備計画'!A81</f>
        <v>駐車場台数</v>
      </c>
      <c r="D71" s="1131"/>
      <c r="E71" s="1132"/>
      <c r="F71" s="1156" t="str">
        <f>IF('様式13-2_施設整備計画'!C81="","",'様式13-2_施設整備計画'!C81)</f>
        <v/>
      </c>
      <c r="G71" s="1157"/>
      <c r="H71" s="209"/>
    </row>
    <row r="72" spans="1:8" ht="15" customHeight="1" x14ac:dyDescent="0.15">
      <c r="A72" s="263"/>
      <c r="B72" s="515"/>
      <c r="C72" s="1106" t="str">
        <f>'様式13-2_施設整備計画'!A82</f>
        <v>（うち、保護者利用可）</v>
      </c>
      <c r="D72" s="1107"/>
      <c r="E72" s="1108"/>
      <c r="F72" s="1090" t="str">
        <f>IF('様式13-2_施設整備計画'!C82="","",'様式13-2_施設整備計画'!C82)</f>
        <v/>
      </c>
      <c r="G72" s="1091"/>
      <c r="H72" s="209"/>
    </row>
    <row r="73" spans="1:8" ht="15" customHeight="1" x14ac:dyDescent="0.15">
      <c r="A73" s="263"/>
      <c r="B73" s="515"/>
      <c r="C73" s="1115" t="str">
        <f>'様式13-2_施設整備計画'!A83</f>
        <v>各台数を見込んだ理由</v>
      </c>
      <c r="D73" s="1116"/>
      <c r="E73" s="1117"/>
      <c r="F73" s="1124" t="str">
        <f>IF('様式13-2_施設整備計画'!C83="","",'様式13-2_施設整備計画'!C83)</f>
        <v/>
      </c>
      <c r="G73" s="1125"/>
      <c r="H73" s="209"/>
    </row>
    <row r="74" spans="1:8" ht="15" customHeight="1" x14ac:dyDescent="0.15">
      <c r="A74" s="263"/>
      <c r="B74" s="515"/>
      <c r="C74" s="1118"/>
      <c r="D74" s="1119"/>
      <c r="E74" s="1120"/>
      <c r="F74" s="1126"/>
      <c r="G74" s="1127"/>
      <c r="H74" s="209"/>
    </row>
    <row r="75" spans="1:8" ht="15" customHeight="1" thickBot="1" x14ac:dyDescent="0.2">
      <c r="A75" s="278"/>
      <c r="B75" s="517"/>
      <c r="C75" s="1121"/>
      <c r="D75" s="1122"/>
      <c r="E75" s="1123"/>
      <c r="F75" s="1128"/>
      <c r="G75" s="1129"/>
      <c r="H75" s="209"/>
    </row>
  </sheetData>
  <sheetProtection formatCells="0" formatColumns="0" formatRows="0"/>
  <mergeCells count="60">
    <mergeCell ref="C47:G47"/>
    <mergeCell ref="F46:G46"/>
    <mergeCell ref="D55:E55"/>
    <mergeCell ref="D58:E58"/>
    <mergeCell ref="D56:E56"/>
    <mergeCell ref="D48:E48"/>
    <mergeCell ref="D57:E57"/>
    <mergeCell ref="C48:C59"/>
    <mergeCell ref="D49:E49"/>
    <mergeCell ref="D50:E50"/>
    <mergeCell ref="D51:E51"/>
    <mergeCell ref="D52:E52"/>
    <mergeCell ref="D53:E53"/>
    <mergeCell ref="D54:E54"/>
    <mergeCell ref="C43:G43"/>
    <mergeCell ref="F71:G71"/>
    <mergeCell ref="A4:G4"/>
    <mergeCell ref="B5:G5"/>
    <mergeCell ref="C7:D12"/>
    <mergeCell ref="C13:D19"/>
    <mergeCell ref="E13:E18"/>
    <mergeCell ref="C22:D38"/>
    <mergeCell ref="C39:D39"/>
    <mergeCell ref="E7:E8"/>
    <mergeCell ref="A40:G40"/>
    <mergeCell ref="E22:F22"/>
    <mergeCell ref="E25:E31"/>
    <mergeCell ref="E32:E38"/>
    <mergeCell ref="F45:G45"/>
    <mergeCell ref="C46:E46"/>
    <mergeCell ref="C73:E75"/>
    <mergeCell ref="F73:G75"/>
    <mergeCell ref="C71:E71"/>
    <mergeCell ref="A2:F3"/>
    <mergeCell ref="E39:G39"/>
    <mergeCell ref="B20:G20"/>
    <mergeCell ref="E11:E12"/>
    <mergeCell ref="E9:E10"/>
    <mergeCell ref="E23:F23"/>
    <mergeCell ref="E24:F24"/>
    <mergeCell ref="F44:G44"/>
    <mergeCell ref="C45:E45"/>
    <mergeCell ref="B41:G41"/>
    <mergeCell ref="C44:E44"/>
    <mergeCell ref="C42:G42"/>
    <mergeCell ref="D68:E68"/>
    <mergeCell ref="F72:G72"/>
    <mergeCell ref="D66:E66"/>
    <mergeCell ref="D59:E59"/>
    <mergeCell ref="C60:E60"/>
    <mergeCell ref="C61:C67"/>
    <mergeCell ref="D61:E61"/>
    <mergeCell ref="D62:E62"/>
    <mergeCell ref="D63:E63"/>
    <mergeCell ref="D64:E64"/>
    <mergeCell ref="D65:E65"/>
    <mergeCell ref="D67:E67"/>
    <mergeCell ref="C72:E72"/>
    <mergeCell ref="C70:G70"/>
    <mergeCell ref="C69:E69"/>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&amp;C&amp;"HG丸ｺﾞｼｯｸM-PRO,標準"&amp;K000000応募書類一覧表②&amp;R&amp;"HG丸ｺﾞｼｯｸM-PRO,標準"（様式１－３）</oddHeader>
  </headerFooter>
  <rowBreaks count="1" manualBreakCount="1">
    <brk id="39" max="6" man="1"/>
  </rowBreaks>
  <ignoredErrors>
    <ignoredError sqref="G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41</vt:i4>
      </vt:variant>
    </vt:vector>
  </HeadingPairs>
  <TitlesOfParts>
    <vt:vector size="84" baseType="lpstr">
      <vt:lpstr>事前様式01_事前登録書</vt:lpstr>
      <vt:lpstr>質問票</vt:lpstr>
      <vt:lpstr>応募書類受付予約票</vt:lpstr>
      <vt:lpstr>様式01_応募申込書</vt:lpstr>
      <vt:lpstr>様式01-1_事業概要1</vt:lpstr>
      <vt:lpstr>様式01-1_事業概要2</vt:lpstr>
      <vt:lpstr>様式01-2_提出書類一覧</vt:lpstr>
      <vt:lpstr>様式01-3_応募書類一覧表①</vt:lpstr>
      <vt:lpstr>様式01-3_応募書類一覧表②</vt:lpstr>
      <vt:lpstr>様式01-3_応募書類一覧表③</vt:lpstr>
      <vt:lpstr>様式02-1_事業者の状況</vt:lpstr>
      <vt:lpstr>様式02‐2_事業者役員等名簿</vt:lpstr>
      <vt:lpstr>様式02‐3_履歴書（理事長）</vt:lpstr>
      <vt:lpstr>様式02‐4_履歴書（理事・監事・評議員）</vt:lpstr>
      <vt:lpstr>様式02‐5_基本理念，基本方針，目標等</vt:lpstr>
      <vt:lpstr>様式02‐6_事業者が運営する施設一覧等</vt:lpstr>
      <vt:lpstr>様式02‐6添付書類_履歴書（施設長）</vt:lpstr>
      <vt:lpstr>様式02‐7_事業者己評価・第三者評価等の取組</vt:lpstr>
      <vt:lpstr>様式02‐8_事業者及び運営施設への監査状況</vt:lpstr>
      <vt:lpstr>様式03_事業者の財務状況</vt:lpstr>
      <vt:lpstr>様式04‐1_保育理念，保育方針等</vt:lpstr>
      <vt:lpstr>様式04‐2_開園日・開園時間・定員区分</vt:lpstr>
      <vt:lpstr>様式05‐1_収支予算計画書</vt:lpstr>
      <vt:lpstr>様式05‐1の入力表①</vt:lpstr>
      <vt:lpstr>様式05‐1の入力表②</vt:lpstr>
      <vt:lpstr>様式05‐1の入力表③</vt:lpstr>
      <vt:lpstr>様式05‐2_保育料以外の保護者負担</vt:lpstr>
      <vt:lpstr>様式06‐1_人材育成・職員定着化への取組み</vt:lpstr>
      <vt:lpstr>様式06‐2_職員配置</vt:lpstr>
      <vt:lpstr>様式06-2添付書類_職員勤務ローテーション表（保育所）</vt:lpstr>
      <vt:lpstr>6-2添付書類_職員勤務ローテーション表（記載例）</vt:lpstr>
      <vt:lpstr>様式06‐3_履歴書（施設長予定者）</vt:lpstr>
      <vt:lpstr>様式07_安全対策・危機管理体制</vt:lpstr>
      <vt:lpstr>様式08-1_保育に関する全体計画，指導計画等</vt:lpstr>
      <vt:lpstr>様式08‐2_特に配慮する点</vt:lpstr>
      <vt:lpstr>様式09_支援・配慮を要する子どもへの対応等</vt:lpstr>
      <vt:lpstr>様式10_食育及び給食提供の考え方</vt:lpstr>
      <vt:lpstr>様式11_地域との連携等</vt:lpstr>
      <vt:lpstr>様式11-1_各事業</vt:lpstr>
      <vt:lpstr>様式12_保護者に対する支援</vt:lpstr>
      <vt:lpstr>様式13-1_その他配慮する取組や提案</vt:lpstr>
      <vt:lpstr>様式13-2_施設整備計画</vt:lpstr>
      <vt:lpstr>誓約書</vt:lpstr>
      <vt:lpstr>'6-2添付書類_職員勤務ローテーション表（記載例）'!Print_Area</vt:lpstr>
      <vt:lpstr>応募書類受付予約票!Print_Area</vt:lpstr>
      <vt:lpstr>事前様式01_事前登録書!Print_Area</vt:lpstr>
      <vt:lpstr>質問票!Print_Area</vt:lpstr>
      <vt:lpstr>誓約書!Print_Area</vt:lpstr>
      <vt:lpstr>様式01_応募申込書!Print_Area</vt:lpstr>
      <vt:lpstr>'様式01-2_提出書類一覧'!Print_Area</vt:lpstr>
      <vt:lpstr>'様式01-3_応募書類一覧表①'!Print_Area</vt:lpstr>
      <vt:lpstr>'様式01-3_応募書類一覧表②'!Print_Area</vt:lpstr>
      <vt:lpstr>'様式01-3_応募書類一覧表③'!Print_Area</vt:lpstr>
      <vt:lpstr>'様式02-1_事業者の状況'!Print_Area</vt:lpstr>
      <vt:lpstr>様式02‐2_事業者役員等名簿!Print_Area</vt:lpstr>
      <vt:lpstr>'様式02‐3_履歴書（理事長）'!Print_Area</vt:lpstr>
      <vt:lpstr>'様式02‐4_履歴書（理事・監事・評議員）'!Print_Area</vt:lpstr>
      <vt:lpstr>'様式02‐5_基本理念，基本方針，目標等'!Print_Area</vt:lpstr>
      <vt:lpstr>様式02‐6_事業者が運営する施設一覧等!Print_Area</vt:lpstr>
      <vt:lpstr>'様式02‐6添付書類_履歴書（施設長）'!Print_Area</vt:lpstr>
      <vt:lpstr>様式02‐7_事業者己評価・第三者評価等の取組!Print_Area</vt:lpstr>
      <vt:lpstr>様式02‐8_事業者及び運営施設への監査状況!Print_Area</vt:lpstr>
      <vt:lpstr>様式03_事業者の財務状況!Print_Area</vt:lpstr>
      <vt:lpstr>'様式04‐1_保育理念，保育方針等'!Print_Area</vt:lpstr>
      <vt:lpstr>様式04‐2_開園日・開園時間・定員区分!Print_Area</vt:lpstr>
      <vt:lpstr>様式05‐1_収支予算計画書!Print_Area</vt:lpstr>
      <vt:lpstr>様式05‐1の入力表①!Print_Area</vt:lpstr>
      <vt:lpstr>様式05‐1の入力表②!Print_Area</vt:lpstr>
      <vt:lpstr>様式05‐1の入力表③!Print_Area</vt:lpstr>
      <vt:lpstr>様式05‐2_保育料以外の保護者負担!Print_Area</vt:lpstr>
      <vt:lpstr>様式06‐1_人材育成・職員定着化への取組み!Print_Area</vt:lpstr>
      <vt:lpstr>様式06‐2_職員配置!Print_Area</vt:lpstr>
      <vt:lpstr>'様式06-2添付書類_職員勤務ローテーション表（保育所）'!Print_Area</vt:lpstr>
      <vt:lpstr>'様式06‐3_履歴書（施設長予定者）'!Print_Area</vt:lpstr>
      <vt:lpstr>様式07_安全対策・危機管理体制!Print_Area</vt:lpstr>
      <vt:lpstr>'様式08-1_保育に関する全体計画，指導計画等'!Print_Area</vt:lpstr>
      <vt:lpstr>様式08‐2_特に配慮する点!Print_Area</vt:lpstr>
      <vt:lpstr>様式09_支援・配慮を要する子どもへの対応等!Print_Area</vt:lpstr>
      <vt:lpstr>様式10_食育及び給食提供の考え方!Print_Area</vt:lpstr>
      <vt:lpstr>様式11_地域との連携等!Print_Area</vt:lpstr>
      <vt:lpstr>'様式11-1_各事業'!Print_Area</vt:lpstr>
      <vt:lpstr>様式12_保護者に対する支援!Print_Area</vt:lpstr>
      <vt:lpstr>'様式13-1_その他配慮する取組や提案'!Print_Area</vt:lpstr>
      <vt:lpstr>'様式13-2_施設整備計画'!Print_Area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由二 [Yuji Endo]</dc:creator>
  <cp:lastModifiedBy>佐々木 一成 [Kazushige Sasaki]</cp:lastModifiedBy>
  <cp:lastPrinted>2023-05-10T07:34:02Z</cp:lastPrinted>
  <dcterms:created xsi:type="dcterms:W3CDTF">2016-04-08T00:06:59Z</dcterms:created>
  <dcterms:modified xsi:type="dcterms:W3CDTF">2023-05-10T07:34:05Z</dcterms:modified>
</cp:coreProperties>
</file>