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財務部\財政課\決算\06_決算照会関係\H30決算照会\02_宮城県\06平成29年度財政状況資料集の作成及び提出について\03_県提出\"/>
    </mc:Choice>
  </mc:AlternateContent>
  <bookViews>
    <workbookView xWindow="0" yWindow="0" windowWidth="28800" windowHeight="118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AM39" i="10"/>
  <c r="U39" i="10"/>
  <c r="C39" i="10"/>
  <c r="AM38" i="10"/>
  <c r="U38" i="10"/>
  <c r="C38" i="10"/>
  <c r="AM37" i="10"/>
  <c r="U37" i="10"/>
  <c r="C37" i="10"/>
  <c r="AM36" i="10"/>
  <c r="AM35"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BE34" i="10" l="1"/>
  <c r="BE35" i="10" s="1"/>
  <c r="BE36" i="10" s="1"/>
  <c r="BE37" i="10" s="1"/>
  <c r="BE38" i="10" s="1"/>
  <c r="BE39" i="10" s="1"/>
  <c r="AM34" i="10"/>
  <c r="BW34" i="10" l="1"/>
  <c r="BW35" i="10" s="1"/>
  <c r="BW36" i="10" s="1"/>
  <c r="BW37" i="10" s="1"/>
  <c r="BW38" i="10" s="1"/>
  <c r="BW39" i="10" s="1"/>
  <c r="CO34" i="10" s="1"/>
  <c r="CO35" i="10" s="1"/>
  <c r="CO36" i="10" s="1"/>
  <c r="CO37" i="10" s="1"/>
  <c r="CO38" i="10" s="1"/>
  <c r="CO39" i="10" s="1"/>
  <c r="CO40" i="10" s="1"/>
  <c r="CO41" i="10" s="1"/>
  <c r="CO42" i="10" s="1"/>
  <c r="CO43" i="10" s="1"/>
</calcChain>
</file>

<file path=xl/sharedStrings.xml><?xml version="1.0" encoding="utf-8"?>
<sst xmlns="http://schemas.openxmlformats.org/spreadsheetml/2006/main" count="1090" uniqueCount="614">
  <si>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</si>
  <si>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</si>
  <si>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</si>
  <si>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</si>
  <si>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</si>
  <si>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</si>
  <si>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</si>
  <si>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</si>
  <si>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</si>
  <si>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</si>
  <si>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</si>
  <si>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</si>
  <si>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</si>
  <si>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</si>
  <si>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</si>
  <si>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</si>
  <si>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</si>
  <si>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</si>
  <si>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</si>
  <si>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</si>
  <si>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</si>
  <si>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</si>
  <si>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</si>
  <si>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</si>
  <si>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</si>
  <si>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</si>
  <si>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</si>
  <si>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</si>
  <si>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</si>
  <si>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</si>
  <si>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</si>
  <si>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</si>
  <si>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</si>
  <si>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</si>
  <si>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</si>
  <si>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</si>
  <si>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</si>
  <si>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</si>
  <si>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</si>
  <si>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</si>
  <si>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</si>
  <si>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</si>
  <si>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</si>
  <si>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</si>
  <si>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</si>
  <si>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</si>
  <si>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</si>
  <si>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</si>
  <si>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</si>
  <si>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</si>
  <si>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</si>
  <si>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</si>
  <si>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</si>
  <si>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</si>
  <si>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</si>
  <si>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</si>
  <si>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</si>
  <si>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</si>
  <si>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</si>
  <si>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</si>
  <si>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</si>
  <si>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</si>
  <si>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</si>
  <si>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</si>
  <si>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</si>
  <si>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</si>
  <si>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</si>
  <si>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</si>
  <si>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</si>
  <si>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</si>
  <si>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</si>
  <si>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</si>
  <si>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</si>
  <si>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</si>
  <si>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</si>
  <si>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</si>
  <si>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</si>
  <si>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</si>
  <si>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</si>
  <si>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</si>
  <si>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</si>
  <si>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</si>
  <si>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</si>
  <si>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</si>
  <si>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</si>
  <si>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</si>
  <si>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</si>
  <si>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</si>
  <si>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</si>
  <si>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</si>
  <si>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</si>
  <si>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</si>
  <si>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石巻市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</si>
  <si>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</si>
  <si>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</si>
  <si>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</si>
  <si>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</si>
  <si>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</si>
  <si>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</si>
  <si>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</si>
  <si>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</si>
  <si>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</si>
  <si>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</si>
  <si>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</si>
  <si>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</si>
  <si>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</si>
  <si>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</si>
  <si>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</si>
  <si>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</si>
  <si>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</si>
  <si>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</si>
  <si>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</si>
  <si>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</si>
  <si>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</si>
  <si>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</si>
  <si>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</si>
  <si>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</si>
  <si>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</si>
  <si>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</si>
  <si>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</si>
  <si>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</si>
  <si>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</si>
  <si>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</si>
  <si>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</si>
  <si>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</si>
  <si>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</si>
  <si>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</si>
  <si>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</si>
  <si>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</si>
  <si>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</si>
  <si>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</si>
  <si>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</si>
  <si>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</si>
  <si>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</si>
  <si>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</si>
  <si>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</si>
  <si>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</si>
  <si>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</si>
  <si>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</si>
  <si>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</si>
  <si>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</si>
  <si>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</si>
  <si>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</si>
  <si>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</si>
  <si>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</si>
  <si>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0"/>
  </si>
  <si>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</si>
  <si>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</si>
  <si>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</si>
  <si>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</si>
  <si>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</si>
  <si>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</si>
  <si>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</si>
  <si>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</si>
  <si>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</si>
  <si>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</si>
  <si>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</si>
  <si>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</si>
  <si>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</si>
  <si>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</si>
  <si>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</si>
  <si>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</si>
  <si>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</si>
  <si>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</si>
  <si>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</si>
  <si>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</si>
  <si>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</si>
  <si>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</si>
  <si>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</si>
  <si>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</si>
  <si>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</si>
  <si>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</si>
  <si>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</si>
  <si>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</si>
  <si>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</si>
  <si>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</si>
  <si>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</si>
  <si>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</si>
  <si>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</si>
  <si>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</si>
  <si>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</si>
  <si>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</si>
  <si>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</si>
  <si>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</si>
  <si>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</si>
  <si>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</si>
  <si>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</si>
  <si>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</si>
  <si>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</si>
  <si>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</si>
  <si>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</si>
  <si>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</si>
  <si>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</si>
  <si>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</si>
  <si>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</si>
  <si>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</si>
  <si>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</si>
  <si>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</si>
  <si>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</si>
  <si>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</si>
  <si>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</si>
  <si>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</si>
  <si>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</si>
  <si>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</si>
  <si>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</si>
  <si>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宮城県石巻市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</si>
  <si>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</si>
  <si>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</si>
  <si>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</si>
  <si>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</si>
  <si>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</si>
  <si>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</si>
  <si>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</si>
  <si>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</si>
  <si>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</si>
  <si>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</si>
  <si>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</si>
  <si>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</si>
  <si>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</si>
  <si>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</si>
  <si>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</si>
  <si>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</si>
  <si>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</si>
  <si>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</si>
  <si>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</si>
  <si>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</si>
  <si>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</si>
  <si>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</si>
  <si>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</si>
  <si>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</si>
  <si>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</si>
  <si>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</si>
  <si>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</si>
  <si>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</si>
  <si>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</si>
  <si>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</si>
  <si>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</si>
  <si>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</si>
  <si>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</si>
  <si>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</si>
  <si>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</si>
  <si>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</si>
  <si>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</si>
  <si>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</si>
  <si>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</si>
  <si>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</si>
  <si>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</si>
  <si>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</si>
  <si>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</si>
  <si>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</si>
  <si>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</si>
  <si>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</si>
  <si>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</si>
  <si>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</si>
  <si>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</si>
  <si>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</si>
  <si>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</si>
  <si>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</si>
  <si>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</si>
  <si>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</si>
  <si>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</si>
  <si>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</si>
  <si>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</si>
  <si>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</si>
  <si>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</si>
  <si>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</si>
  <si>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</si>
  <si>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</si>
  <si>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</si>
  <si>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</si>
  <si>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</si>
  <si>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</si>
  <si>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</si>
  <si>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</si>
  <si>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</si>
  <si>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</si>
  <si>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</si>
  <si>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</si>
  <si>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</si>
  <si>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</si>
  <si>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</si>
  <si>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</si>
  <si>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</si>
  <si>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</si>
  <si>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</si>
  <si>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</si>
  <si>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</si>
  <si>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</si>
  <si>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</si>
  <si>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</si>
  <si>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</si>
  <si>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</si>
  <si>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</si>
  <si>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</si>
  <si>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</si>
  <si>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</si>
  <si>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</si>
  <si>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</si>
  <si>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</si>
  <si>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</si>
  <si>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</si>
  <si>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</si>
  <si>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</si>
  <si>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</si>
  <si>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</si>
  <si>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</si>
  <si>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</si>
  <si>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</si>
  <si>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</si>
  <si>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</si>
  <si>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</si>
  <si>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</si>
  <si>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</si>
  <si>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</si>
  <si>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</si>
  <si>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</si>
  <si>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</si>
  <si>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</si>
  <si>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</si>
  <si>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</si>
  <si>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</si>
  <si>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</si>
  <si>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</si>
  <si>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</si>
  <si>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</si>
  <si>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</si>
  <si>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</si>
  <si>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</si>
  <si>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</si>
  <si>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</si>
  <si>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</si>
  <si>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</si>
  <si>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</si>
  <si>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</si>
  <si>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</si>
  <si>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</si>
  <si>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</si>
  <si>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</si>
  <si>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</si>
  <si>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</si>
  <si>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</si>
  <si>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</si>
  <si>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</si>
  <si>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</si>
  <si>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</si>
  <si>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</si>
  <si>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</si>
  <si>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</si>
  <si>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</si>
  <si>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</si>
  <si>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</si>
  <si>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</si>
  <si>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</si>
  <si>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</si>
  <si>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</si>
  <si>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</si>
  <si>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</si>
  <si>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宮城県石巻市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</si>
  <si>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</si>
  <si>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</si>
  <si>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</si>
  <si>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</si>
  <si>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</si>
  <si>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</si>
  <si>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</si>
  <si>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</si>
  <si>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</si>
  <si>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</si>
  <si>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</si>
  <si>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</si>
  <si>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</si>
  <si>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</si>
  <si>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</si>
  <si>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</si>
  <si>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</si>
  <si>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</si>
  <si>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</si>
  <si>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</si>
  <si>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石巻市土地取得特別会計</t>
    <phoneticPr fontId="5"/>
  </si>
  <si>
    <t>-</t>
    <phoneticPr fontId="5"/>
  </si>
  <si>
    <t>石巻市市街地開発事業特別会計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</si>
  <si>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</si>
  <si>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</si>
  <si>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</si>
  <si>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</si>
  <si>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</si>
  <si>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</si>
  <si>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</si>
  <si>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</si>
  <si>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</si>
  <si>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</si>
  <si>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</si>
  <si>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</si>
  <si>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</si>
  <si>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</si>
  <si>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石巻市国民健康保険事業特別会計</t>
    <phoneticPr fontId="5"/>
  </si>
  <si>
    <t>石巻市後期高齢者医療特別会計</t>
    <phoneticPr fontId="5"/>
  </si>
  <si>
    <t>石巻市介護保険事業特別会計</t>
    <phoneticPr fontId="5"/>
  </si>
  <si>
    <t>石巻市病院事業会計</t>
    <phoneticPr fontId="5"/>
  </si>
  <si>
    <t>-</t>
    <phoneticPr fontId="5"/>
  </si>
  <si>
    <t>法適用企業</t>
    <phoneticPr fontId="5"/>
  </si>
  <si>
    <t>石巻市水産物地方卸売市場事業特別会計</t>
    <phoneticPr fontId="5"/>
  </si>
  <si>
    <t>-</t>
    <phoneticPr fontId="5"/>
  </si>
  <si>
    <t>法非適用企業</t>
    <phoneticPr fontId="5"/>
  </si>
  <si>
    <t>石巻市下水道事業特別会計</t>
    <phoneticPr fontId="5"/>
  </si>
  <si>
    <t>法非適用企業</t>
    <phoneticPr fontId="5"/>
  </si>
  <si>
    <t>石巻市漁業集落排水事業特別会計</t>
    <phoneticPr fontId="5"/>
  </si>
  <si>
    <t>-</t>
    <phoneticPr fontId="5"/>
  </si>
  <si>
    <t>法非適用企業</t>
    <phoneticPr fontId="5"/>
  </si>
  <si>
    <t>石巻市農業集落排水事業特別会計</t>
    <phoneticPr fontId="5"/>
  </si>
  <si>
    <t>法非適用企業</t>
    <phoneticPr fontId="5"/>
  </si>
  <si>
    <t>石巻市浄化槽整備事業特別会計</t>
    <phoneticPr fontId="5"/>
  </si>
  <si>
    <t>法非適用企業</t>
    <phoneticPr fontId="5"/>
  </si>
  <si>
    <t>石巻市産業用地整備事業特別会計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</si>
  <si>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</si>
  <si>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</si>
  <si>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</si>
  <si>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</si>
  <si>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</si>
  <si>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</si>
  <si>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</si>
  <si>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</si>
  <si>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</si>
  <si>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</si>
  <si>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</si>
  <si>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</si>
  <si>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</si>
  <si>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</si>
  <si>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</si>
  <si>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</si>
  <si>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</si>
  <si>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</si>
  <si>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</si>
  <si>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</si>
  <si>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</si>
  <si>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</si>
  <si>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</si>
  <si>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</si>
  <si>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</si>
  <si>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</si>
  <si>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</si>
  <si>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</si>
  <si>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</si>
  <si>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</si>
  <si>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</si>
  <si>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</si>
  <si>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</si>
  <si>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</si>
  <si>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</si>
  <si>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</si>
  <si>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</si>
  <si>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</si>
  <si>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</si>
  <si>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</si>
  <si>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</si>
  <si>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</si>
  <si>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</si>
  <si>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</si>
  <si>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</si>
  <si>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</si>
  <si>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</si>
  <si>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</si>
  <si>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</si>
  <si>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</si>
  <si>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</si>
  <si>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</si>
  <si>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</si>
  <si>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</si>
  <si>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</si>
  <si>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</si>
  <si>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</si>
  <si>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</si>
  <si>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</si>
  <si>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</si>
  <si>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</si>
  <si>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</si>
  <si>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</si>
  <si>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</si>
  <si>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</si>
  <si>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</si>
  <si>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</si>
  <si>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</si>
  <si>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</si>
  <si>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</si>
  <si>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石巻市下水道事業特別会計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</si>
  <si>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</si>
  <si>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</si>
  <si>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</si>
  <si>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石巻市病院事業会計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</si>
  <si>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</si>
  <si>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</si>
  <si>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石巻市農業集落排水事業特別会計</t>
    <phoneticPr fontId="5"/>
  </si>
  <si>
    <t>-</t>
    <phoneticPr fontId="5"/>
  </si>
  <si>
    <t>(Ｆ)</t>
    <phoneticPr fontId="5"/>
  </si>
  <si>
    <t>石巻市産業用地整備事業特別会計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</si>
  <si>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</si>
  <si>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</si>
  <si>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</si>
  <si>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</si>
  <si>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</si>
  <si>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</si>
  <si>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</si>
  <si>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</si>
  <si>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</si>
  <si>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</si>
  <si>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</si>
  <si>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</si>
  <si>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</si>
  <si>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</si>
  <si>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</si>
  <si>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</si>
  <si>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</si>
  <si>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</si>
  <si>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</si>
  <si>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</si>
  <si>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</si>
  <si>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</si>
  <si>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</si>
  <si>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</si>
  <si>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</si>
  <si>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</si>
  <si>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</si>
  <si>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</si>
  <si>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</si>
  <si>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</si>
  <si>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</si>
  <si>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</si>
  <si>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</si>
  <si>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</si>
  <si>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</si>
  <si>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</si>
  <si>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</si>
  <si>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</si>
  <si>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</si>
  <si>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</si>
  <si>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</si>
  <si>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</si>
  <si>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</si>
  <si>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</si>
  <si>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</si>
  <si>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</si>
  <si>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</si>
  <si>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</si>
  <si>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</si>
  <si>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</si>
  <si>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</si>
  <si>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</si>
  <si>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</si>
  <si>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</si>
  <si>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</si>
  <si>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</si>
  <si>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</si>
  <si>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</si>
  <si>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</si>
  <si>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</si>
  <si>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</si>
  <si>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</si>
  <si>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</si>
  <si>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</si>
  <si>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</si>
  <si>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</si>
  <si>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</si>
  <si>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</si>
  <si>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</si>
  <si>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</si>
  <si>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</si>
  <si>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</si>
  <si>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</si>
  <si>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</si>
  <si>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</si>
  <si>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</si>
  <si>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</si>
  <si>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</si>
  <si>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</si>
  <si>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</si>
  <si>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</si>
  <si>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</si>
  <si>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</si>
  <si>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</si>
  <si>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</si>
  <si>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3.31</t>
  </si>
  <si>
    <t>▲ 29.17</t>
  </si>
  <si>
    <t>▲ 5.32</t>
  </si>
  <si>
    <t>▲ 30.26</t>
  </si>
  <si>
    <t>一般会計</t>
  </si>
  <si>
    <t>石巻市国民健康保険事業特別会計</t>
  </si>
  <si>
    <t>石巻市市街地開発事業特別会計</t>
  </si>
  <si>
    <t>石巻市下水道事業特別会計</t>
  </si>
  <si>
    <t>石巻市後期高齢者医療特別会計</t>
  </si>
  <si>
    <t>石巻市介護保険事業特別会計</t>
  </si>
  <si>
    <t>石巻市浄化槽整備事業特別会計</t>
  </si>
  <si>
    <t>石巻市土地取得特別会計</t>
  </si>
  <si>
    <t>その他会計（赤字）</t>
  </si>
  <si>
    <t>その他会計（黒字）</t>
  </si>
  <si>
    <t>石巻地区広域行政事務組合</t>
    <rPh sb="0" eb="2">
      <t>イシノマキ</t>
    </rPh>
    <rPh sb="2" eb="4">
      <t>チク</t>
    </rPh>
    <rPh sb="4" eb="6">
      <t>コウイキ</t>
    </rPh>
    <rPh sb="6" eb="8">
      <t>ギョウセイ</t>
    </rPh>
    <rPh sb="8" eb="10">
      <t>ジム</t>
    </rPh>
    <rPh sb="10" eb="12">
      <t>クミアイ</t>
    </rPh>
    <phoneticPr fontId="2"/>
  </si>
  <si>
    <t>石巻地方広域水道企業団</t>
    <rPh sb="0" eb="2">
      <t>イシノマキ</t>
    </rPh>
    <rPh sb="2" eb="4">
      <t>チホウ</t>
    </rPh>
    <rPh sb="4" eb="6">
      <t>コウイキ</t>
    </rPh>
    <rPh sb="6" eb="8">
      <t>スイドウ</t>
    </rPh>
    <rPh sb="8" eb="10">
      <t>キギョウ</t>
    </rPh>
    <rPh sb="10" eb="11">
      <t>ダン</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</si>
  <si>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</si>
  <si>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</si>
  <si>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宮城県後期高齢者医療広域連合（一般会計）</t>
    <rPh sb="0" eb="3">
      <t>ミヤギケン</t>
    </rPh>
    <rPh sb="3" eb="5">
      <t>コウキ</t>
    </rPh>
    <rPh sb="5" eb="8">
      <t>コウレイシャ</t>
    </rPh>
    <rPh sb="8" eb="10">
      <t>イリョウ</t>
    </rPh>
    <rPh sb="10" eb="12">
      <t>コウイキ</t>
    </rPh>
    <rPh sb="12" eb="14">
      <t>レンゴウ</t>
    </rPh>
    <rPh sb="15" eb="17">
      <t>イッパン</t>
    </rPh>
    <rPh sb="17" eb="19">
      <t>カイケイ</t>
    </rPh>
    <phoneticPr fontId="2"/>
  </si>
  <si>
    <t>宮城県後期高齢者医療広域連合（後期高齢者医療事業会計）</t>
    <rPh sb="0" eb="3">
      <t>ミヤギケン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</si>
  <si>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おしかパブリックサービス</t>
  </si>
  <si>
    <t>-</t>
    <phoneticPr fontId="2"/>
  </si>
  <si>
    <t>石巻地域高等教育事業団</t>
  </si>
  <si>
    <t>石巻市芸術文化振興財団</t>
  </si>
  <si>
    <t>石巻地区勤労者福祉サービスセンター</t>
  </si>
  <si>
    <t>網地島ライン</t>
  </si>
  <si>
    <t>街づくりまんぼう</t>
  </si>
  <si>
    <t>かほく・上品の郷</t>
  </si>
  <si>
    <t>-</t>
    <phoneticPr fontId="2"/>
  </si>
  <si>
    <t>東日本大震災復興交付金基金</t>
    <phoneticPr fontId="11"/>
  </si>
  <si>
    <t>震災復興基金</t>
    <phoneticPr fontId="11"/>
  </si>
  <si>
    <t>市営住宅管理運営基金</t>
    <phoneticPr fontId="11"/>
  </si>
  <si>
    <t>地域づくり基金</t>
    <phoneticPr fontId="11"/>
  </si>
  <si>
    <t>（仮称）石巻市民ホール建設基金</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</si>
</sst>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43141</c:v>
                </c:pt>
                <c:pt idx="1">
                  <c:v>45117</c:v>
                </c:pt>
                <c:pt idx="2">
                  <c:v>58051</c:v>
                </c:pt>
                <c:pt idx="3">
                  <c:v>63257</c:v>
                </c:pt>
                <c:pt idx="4">
                  <c:v>52308</c:v>
                </c:pt>
              </c:numCache>
            </c:numRef>
          </c:val>
          <c:smooth val="0"/>
          <c:extLst>
            <c:ext xmlns:c16="http://schemas.microsoft.com/office/drawing/2014/chart" uri="{C3380CC4-5D6E-409C-BE32-E72D297353CC}">
              <c16:uniqueId val="{00000000-CA47-4058-B784-3062E8371A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229933</c:v>
                </c:pt>
                <c:pt idx="1">
                  <c:v>690288</c:v>
                </c:pt>
                <c:pt idx="2">
                  <c:v>758055</c:v>
                </c:pt>
                <c:pt idx="3">
                  <c:v>523042</c:v>
                </c:pt>
                <c:pt idx="4">
                  <c:v>415821</c:v>
                </c:pt>
              </c:numCache>
            </c:numRef>
          </c:val>
          <c:smooth val="0"/>
          <c:extLst>
            <c:ext xmlns:c16="http://schemas.microsoft.com/office/drawing/2014/chart" uri="{C3380CC4-5D6E-409C-BE32-E72D297353CC}">
              <c16:uniqueId val="{00000001-CA47-4058-B784-3062E8371A6A}"/>
            </c:ext>
          </c:extLst>
        </c:ser>
        <c:dLbls>
          <c:showLegendKey val="0"/>
          <c:showVal val="0"/>
          <c:showCatName val="0"/>
          <c:showSerName val="0"/>
          <c:showPercent val="0"/>
          <c:showBubbleSize val="0"/>
        </c:dLbls>
        <c:marker val="1"/>
        <c:smooth val="0"/>
        <c:axId val="134418816"/>
        <c:axId val="134420736"/>
      </c:lineChart>
      <c:catAx>
        <c:axId val="134418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420736"/>
        <c:crosses val="autoZero"/>
        <c:auto val="1"/>
        <c:lblAlgn val="ctr"/>
        <c:lblOffset val="100"/>
        <c:tickLblSkip val="1"/>
        <c:tickMarkSkip val="1"/>
        <c:noMultiLvlLbl val="0"/>
      </c:catAx>
      <c:valAx>
        <c:axId val="134420736"/>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418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23.09</c:v>
                </c:pt>
                <c:pt idx="1">
                  <c:v>15.58</c:v>
                </c:pt>
                <c:pt idx="2">
                  <c:v>25.39</c:v>
                </c:pt>
                <c:pt idx="3">
                  <c:v>32</c:v>
                </c:pt>
                <c:pt idx="4">
                  <c:v>19.05</c:v>
                </c:pt>
              </c:numCache>
            </c:numRef>
          </c:val>
          <c:extLst>
            <c:ext xmlns:c16="http://schemas.microsoft.com/office/drawing/2014/chart" uri="{C3380CC4-5D6E-409C-BE32-E72D297353CC}">
              <c16:uniqueId val="{00000000-0F10-48F2-A72A-69B000A7ACB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32.19</c:v>
                </c:pt>
                <c:pt idx="1">
                  <c:v>16.559999999999999</c:v>
                </c:pt>
                <c:pt idx="2">
                  <c:v>23.47</c:v>
                </c:pt>
                <c:pt idx="3">
                  <c:v>26.69</c:v>
                </c:pt>
                <c:pt idx="4">
                  <c:v>25.7</c:v>
                </c:pt>
              </c:numCache>
            </c:numRef>
          </c:val>
          <c:extLst>
            <c:ext xmlns:c16="http://schemas.microsoft.com/office/drawing/2014/chart" uri="{C3380CC4-5D6E-409C-BE32-E72D297353CC}">
              <c16:uniqueId val="{00000001-0F10-48F2-A72A-69B000A7ACB8}"/>
            </c:ext>
          </c:extLst>
        </c:ser>
        <c:dLbls>
          <c:showLegendKey val="0"/>
          <c:showVal val="0"/>
          <c:showCatName val="0"/>
          <c:showSerName val="0"/>
          <c:showPercent val="0"/>
          <c:showBubbleSize val="0"/>
        </c:dLbls>
        <c:gapWidth val="250"/>
        <c:overlap val="100"/>
        <c:axId val="157005312"/>
        <c:axId val="157007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-3.31</c:v>
                </c:pt>
                <c:pt idx="1">
                  <c:v>-29.17</c:v>
                </c:pt>
                <c:pt idx="2">
                  <c:v>3.14</c:v>
                </c:pt>
                <c:pt idx="3">
                  <c:v>-5.32</c:v>
                </c:pt>
                <c:pt idx="4">
                  <c:v>-30.26</c:v>
                </c:pt>
              </c:numCache>
            </c:numRef>
          </c:val>
          <c:smooth val="0"/>
          <c:extLst>
            <c:ext xmlns:c16="http://schemas.microsoft.com/office/drawing/2014/chart" uri="{C3380CC4-5D6E-409C-BE32-E72D297353CC}">
              <c16:uniqueId val="{00000002-0F10-48F2-A72A-69B000A7ACB8}"/>
            </c:ext>
          </c:extLst>
        </c:ser>
        <c:dLbls>
          <c:showLegendKey val="0"/>
          <c:showVal val="0"/>
          <c:showCatName val="0"/>
          <c:showSerName val="0"/>
          <c:showPercent val="0"/>
          <c:showBubbleSize val="0"/>
        </c:dLbls>
        <c:marker val="1"/>
        <c:smooth val="0"/>
        <c:axId val="157005312"/>
        <c:axId val="157007232"/>
      </c:lineChart>
      <c:catAx>
        <c:axId val="157005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7007232"/>
        <c:crosses val="autoZero"/>
        <c:auto val="1"/>
        <c:lblAlgn val="ctr"/>
        <c:lblOffset val="100"/>
        <c:tickLblSkip val="1"/>
        <c:tickMarkSkip val="1"/>
        <c:noMultiLvlLbl val="0"/>
      </c:catAx>
      <c:valAx>
        <c:axId val="157007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005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0.12</c:v>
                </c:pt>
                <c:pt idx="2">
                  <c:v>#N/A</c:v>
                </c:pt>
                <c:pt idx="3">
                  <c:v>1.37</c:v>
                </c:pt>
                <c:pt idx="4">
                  <c:v>#N/A</c:v>
                </c:pt>
                <c:pt idx="5">
                  <c:v>0.01</c:v>
                </c:pt>
                <c:pt idx="6">
                  <c:v>#N/A</c:v>
                </c:pt>
                <c:pt idx="7">
                  <c:v>0.01</c:v>
                </c:pt>
                <c:pt idx="8">
                  <c:v>#N/A</c:v>
                </c:pt>
                <c:pt idx="9">
                  <c:v>0</c:v>
                </c:pt>
              </c:numCache>
            </c:numRef>
          </c:val>
          <c:extLst>
            <c:ext xmlns:c16="http://schemas.microsoft.com/office/drawing/2014/chart" uri="{C3380CC4-5D6E-409C-BE32-E72D297353CC}">
              <c16:uniqueId val="{00000000-E136-4A6C-9A68-814E8FECE3A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136-4A6C-9A68-814E8FECE3A7}"/>
            </c:ext>
          </c:extLst>
        </c:ser>
        <c:ser>
          <c:idx val="2"/>
          <c:order val="2"/>
          <c:tx>
            <c:strRef>
              <c:f>データシート!$A$29</c:f>
              <c:strCache>
                <c:ptCount val="1"/>
                <c:pt idx="0">
                  <c:v>石巻市土地取得特別会計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136-4A6C-9A68-814E8FECE3A7}"/>
            </c:ext>
          </c:extLst>
        </c:ser>
        <c:ser>
          <c:idx val="3"/>
          <c:order val="3"/>
          <c:tx>
            <c:strRef>
              <c:f>データシート!$A$30</c:f>
              <c:strCache>
                <c:ptCount val="1"/>
                <c:pt idx="0">
                  <c:v>石巻市浄化槽整備事業特別会計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136-4A6C-9A68-814E8FECE3A7}"/>
            </c:ext>
          </c:extLst>
        </c:ser>
        <c:ser>
          <c:idx val="4"/>
          <c:order val="4"/>
          <c:tx>
            <c:strRef>
              <c:f>データシート!$A$31</c:f>
              <c:strCache>
                <c:ptCount val="1"/>
                <c:pt idx="0">
                  <c:v>石巻市介護保険事業特別会計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0.17</c:v>
                </c:pt>
                <c:pt idx="2">
                  <c:v>#N/A</c:v>
                </c:pt>
                <c:pt idx="3">
                  <c:v>0.01</c:v>
                </c:pt>
                <c:pt idx="4">
                  <c:v>#N/A</c:v>
                </c:pt>
                <c:pt idx="5">
                  <c:v>0.88</c:v>
                </c:pt>
                <c:pt idx="6">
                  <c:v>#N/A</c:v>
                </c:pt>
                <c:pt idx="7">
                  <c:v>0.31</c:v>
                </c:pt>
                <c:pt idx="8">
                  <c:v>#N/A</c:v>
                </c:pt>
                <c:pt idx="9">
                  <c:v>0.01</c:v>
                </c:pt>
              </c:numCache>
            </c:numRef>
          </c:val>
          <c:extLst>
            <c:ext xmlns:c16="http://schemas.microsoft.com/office/drawing/2014/chart" uri="{C3380CC4-5D6E-409C-BE32-E72D297353CC}">
              <c16:uniqueId val="{00000004-E136-4A6C-9A68-814E8FECE3A7}"/>
            </c:ext>
          </c:extLst>
        </c:ser>
        <c:ser>
          <c:idx val="5"/>
          <c:order val="5"/>
          <c:tx>
            <c:strRef>
              <c:f>データシート!$A$32</c:f>
              <c:strCache>
                <c:ptCount val="1"/>
                <c:pt idx="0">
                  <c:v>石巻市後期高齢者医療特別会計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0.03</c:v>
                </c:pt>
                <c:pt idx="2">
                  <c:v>#N/A</c:v>
                </c:pt>
                <c:pt idx="3">
                  <c:v>0.02</c:v>
                </c:pt>
                <c:pt idx="4">
                  <c:v>#N/A</c:v>
                </c:pt>
                <c:pt idx="5">
                  <c:v>0.02</c:v>
                </c:pt>
                <c:pt idx="6">
                  <c:v>#N/A</c:v>
                </c:pt>
                <c:pt idx="7">
                  <c:v>0.02</c:v>
                </c:pt>
                <c:pt idx="8">
                  <c:v>#N/A</c:v>
                </c:pt>
                <c:pt idx="9">
                  <c:v>0.04</c:v>
                </c:pt>
              </c:numCache>
            </c:numRef>
          </c:val>
          <c:extLst>
            <c:ext xmlns:c16="http://schemas.microsoft.com/office/drawing/2014/chart" uri="{C3380CC4-5D6E-409C-BE32-E72D297353CC}">
              <c16:uniqueId val="{00000005-E136-4A6C-9A68-814E8FECE3A7}"/>
            </c:ext>
          </c:extLst>
        </c:ser>
        <c:ser>
          <c:idx val="6"/>
          <c:order val="6"/>
          <c:tx>
            <c:strRef>
              <c:f>データシート!$A$33</c:f>
              <c:strCache>
                <c:ptCount val="1"/>
                <c:pt idx="0">
                  <c:v>石巻市下水道事業特別会計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2.15</c:v>
                </c:pt>
                <c:pt idx="4">
                  <c:v>#N/A</c:v>
                </c:pt>
                <c:pt idx="5">
                  <c:v>8.81</c:v>
                </c:pt>
                <c:pt idx="6">
                  <c:v>#N/A</c:v>
                </c:pt>
                <c:pt idx="7">
                  <c:v>4.3899999999999997</c:v>
                </c:pt>
                <c:pt idx="8">
                  <c:v>#N/A</c:v>
                </c:pt>
                <c:pt idx="9">
                  <c:v>0.67</c:v>
                </c:pt>
              </c:numCache>
            </c:numRef>
          </c:val>
          <c:extLst>
            <c:ext xmlns:c16="http://schemas.microsoft.com/office/drawing/2014/chart" uri="{C3380CC4-5D6E-409C-BE32-E72D297353CC}">
              <c16:uniqueId val="{00000006-E136-4A6C-9A68-814E8FECE3A7}"/>
            </c:ext>
          </c:extLst>
        </c:ser>
        <c:ser>
          <c:idx val="7"/>
          <c:order val="7"/>
          <c:tx>
            <c:strRef>
              <c:f>データシート!$A$34</c:f>
              <c:strCache>
                <c:ptCount val="1"/>
                <c:pt idx="0">
                  <c:v>石巻市市街地開発事業特別会計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c:v>
                </c:pt>
                <c:pt idx="2">
                  <c:v>#N/A</c:v>
                </c:pt>
                <c:pt idx="3">
                  <c:v>0</c:v>
                </c:pt>
                <c:pt idx="4">
                  <c:v>#N/A</c:v>
                </c:pt>
                <c:pt idx="5">
                  <c:v>7.12</c:v>
                </c:pt>
                <c:pt idx="6">
                  <c:v>#N/A</c:v>
                </c:pt>
                <c:pt idx="7">
                  <c:v>2.73</c:v>
                </c:pt>
                <c:pt idx="8">
                  <c:v>#N/A</c:v>
                </c:pt>
                <c:pt idx="9">
                  <c:v>0.96</c:v>
                </c:pt>
              </c:numCache>
            </c:numRef>
          </c:val>
          <c:extLst>
            <c:ext xmlns:c16="http://schemas.microsoft.com/office/drawing/2014/chart" uri="{C3380CC4-5D6E-409C-BE32-E72D297353CC}">
              <c16:uniqueId val="{00000007-E136-4A6C-9A68-814E8FECE3A7}"/>
            </c:ext>
          </c:extLst>
        </c:ser>
        <c:ser>
          <c:idx val="8"/>
          <c:order val="8"/>
          <c:tx>
            <c:strRef>
              <c:f>データシート!$A$35</c:f>
              <c:strCache>
                <c:ptCount val="1"/>
                <c:pt idx="0">
                  <c:v>石巻市国民健康保険事業特別会計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0.06</c:v>
                </c:pt>
                <c:pt idx="2">
                  <c:v>#N/A</c:v>
                </c:pt>
                <c:pt idx="3">
                  <c:v>0.03</c:v>
                </c:pt>
                <c:pt idx="4">
                  <c:v>#N/A</c:v>
                </c:pt>
                <c:pt idx="5">
                  <c:v>0.1</c:v>
                </c:pt>
                <c:pt idx="6">
                  <c:v>#N/A</c:v>
                </c:pt>
                <c:pt idx="7">
                  <c:v>0.23</c:v>
                </c:pt>
                <c:pt idx="8">
                  <c:v>#N/A</c:v>
                </c:pt>
                <c:pt idx="9">
                  <c:v>1.05</c:v>
                </c:pt>
              </c:numCache>
            </c:numRef>
          </c:val>
          <c:extLst>
            <c:ext xmlns:c16="http://schemas.microsoft.com/office/drawing/2014/chart" uri="{C3380CC4-5D6E-409C-BE32-E72D297353CC}">
              <c16:uniqueId val="{00000008-E136-4A6C-9A68-814E8FECE3A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23.07</c:v>
                </c:pt>
                <c:pt idx="2">
                  <c:v>#N/A</c:v>
                </c:pt>
                <c:pt idx="3">
                  <c:v>14.22</c:v>
                </c:pt>
                <c:pt idx="4">
                  <c:v>#N/A</c:v>
                </c:pt>
                <c:pt idx="5">
                  <c:v>23.41</c:v>
                </c:pt>
                <c:pt idx="6">
                  <c:v>#N/A</c:v>
                </c:pt>
                <c:pt idx="7">
                  <c:v>29.34</c:v>
                </c:pt>
                <c:pt idx="8">
                  <c:v>#N/A</c:v>
                </c:pt>
                <c:pt idx="9">
                  <c:v>18.09</c:v>
                </c:pt>
              </c:numCache>
            </c:numRef>
          </c:val>
          <c:extLst>
            <c:ext xmlns:c16="http://schemas.microsoft.com/office/drawing/2014/chart" uri="{C3380CC4-5D6E-409C-BE32-E72D297353CC}">
              <c16:uniqueId val="{00000009-E136-4A6C-9A68-814E8FECE3A7}"/>
            </c:ext>
          </c:extLst>
        </c:ser>
        <c:dLbls>
          <c:showLegendKey val="0"/>
          <c:showVal val="0"/>
          <c:showCatName val="0"/>
          <c:showSerName val="0"/>
          <c:showPercent val="0"/>
          <c:showBubbleSize val="0"/>
        </c:dLbls>
        <c:gapWidth val="150"/>
        <c:overlap val="100"/>
        <c:axId val="157085056"/>
        <c:axId val="154285184"/>
      </c:barChart>
      <c:catAx>
        <c:axId val="157085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4285184"/>
        <c:crosses val="autoZero"/>
        <c:auto val="1"/>
        <c:lblAlgn val="ctr"/>
        <c:lblOffset val="100"/>
        <c:tickLblSkip val="1"/>
        <c:tickMarkSkip val="1"/>
        <c:noMultiLvlLbl val="0"/>
      </c:catAx>
      <c:valAx>
        <c:axId val="154285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085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6699</c:v>
                </c:pt>
                <c:pt idx="5">
                  <c:v>6852</c:v>
                </c:pt>
                <c:pt idx="8">
                  <c:v>6899</c:v>
                </c:pt>
                <c:pt idx="11">
                  <c:v>7039</c:v>
                </c:pt>
                <c:pt idx="14">
                  <c:v>6838</c:v>
                </c:pt>
              </c:numCache>
            </c:numRef>
          </c:val>
          <c:extLst>
            <c:ext xmlns:c16="http://schemas.microsoft.com/office/drawing/2014/chart" uri="{C3380CC4-5D6E-409C-BE32-E72D297353CC}">
              <c16:uniqueId val="{00000000-8DC6-4CF2-BE89-789956B274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DC6-4CF2-BE89-789956B274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19</c:v>
                </c:pt>
                <c:pt idx="3">
                  <c:v>1</c:v>
                </c:pt>
                <c:pt idx="6">
                  <c:v>1</c:v>
                </c:pt>
                <c:pt idx="9">
                  <c:v>1</c:v>
                </c:pt>
                <c:pt idx="12">
                  <c:v>1</c:v>
                </c:pt>
              </c:numCache>
            </c:numRef>
          </c:val>
          <c:extLst>
            <c:ext xmlns:c16="http://schemas.microsoft.com/office/drawing/2014/chart" uri="{C3380CC4-5D6E-409C-BE32-E72D297353CC}">
              <c16:uniqueId val="{00000002-8DC6-4CF2-BE89-789956B274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765</c:v>
                </c:pt>
                <c:pt idx="3">
                  <c:v>738</c:v>
                </c:pt>
                <c:pt idx="6">
                  <c:v>706</c:v>
                </c:pt>
                <c:pt idx="9">
                  <c:v>671</c:v>
                </c:pt>
                <c:pt idx="12">
                  <c:v>517</c:v>
                </c:pt>
              </c:numCache>
            </c:numRef>
          </c:val>
          <c:extLst>
            <c:ext xmlns:c16="http://schemas.microsoft.com/office/drawing/2014/chart" uri="{C3380CC4-5D6E-409C-BE32-E72D297353CC}">
              <c16:uniqueId val="{00000003-8DC6-4CF2-BE89-789956B274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2697</c:v>
                </c:pt>
                <c:pt idx="3">
                  <c:v>3218</c:v>
                </c:pt>
                <c:pt idx="6">
                  <c:v>3630</c:v>
                </c:pt>
                <c:pt idx="9">
                  <c:v>3138</c:v>
                </c:pt>
                <c:pt idx="12">
                  <c:v>3187</c:v>
                </c:pt>
              </c:numCache>
            </c:numRef>
          </c:val>
          <c:extLst>
            <c:ext xmlns:c16="http://schemas.microsoft.com/office/drawing/2014/chart" uri="{C3380CC4-5D6E-409C-BE32-E72D297353CC}">
              <c16:uniqueId val="{00000004-8DC6-4CF2-BE89-789956B274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C6-4CF2-BE89-789956B274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C6-4CF2-BE89-789956B274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8826</c:v>
                </c:pt>
                <c:pt idx="3">
                  <c:v>9055</c:v>
                </c:pt>
                <c:pt idx="6">
                  <c:v>6691</c:v>
                </c:pt>
                <c:pt idx="9">
                  <c:v>6914</c:v>
                </c:pt>
                <c:pt idx="12">
                  <c:v>5931</c:v>
                </c:pt>
              </c:numCache>
            </c:numRef>
          </c:val>
          <c:extLst>
            <c:ext xmlns:c16="http://schemas.microsoft.com/office/drawing/2014/chart" uri="{C3380CC4-5D6E-409C-BE32-E72D297353CC}">
              <c16:uniqueId val="{00000007-8DC6-4CF2-BE89-789956B274F2}"/>
            </c:ext>
          </c:extLst>
        </c:ser>
        <c:dLbls>
          <c:showLegendKey val="0"/>
          <c:showVal val="0"/>
          <c:showCatName val="0"/>
          <c:showSerName val="0"/>
          <c:showPercent val="0"/>
          <c:showBubbleSize val="0"/>
        </c:dLbls>
        <c:gapWidth val="100"/>
        <c:overlap val="100"/>
        <c:axId val="157393280"/>
        <c:axId val="157395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5608</c:v>
                </c:pt>
                <c:pt idx="2">
                  <c:v>#N/A</c:v>
                </c:pt>
                <c:pt idx="3">
                  <c:v>#N/A</c:v>
                </c:pt>
                <c:pt idx="4">
                  <c:v>6160</c:v>
                </c:pt>
                <c:pt idx="5">
                  <c:v>#N/A</c:v>
                </c:pt>
                <c:pt idx="6">
                  <c:v>#N/A</c:v>
                </c:pt>
                <c:pt idx="7">
                  <c:v>4129</c:v>
                </c:pt>
                <c:pt idx="8">
                  <c:v>#N/A</c:v>
                </c:pt>
                <c:pt idx="9">
                  <c:v>#N/A</c:v>
                </c:pt>
                <c:pt idx="10">
                  <c:v>3685</c:v>
                </c:pt>
                <c:pt idx="11">
                  <c:v>#N/A</c:v>
                </c:pt>
                <c:pt idx="12">
                  <c:v>#N/A</c:v>
                </c:pt>
                <c:pt idx="13">
                  <c:v>2798</c:v>
                </c:pt>
                <c:pt idx="14">
                  <c:v>#N/A</c:v>
                </c:pt>
              </c:numCache>
            </c:numRef>
          </c:val>
          <c:smooth val="0"/>
          <c:extLst>
            <c:ext xmlns:c16="http://schemas.microsoft.com/office/drawing/2014/chart" uri="{C3380CC4-5D6E-409C-BE32-E72D297353CC}">
              <c16:uniqueId val="{00000008-8DC6-4CF2-BE89-789956B274F2}"/>
            </c:ext>
          </c:extLst>
        </c:ser>
        <c:dLbls>
          <c:showLegendKey val="0"/>
          <c:showVal val="0"/>
          <c:showCatName val="0"/>
          <c:showSerName val="0"/>
          <c:showPercent val="0"/>
          <c:showBubbleSize val="0"/>
        </c:dLbls>
        <c:marker val="1"/>
        <c:smooth val="0"/>
        <c:axId val="157393280"/>
        <c:axId val="157395200"/>
      </c:lineChart>
      <c:catAx>
        <c:axId val="157393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7395200"/>
        <c:crosses val="autoZero"/>
        <c:auto val="1"/>
        <c:lblAlgn val="ctr"/>
        <c:lblOffset val="100"/>
        <c:tickLblSkip val="1"/>
        <c:tickMarkSkip val="1"/>
        <c:noMultiLvlLbl val="0"/>
      </c:catAx>
      <c:valAx>
        <c:axId val="157395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393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70474</c:v>
                </c:pt>
                <c:pt idx="5">
                  <c:v>71006</c:v>
                </c:pt>
                <c:pt idx="8">
                  <c:v>70312</c:v>
                </c:pt>
                <c:pt idx="11">
                  <c:v>70565</c:v>
                </c:pt>
                <c:pt idx="14">
                  <c:v>70041</c:v>
                </c:pt>
              </c:numCache>
            </c:numRef>
          </c:val>
          <c:extLst>
            <c:ext xmlns:c16="http://schemas.microsoft.com/office/drawing/2014/chart" uri="{C3380CC4-5D6E-409C-BE32-E72D297353CC}">
              <c16:uniqueId val="{00000000-98AE-4B0F-9ABA-24B3D868A8D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11003</c:v>
                </c:pt>
                <c:pt idx="5">
                  <c:v>14162</c:v>
                </c:pt>
                <c:pt idx="8">
                  <c:v>17344</c:v>
                </c:pt>
                <c:pt idx="11">
                  <c:v>20436</c:v>
                </c:pt>
                <c:pt idx="14">
                  <c:v>24257</c:v>
                </c:pt>
              </c:numCache>
            </c:numRef>
          </c:val>
          <c:extLst>
            <c:ext xmlns:c16="http://schemas.microsoft.com/office/drawing/2014/chart" uri="{C3380CC4-5D6E-409C-BE32-E72D297353CC}">
              <c16:uniqueId val="{00000001-98AE-4B0F-9ABA-24B3D868A8D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31931</c:v>
                </c:pt>
                <c:pt idx="5">
                  <c:v>27316</c:v>
                </c:pt>
                <c:pt idx="8">
                  <c:v>29823</c:v>
                </c:pt>
                <c:pt idx="11">
                  <c:v>32734</c:v>
                </c:pt>
                <c:pt idx="14">
                  <c:v>35862</c:v>
                </c:pt>
              </c:numCache>
            </c:numRef>
          </c:val>
          <c:extLst>
            <c:ext xmlns:c16="http://schemas.microsoft.com/office/drawing/2014/chart" uri="{C3380CC4-5D6E-409C-BE32-E72D297353CC}">
              <c16:uniqueId val="{00000002-98AE-4B0F-9ABA-24B3D868A8D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8AE-4B0F-9ABA-24B3D868A8D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8AE-4B0F-9ABA-24B3D868A8D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77</c:v>
                </c:pt>
                <c:pt idx="3">
                  <c:v>178</c:v>
                </c:pt>
                <c:pt idx="6">
                  <c:v>67</c:v>
                </c:pt>
                <c:pt idx="9">
                  <c:v>103</c:v>
                </c:pt>
                <c:pt idx="12">
                  <c:v>87</c:v>
                </c:pt>
              </c:numCache>
            </c:numRef>
          </c:val>
          <c:extLst>
            <c:ext xmlns:c16="http://schemas.microsoft.com/office/drawing/2014/chart" uri="{C3380CC4-5D6E-409C-BE32-E72D297353CC}">
              <c16:uniqueId val="{00000005-98AE-4B0F-9ABA-24B3D868A8D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12710</c:v>
                </c:pt>
                <c:pt idx="3">
                  <c:v>11260</c:v>
                </c:pt>
                <c:pt idx="6">
                  <c:v>10450</c:v>
                </c:pt>
                <c:pt idx="9">
                  <c:v>9892</c:v>
                </c:pt>
                <c:pt idx="12">
                  <c:v>9527</c:v>
                </c:pt>
              </c:numCache>
            </c:numRef>
          </c:val>
          <c:extLst>
            <c:ext xmlns:c16="http://schemas.microsoft.com/office/drawing/2014/chart" uri="{C3380CC4-5D6E-409C-BE32-E72D297353CC}">
              <c16:uniqueId val="{00000006-98AE-4B0F-9ABA-24B3D868A8D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4732</c:v>
                </c:pt>
                <c:pt idx="3">
                  <c:v>4167</c:v>
                </c:pt>
                <c:pt idx="6">
                  <c:v>3574</c:v>
                </c:pt>
                <c:pt idx="9">
                  <c:v>3006</c:v>
                </c:pt>
                <c:pt idx="12">
                  <c:v>2664</c:v>
                </c:pt>
              </c:numCache>
            </c:numRef>
          </c:val>
          <c:extLst>
            <c:ext xmlns:c16="http://schemas.microsoft.com/office/drawing/2014/chart" uri="{C3380CC4-5D6E-409C-BE32-E72D297353CC}">
              <c16:uniqueId val="{00000007-98AE-4B0F-9ABA-24B3D868A8D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46426</c:v>
                </c:pt>
                <c:pt idx="3">
                  <c:v>46437</c:v>
                </c:pt>
                <c:pt idx="6">
                  <c:v>47405</c:v>
                </c:pt>
                <c:pt idx="9">
                  <c:v>44072</c:v>
                </c:pt>
                <c:pt idx="12">
                  <c:v>43038</c:v>
                </c:pt>
              </c:numCache>
            </c:numRef>
          </c:val>
          <c:extLst>
            <c:ext xmlns:c16="http://schemas.microsoft.com/office/drawing/2014/chart" uri="{C3380CC4-5D6E-409C-BE32-E72D297353CC}">
              <c16:uniqueId val="{00000008-98AE-4B0F-9ABA-24B3D868A8D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8AE-4B0F-9ABA-24B3D868A8D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71165</c:v>
                </c:pt>
                <c:pt idx="3">
                  <c:v>69924</c:v>
                </c:pt>
                <c:pt idx="6">
                  <c:v>73147</c:v>
                </c:pt>
                <c:pt idx="9">
                  <c:v>75143</c:v>
                </c:pt>
                <c:pt idx="12">
                  <c:v>77221</c:v>
                </c:pt>
              </c:numCache>
            </c:numRef>
          </c:val>
          <c:extLst>
            <c:ext xmlns:c16="http://schemas.microsoft.com/office/drawing/2014/chart" uri="{C3380CC4-5D6E-409C-BE32-E72D297353CC}">
              <c16:uniqueId val="{0000000A-98AE-4B0F-9ABA-24B3D868A8D9}"/>
            </c:ext>
          </c:extLst>
        </c:ser>
        <c:dLbls>
          <c:showLegendKey val="0"/>
          <c:showVal val="0"/>
          <c:showCatName val="0"/>
          <c:showSerName val="0"/>
          <c:showPercent val="0"/>
          <c:showBubbleSize val="0"/>
        </c:dLbls>
        <c:gapWidth val="100"/>
        <c:overlap val="100"/>
        <c:axId val="157617152"/>
        <c:axId val="157623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21702</c:v>
                </c:pt>
                <c:pt idx="2">
                  <c:v>#N/A</c:v>
                </c:pt>
                <c:pt idx="3">
                  <c:v>#N/A</c:v>
                </c:pt>
                <c:pt idx="4">
                  <c:v>19482</c:v>
                </c:pt>
                <c:pt idx="5">
                  <c:v>#N/A</c:v>
                </c:pt>
                <c:pt idx="6">
                  <c:v>#N/A</c:v>
                </c:pt>
                <c:pt idx="7">
                  <c:v>17164</c:v>
                </c:pt>
                <c:pt idx="8">
                  <c:v>#N/A</c:v>
                </c:pt>
                <c:pt idx="9">
                  <c:v>#N/A</c:v>
                </c:pt>
                <c:pt idx="10">
                  <c:v>8481</c:v>
                </c:pt>
                <c:pt idx="11">
                  <c:v>#N/A</c:v>
                </c:pt>
                <c:pt idx="12">
                  <c:v>#N/A</c:v>
                </c:pt>
                <c:pt idx="13">
                  <c:v>2377</c:v>
                </c:pt>
                <c:pt idx="14">
                  <c:v>#N/A</c:v>
                </c:pt>
              </c:numCache>
            </c:numRef>
          </c:val>
          <c:smooth val="0"/>
          <c:extLst>
            <c:ext xmlns:c16="http://schemas.microsoft.com/office/drawing/2014/chart" uri="{C3380CC4-5D6E-409C-BE32-E72D297353CC}">
              <c16:uniqueId val="{0000000B-98AE-4B0F-9ABA-24B3D868A8D9}"/>
            </c:ext>
          </c:extLst>
        </c:ser>
        <c:dLbls>
          <c:showLegendKey val="0"/>
          <c:showVal val="0"/>
          <c:showCatName val="0"/>
          <c:showSerName val="0"/>
          <c:showPercent val="0"/>
          <c:showBubbleSize val="0"/>
        </c:dLbls>
        <c:marker val="1"/>
        <c:smooth val="0"/>
        <c:axId val="157617152"/>
        <c:axId val="157623424"/>
      </c:lineChart>
      <c:catAx>
        <c:axId val="157617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7623424"/>
        <c:crosses val="autoZero"/>
        <c:auto val="1"/>
        <c:lblAlgn val="ctr"/>
        <c:lblOffset val="100"/>
        <c:tickLblSkip val="1"/>
        <c:tickMarkSkip val="1"/>
        <c:noMultiLvlLbl val="0"/>
      </c:catAx>
      <c:valAx>
        <c:axId val="157623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617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9904</c:v>
                </c:pt>
                <c:pt idx="1">
                  <c:v>10722</c:v>
                </c:pt>
                <c:pt idx="2">
                  <c:v>10121</c:v>
                </c:pt>
              </c:numCache>
            </c:numRef>
          </c:val>
          <c:extLst>
            <c:ext xmlns:c16="http://schemas.microsoft.com/office/drawing/2014/chart" uri="{C3380CC4-5D6E-409C-BE32-E72D297353CC}">
              <c16:uniqueId val="{00000000-41F3-4616-9D9B-089BF716F1D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3500</c:v>
                </c:pt>
                <c:pt idx="1">
                  <c:v>3563</c:v>
                </c:pt>
                <c:pt idx="2">
                  <c:v>3762</c:v>
                </c:pt>
              </c:numCache>
            </c:numRef>
          </c:val>
          <c:extLst>
            <c:ext xmlns:c16="http://schemas.microsoft.com/office/drawing/2014/chart" uri="{C3380CC4-5D6E-409C-BE32-E72D297353CC}">
              <c16:uniqueId val="{00000001-41F3-4616-9D9B-089BF716F1D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172692</c:v>
                </c:pt>
                <c:pt idx="1">
                  <c:v>137810</c:v>
                </c:pt>
                <c:pt idx="2">
                  <c:v>117592</c:v>
                </c:pt>
              </c:numCache>
            </c:numRef>
          </c:val>
          <c:extLst>
            <c:ext xmlns:c16="http://schemas.microsoft.com/office/drawing/2014/chart" uri="{C3380CC4-5D6E-409C-BE32-E72D297353CC}">
              <c16:uniqueId val="{00000002-41F3-4616-9D9B-089BF716F1DB}"/>
            </c:ext>
          </c:extLst>
        </c:ser>
        <c:dLbls>
          <c:showLegendKey val="0"/>
          <c:showVal val="0"/>
          <c:showCatName val="0"/>
          <c:showSerName val="0"/>
          <c:showPercent val="0"/>
          <c:showBubbleSize val="0"/>
        </c:dLbls>
        <c:gapWidth val="120"/>
        <c:overlap val="100"/>
        <c:axId val="157729920"/>
        <c:axId val="157731456"/>
      </c:barChart>
      <c:catAx>
        <c:axId val="157729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7731456"/>
        <c:crosses val="autoZero"/>
        <c:auto val="1"/>
        <c:lblAlgn val="ctr"/>
        <c:lblOffset val="100"/>
        <c:tickLblSkip val="1"/>
        <c:tickMarkSkip val="1"/>
        <c:noMultiLvlLbl val="0"/>
      </c:catAx>
      <c:valAx>
        <c:axId val="1577314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7729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146,162
145,121
554.58
235,120,374
190,270,377
7,501,569
39,387,066
77,026,504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東日本大震災に伴う人口減少等により落ち込んだ市税については、被災者の住宅再建や各種復興事業の実施により回復基調にあ</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り</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、財政力指数は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ポイント上昇しているものの、</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0.32</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ポイント下回る状況となっている。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このため、特に通常予算については、歳出の徹底的な見直しと歳入確保に努めるとともに、行財政運営プランに沿った施策の重点化の両立を果たしながら、より一層の財政基盤強化に努めていく。</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2722</xdr:rowOff>
    </xdr:from>
    <xdr:to>
      <xdr:col>23</xdr:col>
      <xdr:colOff>133350</xdr:colOff>
      <xdr:row>44</xdr:row>
      <xdr:rowOff>96157</xdr:rowOff>
    </xdr:to>
    <xdr:cxnSp macro="">
      <xdr:nvCxnSpPr>
        <xdr:cNvPr id="66" name="直線コネクタ 65"/>
        <xdr:cNvCxnSpPr/>
      </xdr:nvCxnSpPr>
      <xdr:spPr>
        <a:xfrm flipV="1">
          <a:off x="4953000" y="6174922"/>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89099</xdr:rowOff>
    </xdr:from>
    <xdr:ext cx="762000" cy="259045"/>
    <xdr:sp macro="" textlink="">
      <xdr:nvSpPr>
        <xdr:cNvPr id="69"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2722</xdr:rowOff>
    </xdr:from>
    <xdr:to>
      <xdr:col>24</xdr:col>
      <xdr:colOff>12700</xdr:colOff>
      <xdr:row>36</xdr:row>
      <xdr:rowOff>2722</xdr:rowOff>
    </xdr:to>
    <xdr:cxnSp macro="">
      <xdr:nvCxnSpPr>
        <xdr:cNvPr id="70" name="直線コネクタ 69"/>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96157</xdr:rowOff>
    </xdr:from>
    <xdr:to>
      <xdr:col>23</xdr:col>
      <xdr:colOff>133350</xdr:colOff>
      <xdr:row>44</xdr:row>
      <xdr:rowOff>113393</xdr:rowOff>
    </xdr:to>
    <xdr:cxnSp macro="">
      <xdr:nvCxnSpPr>
        <xdr:cNvPr id="71" name="直線コネクタ 70"/>
        <xdr:cNvCxnSpPr/>
      </xdr:nvCxnSpPr>
      <xdr:spPr>
        <a:xfrm flipV="1">
          <a:off x="4114800" y="76399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113393</xdr:rowOff>
    </xdr:from>
    <xdr:to>
      <xdr:col>19</xdr:col>
      <xdr:colOff>133350</xdr:colOff>
      <xdr:row>44</xdr:row>
      <xdr:rowOff>147865</xdr:rowOff>
    </xdr:to>
    <xdr:cxnSp macro="">
      <xdr:nvCxnSpPr>
        <xdr:cNvPr id="74" name="直線コネクタ 73"/>
        <xdr:cNvCxnSpPr/>
      </xdr:nvCxnSpPr>
      <xdr:spPr>
        <a:xfrm flipV="1">
          <a:off x="3225800" y="76571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147865</xdr:rowOff>
    </xdr:from>
    <xdr:to>
      <xdr:col>15</xdr:col>
      <xdr:colOff>82550</xdr:colOff>
      <xdr:row>44</xdr:row>
      <xdr:rowOff>165100</xdr:rowOff>
    </xdr:to>
    <xdr:cxnSp macro="">
      <xdr:nvCxnSpPr>
        <xdr:cNvPr id="77" name="直線コネクタ 76"/>
        <xdr:cNvCxnSpPr/>
      </xdr:nvCxnSpPr>
      <xdr:spPr>
        <a:xfrm flipV="1">
          <a:off x="2336800" y="76916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8" name="フローチャート: 判断 77"/>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9" name="テキスト ボックス 78"/>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10885</xdr:rowOff>
    </xdr:to>
    <xdr:cxnSp macro="">
      <xdr:nvCxnSpPr>
        <xdr:cNvPr id="80" name="直線コネクタ 79"/>
        <xdr:cNvCxnSpPr/>
      </xdr:nvCxnSpPr>
      <xdr:spPr>
        <a:xfrm flipV="1">
          <a:off x="1447800" y="77089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2" name="テキスト ボックス 81"/>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4" name="テキスト ボックス 83"/>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45357</xdr:rowOff>
    </xdr:from>
    <xdr:to>
      <xdr:col>23</xdr:col>
      <xdr:colOff>184150</xdr:colOff>
      <xdr:row>44</xdr:row>
      <xdr:rowOff>146957</xdr:rowOff>
    </xdr:to>
    <xdr:sp macro="" textlink="">
      <xdr:nvSpPr>
        <xdr:cNvPr id="90" name="楕円 89"/>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112684</xdr:rowOff>
    </xdr:from>
    <xdr:ext cx="762000" cy="259045"/>
    <xdr:sp macro="" textlink="">
      <xdr:nvSpPr>
        <xdr:cNvPr id="91" name="財政力該当値テキスト"/>
        <xdr:cNvSpPr txBox="1"/>
      </xdr:nvSpPr>
      <xdr:spPr>
        <a:xfrm>
          <a:off x="5041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62593</xdr:rowOff>
    </xdr:from>
    <xdr:to>
      <xdr:col>19</xdr:col>
      <xdr:colOff>184150</xdr:colOff>
      <xdr:row>44</xdr:row>
      <xdr:rowOff>164193</xdr:rowOff>
    </xdr:to>
    <xdr:sp macro="" textlink="">
      <xdr:nvSpPr>
        <xdr:cNvPr id="92" name="楕円 91"/>
        <xdr:cNvSpPr/>
      </xdr:nvSpPr>
      <xdr:spPr>
        <a:xfrm>
          <a:off x="4064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148970</xdr:rowOff>
    </xdr:from>
    <xdr:ext cx="736600" cy="259045"/>
    <xdr:sp macro="" textlink="">
      <xdr:nvSpPr>
        <xdr:cNvPr id="93" name="テキスト ボックス 92"/>
        <xdr:cNvSpPr txBox="1"/>
      </xdr:nvSpPr>
      <xdr:spPr>
        <a:xfrm>
          <a:off x="3733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97065</xdr:rowOff>
    </xdr:from>
    <xdr:to>
      <xdr:col>15</xdr:col>
      <xdr:colOff>133350</xdr:colOff>
      <xdr:row>45</xdr:row>
      <xdr:rowOff>27215</xdr:rowOff>
    </xdr:to>
    <xdr:sp macro="" textlink="">
      <xdr:nvSpPr>
        <xdr:cNvPr id="94" name="楕円 93"/>
        <xdr:cNvSpPr/>
      </xdr:nvSpPr>
      <xdr:spPr>
        <a:xfrm>
          <a:off x="3175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11992</xdr:rowOff>
    </xdr:from>
    <xdr:ext cx="762000" cy="259045"/>
    <xdr:sp macro="" textlink="">
      <xdr:nvSpPr>
        <xdr:cNvPr id="95" name="テキスト ボックス 94"/>
        <xdr:cNvSpPr txBox="1"/>
      </xdr:nvSpPr>
      <xdr:spPr>
        <a:xfrm>
          <a:off x="2844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6" name="楕円 95"/>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7" name="テキスト ボックス 96"/>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131535</xdr:rowOff>
    </xdr:from>
    <xdr:to>
      <xdr:col>7</xdr:col>
      <xdr:colOff>31750</xdr:colOff>
      <xdr:row>45</xdr:row>
      <xdr:rowOff>61685</xdr:rowOff>
    </xdr:to>
    <xdr:sp macro="" textlink="">
      <xdr:nvSpPr>
        <xdr:cNvPr id="98" name="楕円 97"/>
        <xdr:cNvSpPr/>
      </xdr:nvSpPr>
      <xdr:spPr>
        <a:xfrm>
          <a:off x="1397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46462</xdr:rowOff>
    </xdr:from>
    <xdr:ext cx="762000" cy="259045"/>
    <xdr:sp macro="" textlink="">
      <xdr:nvSpPr>
        <xdr:cNvPr id="99" name="テキスト ボックス 98"/>
        <xdr:cNvSpPr txBox="1"/>
      </xdr:nvSpPr>
      <xdr:spPr>
        <a:xfrm>
          <a:off x="1066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維持補修費は抑制されているものの、社会保障関係費の増大が要因となり、補助費及び扶助費の増加が続いているのに加え、人件費、物件費が増大している事で経常的支出の抑制に努めることが難しい状況が続いている。平成２９年度は借換債を発行したことなどにより、公債費は減少しているが将来負担とのバランスを考え、計画的な地方債発行が必要となると思われる。</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今後とも、さらなる事務事業の見直しを行うとともに、すべての事務事業の優先度を厳しく点検し、優先度の低い事務事業について計画的に廃止・縮小を進めるなど経常経費の削減に努めていく。</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64453</xdr:rowOff>
    </xdr:to>
    <xdr:cxnSp macro="">
      <xdr:nvCxnSpPr>
        <xdr:cNvPr id="125" name="直線コネクタ 124"/>
        <xdr:cNvCxnSpPr/>
      </xdr:nvCxnSpPr>
      <xdr:spPr>
        <a:xfrm flipV="1">
          <a:off x="4953000" y="10161588"/>
          <a:ext cx="0" cy="1218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6"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7" name="直線コネクタ 126"/>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8" name="財政構造の弾力性最大値テキスト"/>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9" name="直線コネクタ 128"/>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16193</xdr:rowOff>
    </xdr:from>
    <xdr:to>
      <xdr:col>23</xdr:col>
      <xdr:colOff>133350</xdr:colOff>
      <xdr:row>66</xdr:row>
      <xdr:rowOff>64453</xdr:rowOff>
    </xdr:to>
    <xdr:cxnSp macro="">
      <xdr:nvCxnSpPr>
        <xdr:cNvPr id="130" name="直線コネクタ 129"/>
        <xdr:cNvCxnSpPr/>
      </xdr:nvCxnSpPr>
      <xdr:spPr>
        <a:xfrm>
          <a:off x="4114800" y="1133189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124795</xdr:rowOff>
    </xdr:from>
    <xdr:ext cx="762000" cy="259045"/>
    <xdr:sp macro="" textlink="">
      <xdr:nvSpPr>
        <xdr:cNvPr id="131" name="財政構造の弾力性平均値テキスト"/>
        <xdr:cNvSpPr txBox="1"/>
      </xdr:nvSpPr>
      <xdr:spPr>
        <a:xfrm>
          <a:off x="5041900" y="10583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macro="" textlink="">
      <xdr:nvSpPr>
        <xdr:cNvPr id="132" name="フローチャート: 判断 131"/>
        <xdr:cNvSpPr/>
      </xdr:nvSpPr>
      <xdr:spPr>
        <a:xfrm>
          <a:off x="4902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72072</xdr:rowOff>
    </xdr:from>
    <xdr:to>
      <xdr:col>19</xdr:col>
      <xdr:colOff>133350</xdr:colOff>
      <xdr:row>66</xdr:row>
      <xdr:rowOff>16193</xdr:rowOff>
    </xdr:to>
    <xdr:cxnSp macro="">
      <xdr:nvCxnSpPr>
        <xdr:cNvPr id="133" name="直線コネクタ 132"/>
        <xdr:cNvCxnSpPr/>
      </xdr:nvCxnSpPr>
      <xdr:spPr>
        <a:xfrm>
          <a:off x="3225800" y="10873422"/>
          <a:ext cx="889000" cy="45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4" name="フローチャート: 判断 133"/>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35" name="テキスト ボックス 134"/>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72072</xdr:rowOff>
    </xdr:from>
    <xdr:to>
      <xdr:col>15</xdr:col>
      <xdr:colOff>82550</xdr:colOff>
      <xdr:row>65</xdr:row>
      <xdr:rowOff>54928</xdr:rowOff>
    </xdr:to>
    <xdr:cxnSp macro="">
      <xdr:nvCxnSpPr>
        <xdr:cNvPr id="136" name="直線コネクタ 135"/>
        <xdr:cNvCxnSpPr/>
      </xdr:nvCxnSpPr>
      <xdr:spPr>
        <a:xfrm flipV="1">
          <a:off x="2336800" y="10873422"/>
          <a:ext cx="889000" cy="3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23813</xdr:rowOff>
    </xdr:from>
    <xdr:to>
      <xdr:col>15</xdr:col>
      <xdr:colOff>133350</xdr:colOff>
      <xdr:row>62</xdr:row>
      <xdr:rowOff>125413</xdr:rowOff>
    </xdr:to>
    <xdr:sp macro="" textlink="">
      <xdr:nvSpPr>
        <xdr:cNvPr id="137" name="フローチャート: 判断 136"/>
        <xdr:cNvSpPr/>
      </xdr:nvSpPr>
      <xdr:spPr>
        <a:xfrm>
          <a:off x="3175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135590</xdr:rowOff>
    </xdr:from>
    <xdr:ext cx="762000" cy="259045"/>
    <xdr:sp macro="" textlink="">
      <xdr:nvSpPr>
        <xdr:cNvPr id="138" name="テキスト ボックス 137"/>
        <xdr:cNvSpPr txBox="1"/>
      </xdr:nvSpPr>
      <xdr:spPr>
        <a:xfrm>
          <a:off x="2844800" y="1042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30797</xdr:rowOff>
    </xdr:from>
    <xdr:to>
      <xdr:col>11</xdr:col>
      <xdr:colOff>31750</xdr:colOff>
      <xdr:row>65</xdr:row>
      <xdr:rowOff>54928</xdr:rowOff>
    </xdr:to>
    <xdr:cxnSp macro="">
      <xdr:nvCxnSpPr>
        <xdr:cNvPr id="139" name="直線コネクタ 138"/>
        <xdr:cNvCxnSpPr/>
      </xdr:nvCxnSpPr>
      <xdr:spPr>
        <a:xfrm>
          <a:off x="1447800" y="1117504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9207</xdr:rowOff>
    </xdr:from>
    <xdr:to>
      <xdr:col>11</xdr:col>
      <xdr:colOff>82550</xdr:colOff>
      <xdr:row>63</xdr:row>
      <xdr:rowOff>110807</xdr:rowOff>
    </xdr:to>
    <xdr:sp macro="" textlink="">
      <xdr:nvSpPr>
        <xdr:cNvPr id="140" name="フローチャート: 判断 139"/>
        <xdr:cNvSpPr/>
      </xdr:nvSpPr>
      <xdr:spPr>
        <a:xfrm>
          <a:off x="2286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120984</xdr:rowOff>
    </xdr:from>
    <xdr:ext cx="762000" cy="259045"/>
    <xdr:sp macro="" textlink="">
      <xdr:nvSpPr>
        <xdr:cNvPr id="141" name="テキスト ボックス 140"/>
        <xdr:cNvSpPr txBox="1"/>
      </xdr:nvSpPr>
      <xdr:spPr>
        <a:xfrm>
          <a:off x="1955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2" name="フローチャート: 判断 141"/>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43" name="テキスト ボックス 142"/>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13653</xdr:rowOff>
    </xdr:from>
    <xdr:to>
      <xdr:col>23</xdr:col>
      <xdr:colOff>184150</xdr:colOff>
      <xdr:row>66</xdr:row>
      <xdr:rowOff>115253</xdr:rowOff>
    </xdr:to>
    <xdr:sp macro="" textlink="">
      <xdr:nvSpPr>
        <xdr:cNvPr id="149" name="楕円 148"/>
        <xdr:cNvSpPr/>
      </xdr:nvSpPr>
      <xdr:spPr>
        <a:xfrm>
          <a:off x="4902200" y="1132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80980</xdr:rowOff>
    </xdr:from>
    <xdr:ext cx="762000" cy="259045"/>
    <xdr:sp macro="" textlink="">
      <xdr:nvSpPr>
        <xdr:cNvPr id="150" name="財政構造の弾力性該当値テキスト"/>
        <xdr:cNvSpPr txBox="1"/>
      </xdr:nvSpPr>
      <xdr:spPr>
        <a:xfrm>
          <a:off x="5041900" y="1122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136843</xdr:rowOff>
    </xdr:from>
    <xdr:to>
      <xdr:col>19</xdr:col>
      <xdr:colOff>184150</xdr:colOff>
      <xdr:row>66</xdr:row>
      <xdr:rowOff>66993</xdr:rowOff>
    </xdr:to>
    <xdr:sp macro="" textlink="">
      <xdr:nvSpPr>
        <xdr:cNvPr id="151" name="楕円 150"/>
        <xdr:cNvSpPr/>
      </xdr:nvSpPr>
      <xdr:spPr>
        <a:xfrm>
          <a:off x="4064000" y="1128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51770</xdr:rowOff>
    </xdr:from>
    <xdr:ext cx="736600" cy="259045"/>
    <xdr:sp macro="" textlink="">
      <xdr:nvSpPr>
        <xdr:cNvPr id="152" name="テキスト ボックス 151"/>
        <xdr:cNvSpPr txBox="1"/>
      </xdr:nvSpPr>
      <xdr:spPr>
        <a:xfrm>
          <a:off x="3733800" y="1136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21272</xdr:rowOff>
    </xdr:from>
    <xdr:to>
      <xdr:col>15</xdr:col>
      <xdr:colOff>133350</xdr:colOff>
      <xdr:row>63</xdr:row>
      <xdr:rowOff>122872</xdr:rowOff>
    </xdr:to>
    <xdr:sp macro="" textlink="">
      <xdr:nvSpPr>
        <xdr:cNvPr id="153" name="楕円 152"/>
        <xdr:cNvSpPr/>
      </xdr:nvSpPr>
      <xdr:spPr>
        <a:xfrm>
          <a:off x="3175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107649</xdr:rowOff>
    </xdr:from>
    <xdr:ext cx="762000" cy="259045"/>
    <xdr:sp macro="" textlink="">
      <xdr:nvSpPr>
        <xdr:cNvPr id="154" name="テキスト ボックス 153"/>
        <xdr:cNvSpPr txBox="1"/>
      </xdr:nvSpPr>
      <xdr:spPr>
        <a:xfrm>
          <a:off x="2844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4128</xdr:rowOff>
    </xdr:from>
    <xdr:to>
      <xdr:col>11</xdr:col>
      <xdr:colOff>82550</xdr:colOff>
      <xdr:row>65</xdr:row>
      <xdr:rowOff>105728</xdr:rowOff>
    </xdr:to>
    <xdr:sp macro="" textlink="">
      <xdr:nvSpPr>
        <xdr:cNvPr id="155" name="楕円 154"/>
        <xdr:cNvSpPr/>
      </xdr:nvSpPr>
      <xdr:spPr>
        <a:xfrm>
          <a:off x="2286000" y="111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90505</xdr:rowOff>
    </xdr:from>
    <xdr:ext cx="762000" cy="259045"/>
    <xdr:sp macro="" textlink="">
      <xdr:nvSpPr>
        <xdr:cNvPr id="156" name="テキスト ボックス 155"/>
        <xdr:cNvSpPr txBox="1"/>
      </xdr:nvSpPr>
      <xdr:spPr>
        <a:xfrm>
          <a:off x="1955800" y="1123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151447</xdr:rowOff>
    </xdr:from>
    <xdr:to>
      <xdr:col>7</xdr:col>
      <xdr:colOff>31750</xdr:colOff>
      <xdr:row>65</xdr:row>
      <xdr:rowOff>81597</xdr:rowOff>
    </xdr:to>
    <xdr:sp macro="" textlink="">
      <xdr:nvSpPr>
        <xdr:cNvPr id="157" name="楕円 156"/>
        <xdr:cNvSpPr/>
      </xdr:nvSpPr>
      <xdr:spPr>
        <a:xfrm>
          <a:off x="1397000" y="111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66374</xdr:rowOff>
    </xdr:from>
    <xdr:ext cx="762000" cy="259045"/>
    <xdr:sp macro="" textlink="">
      <xdr:nvSpPr>
        <xdr:cNvPr id="158" name="テキスト ボックス 157"/>
        <xdr:cNvSpPr txBox="1"/>
      </xdr:nvSpPr>
      <xdr:spPr>
        <a:xfrm>
          <a:off x="1066800" y="1121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[176,216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震災に伴う復旧・復興事業により、平成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年度以降人件費や物件費が急激に上昇したことに起因しており、復興期間が完了するまでの間は一定程度の金額が上乗せされた状態で推移することが予想される。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通常予算においては、民間でも実施可能な部分について指定管理者制度の導入など、積極的に事務事業の委託を進めてきたが、復興創生期間の終了を見据え、これまで以上のコスト削減について強く推進していく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78381</xdr:rowOff>
    </xdr:from>
    <xdr:to>
      <xdr:col>23</xdr:col>
      <xdr:colOff>133350</xdr:colOff>
      <xdr:row>87</xdr:row>
      <xdr:rowOff>162441</xdr:rowOff>
    </xdr:to>
    <xdr:cxnSp macro="">
      <xdr:nvCxnSpPr>
        <xdr:cNvPr id="190" name="直線コネクタ 189"/>
        <xdr:cNvCxnSpPr/>
      </xdr:nvCxnSpPr>
      <xdr:spPr>
        <a:xfrm flipV="1">
          <a:off x="4953000" y="13965831"/>
          <a:ext cx="0" cy="1112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134518</xdr:rowOff>
    </xdr:from>
    <xdr:ext cx="762000" cy="259045"/>
    <xdr:sp macro="" textlink="">
      <xdr:nvSpPr>
        <xdr:cNvPr id="191" name="人件費・物件費等の状況最小値テキスト"/>
        <xdr:cNvSpPr txBox="1"/>
      </xdr:nvSpPr>
      <xdr:spPr>
        <a:xfrm>
          <a:off x="5041900" y="1505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162441</xdr:rowOff>
    </xdr:from>
    <xdr:to>
      <xdr:col>24</xdr:col>
      <xdr:colOff>12700</xdr:colOff>
      <xdr:row>87</xdr:row>
      <xdr:rowOff>162441</xdr:rowOff>
    </xdr:to>
    <xdr:cxnSp macro="">
      <xdr:nvCxnSpPr>
        <xdr:cNvPr id="192" name="直線コネクタ 191"/>
        <xdr:cNvCxnSpPr/>
      </xdr:nvCxnSpPr>
      <xdr:spPr>
        <a:xfrm>
          <a:off x="4864100" y="1507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164758</xdr:rowOff>
    </xdr:from>
    <xdr:ext cx="762000" cy="259045"/>
    <xdr:sp macro="" textlink="">
      <xdr:nvSpPr>
        <xdr:cNvPr id="193" name="人件費・物件費等の状況最大値テキスト"/>
        <xdr:cNvSpPr txBox="1"/>
      </xdr:nvSpPr>
      <xdr:spPr>
        <a:xfrm>
          <a:off x="5041900" y="1370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78381</xdr:rowOff>
    </xdr:from>
    <xdr:to>
      <xdr:col>24</xdr:col>
      <xdr:colOff>12700</xdr:colOff>
      <xdr:row>81</xdr:row>
      <xdr:rowOff>78381</xdr:rowOff>
    </xdr:to>
    <xdr:cxnSp macro="">
      <xdr:nvCxnSpPr>
        <xdr:cNvPr id="194" name="直線コネクタ 193"/>
        <xdr:cNvCxnSpPr/>
      </xdr:nvCxnSpPr>
      <xdr:spPr>
        <a:xfrm>
          <a:off x="4864100" y="1396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112125</xdr:rowOff>
    </xdr:from>
    <xdr:to>
      <xdr:col>23</xdr:col>
      <xdr:colOff>133350</xdr:colOff>
      <xdr:row>87</xdr:row>
      <xdr:rowOff>162441</xdr:rowOff>
    </xdr:to>
    <xdr:cxnSp macro="">
      <xdr:nvCxnSpPr>
        <xdr:cNvPr id="195" name="直線コネクタ 194"/>
        <xdr:cNvCxnSpPr/>
      </xdr:nvCxnSpPr>
      <xdr:spPr>
        <a:xfrm>
          <a:off x="4114800" y="15028275"/>
          <a:ext cx="838200" cy="5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77751</xdr:rowOff>
    </xdr:from>
    <xdr:ext cx="762000" cy="259045"/>
    <xdr:sp macro="" textlink="">
      <xdr:nvSpPr>
        <xdr:cNvPr id="196" name="人件費・物件費等の状況平均値テキスト"/>
        <xdr:cNvSpPr txBox="1"/>
      </xdr:nvSpPr>
      <xdr:spPr>
        <a:xfrm>
          <a:off x="5041900" y="14136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61224</xdr:rowOff>
    </xdr:from>
    <xdr:to>
      <xdr:col>23</xdr:col>
      <xdr:colOff>184150</xdr:colOff>
      <xdr:row>83</xdr:row>
      <xdr:rowOff>162824</xdr:rowOff>
    </xdr:to>
    <xdr:sp macro="" textlink="">
      <xdr:nvSpPr>
        <xdr:cNvPr id="197" name="フローチャート: 判断 196"/>
        <xdr:cNvSpPr/>
      </xdr:nvSpPr>
      <xdr:spPr>
        <a:xfrm>
          <a:off x="4902200" y="1429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112125</xdr:rowOff>
    </xdr:from>
    <xdr:to>
      <xdr:col>19</xdr:col>
      <xdr:colOff>133350</xdr:colOff>
      <xdr:row>87</xdr:row>
      <xdr:rowOff>120639</xdr:rowOff>
    </xdr:to>
    <xdr:cxnSp macro="">
      <xdr:nvCxnSpPr>
        <xdr:cNvPr id="198" name="直線コネクタ 197"/>
        <xdr:cNvCxnSpPr/>
      </xdr:nvCxnSpPr>
      <xdr:spPr>
        <a:xfrm flipV="1">
          <a:off x="3225800" y="15028275"/>
          <a:ext cx="889000" cy="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65509</xdr:rowOff>
    </xdr:from>
    <xdr:to>
      <xdr:col>19</xdr:col>
      <xdr:colOff>184150</xdr:colOff>
      <xdr:row>83</xdr:row>
      <xdr:rowOff>167109</xdr:rowOff>
    </xdr:to>
    <xdr:sp macro="" textlink="">
      <xdr:nvSpPr>
        <xdr:cNvPr id="199" name="フローチャート: 判断 198"/>
        <xdr:cNvSpPr/>
      </xdr:nvSpPr>
      <xdr:spPr>
        <a:xfrm>
          <a:off x="4064000" y="142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5836</xdr:rowOff>
    </xdr:from>
    <xdr:ext cx="736600" cy="259045"/>
    <xdr:sp macro="" textlink="">
      <xdr:nvSpPr>
        <xdr:cNvPr id="200" name="テキスト ボックス 199"/>
        <xdr:cNvSpPr txBox="1"/>
      </xdr:nvSpPr>
      <xdr:spPr>
        <a:xfrm>
          <a:off x="3733800" y="14064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51352</xdr:rowOff>
    </xdr:from>
    <xdr:to>
      <xdr:col>15</xdr:col>
      <xdr:colOff>82550</xdr:colOff>
      <xdr:row>87</xdr:row>
      <xdr:rowOff>120639</xdr:rowOff>
    </xdr:to>
    <xdr:cxnSp macro="">
      <xdr:nvCxnSpPr>
        <xdr:cNvPr id="201" name="直線コネクタ 200"/>
        <xdr:cNvCxnSpPr/>
      </xdr:nvCxnSpPr>
      <xdr:spPr>
        <a:xfrm>
          <a:off x="2336800" y="14967502"/>
          <a:ext cx="889000" cy="6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85136</xdr:rowOff>
    </xdr:from>
    <xdr:to>
      <xdr:col>15</xdr:col>
      <xdr:colOff>133350</xdr:colOff>
      <xdr:row>84</xdr:row>
      <xdr:rowOff>15286</xdr:rowOff>
    </xdr:to>
    <xdr:sp macro="" textlink="">
      <xdr:nvSpPr>
        <xdr:cNvPr id="202" name="フローチャート: 判断 201"/>
        <xdr:cNvSpPr/>
      </xdr:nvSpPr>
      <xdr:spPr>
        <a:xfrm>
          <a:off x="3175000" y="143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25463</xdr:rowOff>
    </xdr:from>
    <xdr:ext cx="762000" cy="259045"/>
    <xdr:sp macro="" textlink="">
      <xdr:nvSpPr>
        <xdr:cNvPr id="203" name="テキスト ボックス 202"/>
        <xdr:cNvSpPr txBox="1"/>
      </xdr:nvSpPr>
      <xdr:spPr>
        <a:xfrm>
          <a:off x="2844800" y="1408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51352</xdr:rowOff>
    </xdr:from>
    <xdr:to>
      <xdr:col>11</xdr:col>
      <xdr:colOff>31750</xdr:colOff>
      <xdr:row>90</xdr:row>
      <xdr:rowOff>13305</xdr:rowOff>
    </xdr:to>
    <xdr:cxnSp macro="">
      <xdr:nvCxnSpPr>
        <xdr:cNvPr id="204" name="直線コネクタ 203"/>
        <xdr:cNvCxnSpPr/>
      </xdr:nvCxnSpPr>
      <xdr:spPr>
        <a:xfrm flipV="1">
          <a:off x="1447800" y="14967502"/>
          <a:ext cx="889000" cy="47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52710</xdr:rowOff>
    </xdr:from>
    <xdr:to>
      <xdr:col>11</xdr:col>
      <xdr:colOff>82550</xdr:colOff>
      <xdr:row>83</xdr:row>
      <xdr:rowOff>154310</xdr:rowOff>
    </xdr:to>
    <xdr:sp macro="" textlink="">
      <xdr:nvSpPr>
        <xdr:cNvPr id="205" name="フローチャート: 判断 204"/>
        <xdr:cNvSpPr/>
      </xdr:nvSpPr>
      <xdr:spPr>
        <a:xfrm>
          <a:off x="2286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164487</xdr:rowOff>
    </xdr:from>
    <xdr:ext cx="762000" cy="259045"/>
    <xdr:sp macro="" textlink="">
      <xdr:nvSpPr>
        <xdr:cNvPr id="206" name="テキスト ボックス 205"/>
        <xdr:cNvSpPr txBox="1"/>
      </xdr:nvSpPr>
      <xdr:spPr>
        <a:xfrm>
          <a:off x="1955800" y="1405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8919</xdr:rowOff>
    </xdr:from>
    <xdr:to>
      <xdr:col>7</xdr:col>
      <xdr:colOff>31750</xdr:colOff>
      <xdr:row>83</xdr:row>
      <xdr:rowOff>110519</xdr:rowOff>
    </xdr:to>
    <xdr:sp macro="" textlink="">
      <xdr:nvSpPr>
        <xdr:cNvPr id="207" name="フローチャート: 判断 206"/>
        <xdr:cNvSpPr/>
      </xdr:nvSpPr>
      <xdr:spPr>
        <a:xfrm>
          <a:off x="1397000" y="142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120696</xdr:rowOff>
    </xdr:from>
    <xdr:ext cx="762000" cy="259045"/>
    <xdr:sp macro="" textlink="">
      <xdr:nvSpPr>
        <xdr:cNvPr id="208" name="テキスト ボックス 207"/>
        <xdr:cNvSpPr txBox="1"/>
      </xdr:nvSpPr>
      <xdr:spPr>
        <a:xfrm>
          <a:off x="1066800" y="140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111641</xdr:rowOff>
    </xdr:from>
    <xdr:to>
      <xdr:col>23</xdr:col>
      <xdr:colOff>184150</xdr:colOff>
      <xdr:row>88</xdr:row>
      <xdr:rowOff>41791</xdr:rowOff>
    </xdr:to>
    <xdr:sp macro="" textlink="">
      <xdr:nvSpPr>
        <xdr:cNvPr id="214" name="楕円 213"/>
        <xdr:cNvSpPr/>
      </xdr:nvSpPr>
      <xdr:spPr>
        <a:xfrm>
          <a:off x="4902200" y="1502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7518</xdr:rowOff>
    </xdr:from>
    <xdr:ext cx="762000" cy="259045"/>
    <xdr:sp macro="" textlink="">
      <xdr:nvSpPr>
        <xdr:cNvPr id="215" name="人件費・物件費等の状況該当値テキスト"/>
        <xdr:cNvSpPr txBox="1"/>
      </xdr:nvSpPr>
      <xdr:spPr>
        <a:xfrm>
          <a:off x="5041900" y="1492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61325</xdr:rowOff>
    </xdr:from>
    <xdr:to>
      <xdr:col>19</xdr:col>
      <xdr:colOff>184150</xdr:colOff>
      <xdr:row>87</xdr:row>
      <xdr:rowOff>162925</xdr:rowOff>
    </xdr:to>
    <xdr:sp macro="" textlink="">
      <xdr:nvSpPr>
        <xdr:cNvPr id="216" name="楕円 215"/>
        <xdr:cNvSpPr/>
      </xdr:nvSpPr>
      <xdr:spPr>
        <a:xfrm>
          <a:off x="4064000" y="149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147702</xdr:rowOff>
    </xdr:from>
    <xdr:ext cx="736600" cy="259045"/>
    <xdr:sp macro="" textlink="">
      <xdr:nvSpPr>
        <xdr:cNvPr id="217" name="テキスト ボックス 216"/>
        <xdr:cNvSpPr txBox="1"/>
      </xdr:nvSpPr>
      <xdr:spPr>
        <a:xfrm>
          <a:off x="3733800" y="1506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69839</xdr:rowOff>
    </xdr:from>
    <xdr:to>
      <xdr:col>15</xdr:col>
      <xdr:colOff>133350</xdr:colOff>
      <xdr:row>87</xdr:row>
      <xdr:rowOff>171439</xdr:rowOff>
    </xdr:to>
    <xdr:sp macro="" textlink="">
      <xdr:nvSpPr>
        <xdr:cNvPr id="218" name="楕円 217"/>
        <xdr:cNvSpPr/>
      </xdr:nvSpPr>
      <xdr:spPr>
        <a:xfrm>
          <a:off x="3175000" y="1498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156216</xdr:rowOff>
    </xdr:from>
    <xdr:ext cx="762000" cy="259045"/>
    <xdr:sp macro="" textlink="">
      <xdr:nvSpPr>
        <xdr:cNvPr id="219" name="テキスト ボックス 218"/>
        <xdr:cNvSpPr txBox="1"/>
      </xdr:nvSpPr>
      <xdr:spPr>
        <a:xfrm>
          <a:off x="2844800" y="1507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552</xdr:rowOff>
    </xdr:from>
    <xdr:to>
      <xdr:col>11</xdr:col>
      <xdr:colOff>82550</xdr:colOff>
      <xdr:row>87</xdr:row>
      <xdr:rowOff>102152</xdr:rowOff>
    </xdr:to>
    <xdr:sp macro="" textlink="">
      <xdr:nvSpPr>
        <xdr:cNvPr id="220" name="楕円 219"/>
        <xdr:cNvSpPr/>
      </xdr:nvSpPr>
      <xdr:spPr>
        <a:xfrm>
          <a:off x="2286000" y="1491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86929</xdr:rowOff>
    </xdr:from>
    <xdr:ext cx="762000" cy="259045"/>
    <xdr:sp macro="" textlink="">
      <xdr:nvSpPr>
        <xdr:cNvPr id="221" name="テキスト ボックス 220"/>
        <xdr:cNvSpPr txBox="1"/>
      </xdr:nvSpPr>
      <xdr:spPr>
        <a:xfrm>
          <a:off x="1955800" y="15003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89</xdr:row>
      <xdr:rowOff>133955</xdr:rowOff>
    </xdr:from>
    <xdr:to>
      <xdr:col>7</xdr:col>
      <xdr:colOff>31750</xdr:colOff>
      <xdr:row>90</xdr:row>
      <xdr:rowOff>64105</xdr:rowOff>
    </xdr:to>
    <xdr:sp macro="" textlink="">
      <xdr:nvSpPr>
        <xdr:cNvPr id="222" name="楕円 221"/>
        <xdr:cNvSpPr/>
      </xdr:nvSpPr>
      <xdr:spPr>
        <a:xfrm>
          <a:off x="1397000" y="153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90</xdr:row>
      <xdr:rowOff>48882</xdr:rowOff>
    </xdr:from>
    <xdr:ext cx="762000" cy="259045"/>
    <xdr:sp macro="" textlink="">
      <xdr:nvSpPr>
        <xdr:cNvPr id="223" name="テキスト ボックス 222"/>
        <xdr:cNvSpPr txBox="1"/>
      </xdr:nvSpPr>
      <xdr:spPr>
        <a:xfrm>
          <a:off x="1066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実施済の給与削減計画により類似団体の中でも低い水準にあり、引き続き縮減に努めていく。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88</xdr:row>
      <xdr:rowOff>40216</xdr:rowOff>
    </xdr:to>
    <xdr:cxnSp macro="">
      <xdr:nvCxnSpPr>
        <xdr:cNvPr id="252" name="直線コネクタ 251"/>
        <xdr:cNvCxnSpPr/>
      </xdr:nvCxnSpPr>
      <xdr:spPr>
        <a:xfrm flipV="1">
          <a:off x="17018000" y="1382077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5"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6" name="直線コネクタ 255"/>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104775</xdr:rowOff>
    </xdr:from>
    <xdr:to>
      <xdr:col>81</xdr:col>
      <xdr:colOff>44450</xdr:colOff>
      <xdr:row>80</xdr:row>
      <xdr:rowOff>104775</xdr:rowOff>
    </xdr:to>
    <xdr:cxnSp macro="">
      <xdr:nvCxnSpPr>
        <xdr:cNvPr id="257" name="直線コネクタ 256"/>
        <xdr:cNvCxnSpPr/>
      </xdr:nvCxnSpPr>
      <xdr:spPr>
        <a:xfrm>
          <a:off x="16179800" y="138207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104775</xdr:rowOff>
    </xdr:from>
    <xdr:to>
      <xdr:col>77</xdr:col>
      <xdr:colOff>44450</xdr:colOff>
      <xdr:row>80</xdr:row>
      <xdr:rowOff>165100</xdr:rowOff>
    </xdr:to>
    <xdr:cxnSp macro="">
      <xdr:nvCxnSpPr>
        <xdr:cNvPr id="260" name="直線コネクタ 259"/>
        <xdr:cNvCxnSpPr/>
      </xdr:nvCxnSpPr>
      <xdr:spPr>
        <a:xfrm flipV="1">
          <a:off x="15290800" y="138207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1" name="フローチャート: 判断 260"/>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7002</xdr:rowOff>
    </xdr:from>
    <xdr:ext cx="736600" cy="259045"/>
    <xdr:sp macro="" textlink="">
      <xdr:nvSpPr>
        <xdr:cNvPr id="262" name="テキスト ボックス 261"/>
        <xdr:cNvSpPr txBox="1"/>
      </xdr:nvSpPr>
      <xdr:spPr>
        <a:xfrm>
          <a:off x="15798800" y="1458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44450</xdr:rowOff>
    </xdr:from>
    <xdr:to>
      <xdr:col>72</xdr:col>
      <xdr:colOff>203200</xdr:colOff>
      <xdr:row>80</xdr:row>
      <xdr:rowOff>165100</xdr:rowOff>
    </xdr:to>
    <xdr:cxnSp macro="">
      <xdr:nvCxnSpPr>
        <xdr:cNvPr id="263" name="直線コネクタ 262"/>
        <xdr:cNvCxnSpPr/>
      </xdr:nvCxnSpPr>
      <xdr:spPr>
        <a:xfrm>
          <a:off x="14401800" y="137604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102659</xdr:rowOff>
    </xdr:from>
    <xdr:to>
      <xdr:col>73</xdr:col>
      <xdr:colOff>44450</xdr:colOff>
      <xdr:row>84</xdr:row>
      <xdr:rowOff>32809</xdr:rowOff>
    </xdr:to>
    <xdr:sp macro="" textlink="">
      <xdr:nvSpPr>
        <xdr:cNvPr id="264" name="フローチャート: 判断 263"/>
        <xdr:cNvSpPr/>
      </xdr:nvSpPr>
      <xdr:spPr>
        <a:xfrm>
          <a:off x="15240000" y="1433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17586</xdr:rowOff>
    </xdr:from>
    <xdr:ext cx="762000" cy="259045"/>
    <xdr:sp macro="" textlink="">
      <xdr:nvSpPr>
        <xdr:cNvPr id="265" name="テキスト ボックス 264"/>
        <xdr:cNvSpPr txBox="1"/>
      </xdr:nvSpPr>
      <xdr:spPr>
        <a:xfrm>
          <a:off x="14909800" y="1441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44450</xdr:rowOff>
    </xdr:from>
    <xdr:to>
      <xdr:col>68</xdr:col>
      <xdr:colOff>152400</xdr:colOff>
      <xdr:row>80</xdr:row>
      <xdr:rowOff>44450</xdr:rowOff>
    </xdr:to>
    <xdr:cxnSp macro="">
      <xdr:nvCxnSpPr>
        <xdr:cNvPr id="266" name="直線コネクタ 265"/>
        <xdr:cNvCxnSpPr/>
      </xdr:nvCxnSpPr>
      <xdr:spPr>
        <a:xfrm>
          <a:off x="13512800" y="13760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7" name="フローチャート: 判断 266"/>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47218</xdr:rowOff>
    </xdr:from>
    <xdr:ext cx="762000" cy="259045"/>
    <xdr:sp macro="" textlink="">
      <xdr:nvSpPr>
        <xdr:cNvPr id="268" name="テキスト ボックス 267"/>
        <xdr:cNvSpPr txBox="1"/>
      </xdr:nvSpPr>
      <xdr:spPr>
        <a:xfrm>
          <a:off x="14020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0" name="テキスト ボックス 269"/>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53975</xdr:rowOff>
    </xdr:from>
    <xdr:to>
      <xdr:col>81</xdr:col>
      <xdr:colOff>95250</xdr:colOff>
      <xdr:row>80</xdr:row>
      <xdr:rowOff>155575</xdr:rowOff>
    </xdr:to>
    <xdr:sp macro="" textlink="">
      <xdr:nvSpPr>
        <xdr:cNvPr id="276" name="楕円 275"/>
        <xdr:cNvSpPr/>
      </xdr:nvSpPr>
      <xdr:spPr>
        <a:xfrm>
          <a:off x="169672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146702</xdr:rowOff>
    </xdr:from>
    <xdr:ext cx="762000" cy="259045"/>
    <xdr:sp macro="" textlink="">
      <xdr:nvSpPr>
        <xdr:cNvPr id="277" name="給与水準   （国との比較）該当値テキスト"/>
        <xdr:cNvSpPr txBox="1"/>
      </xdr:nvSpPr>
      <xdr:spPr>
        <a:xfrm>
          <a:off x="17106900" y="1369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53975</xdr:rowOff>
    </xdr:from>
    <xdr:to>
      <xdr:col>77</xdr:col>
      <xdr:colOff>95250</xdr:colOff>
      <xdr:row>80</xdr:row>
      <xdr:rowOff>155575</xdr:rowOff>
    </xdr:to>
    <xdr:sp macro="" textlink="">
      <xdr:nvSpPr>
        <xdr:cNvPr id="278" name="楕円 277"/>
        <xdr:cNvSpPr/>
      </xdr:nvSpPr>
      <xdr:spPr>
        <a:xfrm>
          <a:off x="161290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165752</xdr:rowOff>
    </xdr:from>
    <xdr:ext cx="736600" cy="259045"/>
    <xdr:sp macro="" textlink="">
      <xdr:nvSpPr>
        <xdr:cNvPr id="279" name="テキスト ボックス 278"/>
        <xdr:cNvSpPr txBox="1"/>
      </xdr:nvSpPr>
      <xdr:spPr>
        <a:xfrm>
          <a:off x="15798800" y="13538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114300</xdr:rowOff>
    </xdr:from>
    <xdr:to>
      <xdr:col>73</xdr:col>
      <xdr:colOff>44450</xdr:colOff>
      <xdr:row>81</xdr:row>
      <xdr:rowOff>44450</xdr:rowOff>
    </xdr:to>
    <xdr:sp macro="" textlink="">
      <xdr:nvSpPr>
        <xdr:cNvPr id="280" name="楕円 279"/>
        <xdr:cNvSpPr/>
      </xdr:nvSpPr>
      <xdr:spPr>
        <a:xfrm>
          <a:off x="1524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54627</xdr:rowOff>
    </xdr:from>
    <xdr:ext cx="762000" cy="259045"/>
    <xdr:sp macro="" textlink="">
      <xdr:nvSpPr>
        <xdr:cNvPr id="281" name="テキスト ボックス 280"/>
        <xdr:cNvSpPr txBox="1"/>
      </xdr:nvSpPr>
      <xdr:spPr>
        <a:xfrm>
          <a:off x="14909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79</xdr:row>
      <xdr:rowOff>165100</xdr:rowOff>
    </xdr:from>
    <xdr:to>
      <xdr:col>68</xdr:col>
      <xdr:colOff>203200</xdr:colOff>
      <xdr:row>80</xdr:row>
      <xdr:rowOff>95250</xdr:rowOff>
    </xdr:to>
    <xdr:sp macro="" textlink="">
      <xdr:nvSpPr>
        <xdr:cNvPr id="282" name="楕円 281"/>
        <xdr:cNvSpPr/>
      </xdr:nvSpPr>
      <xdr:spPr>
        <a:xfrm>
          <a:off x="14351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105427</xdr:rowOff>
    </xdr:from>
    <xdr:ext cx="762000" cy="259045"/>
    <xdr:sp macro="" textlink="">
      <xdr:nvSpPr>
        <xdr:cNvPr id="283" name="テキスト ボックス 282"/>
        <xdr:cNvSpPr txBox="1"/>
      </xdr:nvSpPr>
      <xdr:spPr>
        <a:xfrm>
          <a:off x="14020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165100</xdr:rowOff>
    </xdr:from>
    <xdr:to>
      <xdr:col>64</xdr:col>
      <xdr:colOff>152400</xdr:colOff>
      <xdr:row>80</xdr:row>
      <xdr:rowOff>95250</xdr:rowOff>
    </xdr:to>
    <xdr:sp macro="" textlink="">
      <xdr:nvSpPr>
        <xdr:cNvPr id="284" name="楕円 283"/>
        <xdr:cNvSpPr/>
      </xdr:nvSpPr>
      <xdr:spPr>
        <a:xfrm>
          <a:off x="13462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105427</xdr:rowOff>
    </xdr:from>
    <xdr:ext cx="762000" cy="259045"/>
    <xdr:sp macro="" textlink="">
      <xdr:nvSpPr>
        <xdr:cNvPr id="285" name="テキスト ボックス 284"/>
        <xdr:cNvSpPr txBox="1"/>
      </xdr:nvSpPr>
      <xdr:spPr>
        <a:xfrm>
          <a:off x="1313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各種公共施設の指定管理や事務の民間委託等の対策は講じてきているものの、人口減少や市の面積が広大であることもあり、類似団体と比較し、支所等を多く配置しなければならないことや、復旧・復興事業の推進のため、退職者の再任用や任期付職員の採用を進めている関係上、平均を約</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人上回る状況となっている。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復興期間が完了するまでの間は、ほぼ同水準で推移するものと思われるが、その後については、事務事業のさらなる民間委託や行財政改革の推進により、適切な定員管理に努めていくものとする。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131021</xdr:rowOff>
    </xdr:from>
    <xdr:to>
      <xdr:col>81</xdr:col>
      <xdr:colOff>44450</xdr:colOff>
      <xdr:row>66</xdr:row>
      <xdr:rowOff>2117</xdr:rowOff>
    </xdr:to>
    <xdr:cxnSp macro="">
      <xdr:nvCxnSpPr>
        <xdr:cNvPr id="315" name="直線コネクタ 314"/>
        <xdr:cNvCxnSpPr/>
      </xdr:nvCxnSpPr>
      <xdr:spPr>
        <a:xfrm flipV="1">
          <a:off x="17018000" y="10075121"/>
          <a:ext cx="0" cy="1242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145644</xdr:rowOff>
    </xdr:from>
    <xdr:ext cx="762000" cy="259045"/>
    <xdr:sp macro="" textlink="">
      <xdr:nvSpPr>
        <xdr:cNvPr id="316"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2117</xdr:rowOff>
    </xdr:from>
    <xdr:to>
      <xdr:col>81</xdr:col>
      <xdr:colOff>133350</xdr:colOff>
      <xdr:row>66</xdr:row>
      <xdr:rowOff>2117</xdr:rowOff>
    </xdr:to>
    <xdr:cxnSp macro="">
      <xdr:nvCxnSpPr>
        <xdr:cNvPr id="317" name="直線コネクタ 316"/>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45948</xdr:rowOff>
    </xdr:from>
    <xdr:ext cx="762000" cy="259045"/>
    <xdr:sp macro="" textlink="">
      <xdr:nvSpPr>
        <xdr:cNvPr id="318" name="定員管理の状況最大値テキスト"/>
        <xdr:cNvSpPr txBox="1"/>
      </xdr:nvSpPr>
      <xdr:spPr>
        <a:xfrm>
          <a:off x="17106900" y="981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131021</xdr:rowOff>
    </xdr:from>
    <xdr:to>
      <xdr:col>81</xdr:col>
      <xdr:colOff>133350</xdr:colOff>
      <xdr:row>58</xdr:row>
      <xdr:rowOff>131021</xdr:rowOff>
    </xdr:to>
    <xdr:cxnSp macro="">
      <xdr:nvCxnSpPr>
        <xdr:cNvPr id="319" name="直線コネクタ 318"/>
        <xdr:cNvCxnSpPr/>
      </xdr:nvCxnSpPr>
      <xdr:spPr>
        <a:xfrm>
          <a:off x="16929100" y="10075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153458</xdr:rowOff>
    </xdr:from>
    <xdr:to>
      <xdr:col>81</xdr:col>
      <xdr:colOff>44450</xdr:colOff>
      <xdr:row>66</xdr:row>
      <xdr:rowOff>2117</xdr:rowOff>
    </xdr:to>
    <xdr:cxnSp macro="">
      <xdr:nvCxnSpPr>
        <xdr:cNvPr id="320" name="直線コネクタ 319"/>
        <xdr:cNvCxnSpPr/>
      </xdr:nvCxnSpPr>
      <xdr:spPr>
        <a:xfrm>
          <a:off x="16179800" y="112977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1" name="定員管理の状況平均値テキスト"/>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48895</xdr:rowOff>
    </xdr:from>
    <xdr:to>
      <xdr:col>77</xdr:col>
      <xdr:colOff>44450</xdr:colOff>
      <xdr:row>65</xdr:row>
      <xdr:rowOff>153458</xdr:rowOff>
    </xdr:to>
    <xdr:cxnSp macro="">
      <xdr:nvCxnSpPr>
        <xdr:cNvPr id="323" name="直線コネクタ 322"/>
        <xdr:cNvCxnSpPr/>
      </xdr:nvCxnSpPr>
      <xdr:spPr>
        <a:xfrm>
          <a:off x="15290800" y="11193145"/>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212</xdr:rowOff>
    </xdr:from>
    <xdr:to>
      <xdr:col>77</xdr:col>
      <xdr:colOff>95250</xdr:colOff>
      <xdr:row>61</xdr:row>
      <xdr:rowOff>101812</xdr:rowOff>
    </xdr:to>
    <xdr:sp macro="" textlink="">
      <xdr:nvSpPr>
        <xdr:cNvPr id="324" name="フローチャート: 判断 323"/>
        <xdr:cNvSpPr/>
      </xdr:nvSpPr>
      <xdr:spPr>
        <a:xfrm>
          <a:off x="16129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111989</xdr:rowOff>
    </xdr:from>
    <xdr:ext cx="736600" cy="259045"/>
    <xdr:sp macro="" textlink="">
      <xdr:nvSpPr>
        <xdr:cNvPr id="325" name="テキスト ボックス 324"/>
        <xdr:cNvSpPr txBox="1"/>
      </xdr:nvSpPr>
      <xdr:spPr>
        <a:xfrm>
          <a:off x="15798800" y="1022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125836</xdr:rowOff>
    </xdr:from>
    <xdr:to>
      <xdr:col>72</xdr:col>
      <xdr:colOff>203200</xdr:colOff>
      <xdr:row>65</xdr:row>
      <xdr:rowOff>48895</xdr:rowOff>
    </xdr:to>
    <xdr:cxnSp macro="">
      <xdr:nvCxnSpPr>
        <xdr:cNvPr id="326" name="直線コネクタ 325"/>
        <xdr:cNvCxnSpPr/>
      </xdr:nvCxnSpPr>
      <xdr:spPr>
        <a:xfrm>
          <a:off x="14401800" y="11098636"/>
          <a:ext cx="889000" cy="9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143510</xdr:rowOff>
    </xdr:from>
    <xdr:to>
      <xdr:col>73</xdr:col>
      <xdr:colOff>44450</xdr:colOff>
      <xdr:row>61</xdr:row>
      <xdr:rowOff>73660</xdr:rowOff>
    </xdr:to>
    <xdr:sp macro="" textlink="">
      <xdr:nvSpPr>
        <xdr:cNvPr id="327" name="フローチャート: 判断 326"/>
        <xdr:cNvSpPr/>
      </xdr:nvSpPr>
      <xdr:spPr>
        <a:xfrm>
          <a:off x="15240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83837</xdr:rowOff>
    </xdr:from>
    <xdr:ext cx="762000" cy="259045"/>
    <xdr:sp macro="" textlink="">
      <xdr:nvSpPr>
        <xdr:cNvPr id="328" name="テキスト ボックス 327"/>
        <xdr:cNvSpPr txBox="1"/>
      </xdr:nvSpPr>
      <xdr:spPr>
        <a:xfrm>
          <a:off x="14909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53446</xdr:rowOff>
    </xdr:from>
    <xdr:to>
      <xdr:col>68</xdr:col>
      <xdr:colOff>152400</xdr:colOff>
      <xdr:row>64</xdr:row>
      <xdr:rowOff>125836</xdr:rowOff>
    </xdr:to>
    <xdr:cxnSp macro="">
      <xdr:nvCxnSpPr>
        <xdr:cNvPr id="329" name="直線コネクタ 328"/>
        <xdr:cNvCxnSpPr/>
      </xdr:nvCxnSpPr>
      <xdr:spPr>
        <a:xfrm>
          <a:off x="13512800" y="1102624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69109</xdr:rowOff>
    </xdr:from>
    <xdr:to>
      <xdr:col>68</xdr:col>
      <xdr:colOff>203200</xdr:colOff>
      <xdr:row>60</xdr:row>
      <xdr:rowOff>170709</xdr:rowOff>
    </xdr:to>
    <xdr:sp macro="" textlink="">
      <xdr:nvSpPr>
        <xdr:cNvPr id="330" name="フローチャート: 判断 329"/>
        <xdr:cNvSpPr/>
      </xdr:nvSpPr>
      <xdr:spPr>
        <a:xfrm>
          <a:off x="14351000" y="1035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9436</xdr:rowOff>
    </xdr:from>
    <xdr:ext cx="762000" cy="259045"/>
    <xdr:sp macro="" textlink="">
      <xdr:nvSpPr>
        <xdr:cNvPr id="331" name="テキスト ボックス 330"/>
        <xdr:cNvSpPr txBox="1"/>
      </xdr:nvSpPr>
      <xdr:spPr>
        <a:xfrm>
          <a:off x="14020800" y="1012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77153</xdr:rowOff>
    </xdr:from>
    <xdr:to>
      <xdr:col>64</xdr:col>
      <xdr:colOff>152400</xdr:colOff>
      <xdr:row>61</xdr:row>
      <xdr:rowOff>7303</xdr:rowOff>
    </xdr:to>
    <xdr:sp macro="" textlink="">
      <xdr:nvSpPr>
        <xdr:cNvPr id="332" name="フローチャート: 判断 331"/>
        <xdr:cNvSpPr/>
      </xdr:nvSpPr>
      <xdr:spPr>
        <a:xfrm>
          <a:off x="13462000" y="1036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17480</xdr:rowOff>
    </xdr:from>
    <xdr:ext cx="762000" cy="259045"/>
    <xdr:sp macro="" textlink="">
      <xdr:nvSpPr>
        <xdr:cNvPr id="333" name="テキスト ボックス 332"/>
        <xdr:cNvSpPr txBox="1"/>
      </xdr:nvSpPr>
      <xdr:spPr>
        <a:xfrm>
          <a:off x="13131800" y="1013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122767</xdr:rowOff>
    </xdr:from>
    <xdr:to>
      <xdr:col>81</xdr:col>
      <xdr:colOff>95250</xdr:colOff>
      <xdr:row>66</xdr:row>
      <xdr:rowOff>52917</xdr:rowOff>
    </xdr:to>
    <xdr:sp macro="" textlink="">
      <xdr:nvSpPr>
        <xdr:cNvPr id="339" name="楕円 338"/>
        <xdr:cNvSpPr/>
      </xdr:nvSpPr>
      <xdr:spPr>
        <a:xfrm>
          <a:off x="169672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18644</xdr:rowOff>
    </xdr:from>
    <xdr:ext cx="762000" cy="259045"/>
    <xdr:sp macro="" textlink="">
      <xdr:nvSpPr>
        <xdr:cNvPr id="340" name="定員管理の状況該当値テキスト"/>
        <xdr:cNvSpPr txBox="1"/>
      </xdr:nvSpPr>
      <xdr:spPr>
        <a:xfrm>
          <a:off x="17106900" y="1116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102658</xdr:rowOff>
    </xdr:from>
    <xdr:to>
      <xdr:col>77</xdr:col>
      <xdr:colOff>95250</xdr:colOff>
      <xdr:row>66</xdr:row>
      <xdr:rowOff>32808</xdr:rowOff>
    </xdr:to>
    <xdr:sp macro="" textlink="">
      <xdr:nvSpPr>
        <xdr:cNvPr id="341" name="楕円 340"/>
        <xdr:cNvSpPr/>
      </xdr:nvSpPr>
      <xdr:spPr>
        <a:xfrm>
          <a:off x="16129000" y="112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17585</xdr:rowOff>
    </xdr:from>
    <xdr:ext cx="736600" cy="259045"/>
    <xdr:sp macro="" textlink="">
      <xdr:nvSpPr>
        <xdr:cNvPr id="342" name="テキスト ボックス 341"/>
        <xdr:cNvSpPr txBox="1"/>
      </xdr:nvSpPr>
      <xdr:spPr>
        <a:xfrm>
          <a:off x="15798800" y="1133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169545</xdr:rowOff>
    </xdr:from>
    <xdr:to>
      <xdr:col>73</xdr:col>
      <xdr:colOff>44450</xdr:colOff>
      <xdr:row>65</xdr:row>
      <xdr:rowOff>99695</xdr:rowOff>
    </xdr:to>
    <xdr:sp macro="" textlink="">
      <xdr:nvSpPr>
        <xdr:cNvPr id="343" name="楕円 342"/>
        <xdr:cNvSpPr/>
      </xdr:nvSpPr>
      <xdr:spPr>
        <a:xfrm>
          <a:off x="15240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84472</xdr:rowOff>
    </xdr:from>
    <xdr:ext cx="762000" cy="259045"/>
    <xdr:sp macro="" textlink="">
      <xdr:nvSpPr>
        <xdr:cNvPr id="344" name="テキスト ボックス 343"/>
        <xdr:cNvSpPr txBox="1"/>
      </xdr:nvSpPr>
      <xdr:spPr>
        <a:xfrm>
          <a:off x="14909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75036</xdr:rowOff>
    </xdr:from>
    <xdr:to>
      <xdr:col>68</xdr:col>
      <xdr:colOff>203200</xdr:colOff>
      <xdr:row>65</xdr:row>
      <xdr:rowOff>5186</xdr:rowOff>
    </xdr:to>
    <xdr:sp macro="" textlink="">
      <xdr:nvSpPr>
        <xdr:cNvPr id="345" name="楕円 344"/>
        <xdr:cNvSpPr/>
      </xdr:nvSpPr>
      <xdr:spPr>
        <a:xfrm>
          <a:off x="14351000" y="1104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161413</xdr:rowOff>
    </xdr:from>
    <xdr:ext cx="762000" cy="259045"/>
    <xdr:sp macro="" textlink="">
      <xdr:nvSpPr>
        <xdr:cNvPr id="346" name="テキスト ボックス 345"/>
        <xdr:cNvSpPr txBox="1"/>
      </xdr:nvSpPr>
      <xdr:spPr>
        <a:xfrm>
          <a:off x="14020800" y="1113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2646</xdr:rowOff>
    </xdr:from>
    <xdr:to>
      <xdr:col>64</xdr:col>
      <xdr:colOff>152400</xdr:colOff>
      <xdr:row>64</xdr:row>
      <xdr:rowOff>104246</xdr:rowOff>
    </xdr:to>
    <xdr:sp macro="" textlink="">
      <xdr:nvSpPr>
        <xdr:cNvPr id="347" name="楕円 346"/>
        <xdr:cNvSpPr/>
      </xdr:nvSpPr>
      <xdr:spPr>
        <a:xfrm>
          <a:off x="13462000" y="1097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89023</xdr:rowOff>
    </xdr:from>
    <xdr:ext cx="762000" cy="259045"/>
    <xdr:sp macro="" textlink="">
      <xdr:nvSpPr>
        <xdr:cNvPr id="348" name="テキスト ボックス 347"/>
        <xdr:cNvSpPr txBox="1"/>
      </xdr:nvSpPr>
      <xdr:spPr>
        <a:xfrm>
          <a:off x="13131800" y="1106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年度は、借換債を発行したものの、東日本大震災以降、借換債の発行抑制に努めてきたことに加え、公営企業への繰出金が減少したことにより、対前年度比で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ポイント減少したところである。しかし、類似団体の平均と比較すると、約２倍の比率となっており、厳しい状態であることが読み取れる。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今後も、施設の老朽化</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対策</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・長寿命化等による起債額も多額となることが見込まれているが、緊急度・住民ニーズを的確に把握した中で、起債に大きく頼ることのない財政運営に努めていく。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154517</xdr:rowOff>
    </xdr:to>
    <xdr:cxnSp macro="">
      <xdr:nvCxnSpPr>
        <xdr:cNvPr id="376" name="直線コネクタ 375"/>
        <xdr:cNvCxnSpPr/>
      </xdr:nvCxnSpPr>
      <xdr:spPr>
        <a:xfrm flipV="1">
          <a:off x="17018000" y="639783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38946</xdr:rowOff>
    </xdr:from>
    <xdr:to>
      <xdr:col>81</xdr:col>
      <xdr:colOff>44450</xdr:colOff>
      <xdr:row>44</xdr:row>
      <xdr:rowOff>116840</xdr:rowOff>
    </xdr:to>
    <xdr:cxnSp macro="">
      <xdr:nvCxnSpPr>
        <xdr:cNvPr id="381" name="直線コネクタ 380"/>
        <xdr:cNvCxnSpPr/>
      </xdr:nvCxnSpPr>
      <xdr:spPr>
        <a:xfrm flipV="1">
          <a:off x="16179800" y="7411296"/>
          <a:ext cx="8382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116857</xdr:rowOff>
    </xdr:from>
    <xdr:ext cx="762000" cy="259045"/>
    <xdr:sp macro="" textlink="">
      <xdr:nvSpPr>
        <xdr:cNvPr id="382" name="公債費負担の状況平均値テキスト"/>
        <xdr:cNvSpPr txBox="1"/>
      </xdr:nvSpPr>
      <xdr:spPr>
        <a:xfrm>
          <a:off x="17106900" y="680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83" name="フローチャート: 判断 382"/>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116840</xdr:rowOff>
    </xdr:from>
    <xdr:to>
      <xdr:col>77</xdr:col>
      <xdr:colOff>44450</xdr:colOff>
      <xdr:row>45</xdr:row>
      <xdr:rowOff>90170</xdr:rowOff>
    </xdr:to>
    <xdr:cxnSp macro="">
      <xdr:nvCxnSpPr>
        <xdr:cNvPr id="384" name="直線コネクタ 383"/>
        <xdr:cNvCxnSpPr/>
      </xdr:nvCxnSpPr>
      <xdr:spPr>
        <a:xfrm flipV="1">
          <a:off x="15290800" y="76606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5" name="フローチャート: 判断 384"/>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86" name="テキスト ボックス 385"/>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90170</xdr:rowOff>
    </xdr:from>
    <xdr:to>
      <xdr:col>72</xdr:col>
      <xdr:colOff>203200</xdr:colOff>
      <xdr:row>45</xdr:row>
      <xdr:rowOff>146473</xdr:rowOff>
    </xdr:to>
    <xdr:cxnSp macro="">
      <xdr:nvCxnSpPr>
        <xdr:cNvPr id="387" name="直線コネクタ 386"/>
        <xdr:cNvCxnSpPr/>
      </xdr:nvCxnSpPr>
      <xdr:spPr>
        <a:xfrm flipV="1">
          <a:off x="14401800" y="78054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9" name="テキスト ボックス 388"/>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74083</xdr:rowOff>
    </xdr:from>
    <xdr:to>
      <xdr:col>68</xdr:col>
      <xdr:colOff>152400</xdr:colOff>
      <xdr:row>45</xdr:row>
      <xdr:rowOff>146473</xdr:rowOff>
    </xdr:to>
    <xdr:cxnSp macro="">
      <xdr:nvCxnSpPr>
        <xdr:cNvPr id="390" name="直線コネクタ 389"/>
        <xdr:cNvCxnSpPr/>
      </xdr:nvCxnSpPr>
      <xdr:spPr>
        <a:xfrm>
          <a:off x="13512800" y="77893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1" name="フローチャート: 判断 390"/>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392" name="テキスト ボックス 391"/>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3" name="フローチャート: 判断 392"/>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88917</xdr:rowOff>
    </xdr:from>
    <xdr:ext cx="762000" cy="259045"/>
    <xdr:sp macro="" textlink="">
      <xdr:nvSpPr>
        <xdr:cNvPr id="394" name="テキスト ボックス 393"/>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159596</xdr:rowOff>
    </xdr:from>
    <xdr:to>
      <xdr:col>81</xdr:col>
      <xdr:colOff>95250</xdr:colOff>
      <xdr:row>43</xdr:row>
      <xdr:rowOff>89746</xdr:rowOff>
    </xdr:to>
    <xdr:sp macro="" textlink="">
      <xdr:nvSpPr>
        <xdr:cNvPr id="400" name="楕円 399"/>
        <xdr:cNvSpPr/>
      </xdr:nvSpPr>
      <xdr:spPr>
        <a:xfrm>
          <a:off x="169672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131673</xdr:rowOff>
    </xdr:from>
    <xdr:ext cx="762000" cy="259045"/>
    <xdr:sp macro="" textlink="">
      <xdr:nvSpPr>
        <xdr:cNvPr id="401" name="公債費負担の状況該当値テキスト"/>
        <xdr:cNvSpPr txBox="1"/>
      </xdr:nvSpPr>
      <xdr:spPr>
        <a:xfrm>
          <a:off x="17106900" y="733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66040</xdr:rowOff>
    </xdr:from>
    <xdr:to>
      <xdr:col>77</xdr:col>
      <xdr:colOff>95250</xdr:colOff>
      <xdr:row>44</xdr:row>
      <xdr:rowOff>167640</xdr:rowOff>
    </xdr:to>
    <xdr:sp macro="" textlink="">
      <xdr:nvSpPr>
        <xdr:cNvPr id="402" name="楕円 401"/>
        <xdr:cNvSpPr/>
      </xdr:nvSpPr>
      <xdr:spPr>
        <a:xfrm>
          <a:off x="16129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152417</xdr:rowOff>
    </xdr:from>
    <xdr:ext cx="736600" cy="259045"/>
    <xdr:sp macro="" textlink="">
      <xdr:nvSpPr>
        <xdr:cNvPr id="403" name="テキスト ボックス 402"/>
        <xdr:cNvSpPr txBox="1"/>
      </xdr:nvSpPr>
      <xdr:spPr>
        <a:xfrm>
          <a:off x="15798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39370</xdr:rowOff>
    </xdr:from>
    <xdr:to>
      <xdr:col>73</xdr:col>
      <xdr:colOff>44450</xdr:colOff>
      <xdr:row>45</xdr:row>
      <xdr:rowOff>140970</xdr:rowOff>
    </xdr:to>
    <xdr:sp macro="" textlink="">
      <xdr:nvSpPr>
        <xdr:cNvPr id="404" name="楕円 403"/>
        <xdr:cNvSpPr/>
      </xdr:nvSpPr>
      <xdr:spPr>
        <a:xfrm>
          <a:off x="15240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125747</xdr:rowOff>
    </xdr:from>
    <xdr:ext cx="762000" cy="259045"/>
    <xdr:sp macro="" textlink="">
      <xdr:nvSpPr>
        <xdr:cNvPr id="405" name="テキスト ボックス 404"/>
        <xdr:cNvSpPr txBox="1"/>
      </xdr:nvSpPr>
      <xdr:spPr>
        <a:xfrm>
          <a:off x="14909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95673</xdr:rowOff>
    </xdr:from>
    <xdr:to>
      <xdr:col>68</xdr:col>
      <xdr:colOff>203200</xdr:colOff>
      <xdr:row>46</xdr:row>
      <xdr:rowOff>25823</xdr:rowOff>
    </xdr:to>
    <xdr:sp macro="" textlink="">
      <xdr:nvSpPr>
        <xdr:cNvPr id="406" name="楕円 405"/>
        <xdr:cNvSpPr/>
      </xdr:nvSpPr>
      <xdr:spPr>
        <a:xfrm>
          <a:off x="14351000" y="781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46</xdr:row>
      <xdr:rowOff>10600</xdr:rowOff>
    </xdr:from>
    <xdr:ext cx="762000" cy="259045"/>
    <xdr:sp macro="" textlink="">
      <xdr:nvSpPr>
        <xdr:cNvPr id="407" name="テキスト ボックス 406"/>
        <xdr:cNvSpPr txBox="1"/>
      </xdr:nvSpPr>
      <xdr:spPr>
        <a:xfrm>
          <a:off x="14020800" y="789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23283</xdr:rowOff>
    </xdr:from>
    <xdr:to>
      <xdr:col>64</xdr:col>
      <xdr:colOff>152400</xdr:colOff>
      <xdr:row>45</xdr:row>
      <xdr:rowOff>124883</xdr:rowOff>
    </xdr:to>
    <xdr:sp macro="" textlink="">
      <xdr:nvSpPr>
        <xdr:cNvPr id="408" name="楕円 407"/>
        <xdr:cNvSpPr/>
      </xdr:nvSpPr>
      <xdr:spPr>
        <a:xfrm>
          <a:off x="13462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109660</xdr:rowOff>
    </xdr:from>
    <xdr:ext cx="762000" cy="259045"/>
    <xdr:sp macro="" textlink="">
      <xdr:nvSpPr>
        <xdr:cNvPr id="409" name="テキスト ボックス 408"/>
        <xdr:cNvSpPr txBox="1"/>
      </xdr:nvSpPr>
      <xdr:spPr>
        <a:xfrm>
          <a:off x="13131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年度についは、前年度比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改善となった。この要因としては、災害公営住宅の整備等により地方債現在高が上昇したものの、充当可能基金や充当可能特定財源が増加したことにより、将来負担比率の分子が減少したことによるものが大き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今後も、地方債対象事業の適債性を再度検討し、地方債発行の抑制を図るとともに、行財政運営の見直しを的確に行いながら、健全な財政運営に努めていく。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71374</xdr:rowOff>
    </xdr:to>
    <xdr:cxnSp macro="">
      <xdr:nvCxnSpPr>
        <xdr:cNvPr id="436" name="直線コネクタ 435"/>
        <xdr:cNvCxnSpPr/>
      </xdr:nvCxnSpPr>
      <xdr:spPr>
        <a:xfrm flipV="1">
          <a:off x="17018000" y="245110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43451</xdr:rowOff>
    </xdr:from>
    <xdr:ext cx="762000" cy="259045"/>
    <xdr:sp macro="" textlink="">
      <xdr:nvSpPr>
        <xdr:cNvPr id="437" name="将来負担の状況最小値テキスト"/>
        <xdr:cNvSpPr txBox="1"/>
      </xdr:nvSpPr>
      <xdr:spPr>
        <a:xfrm>
          <a:off x="17106900" y="398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71374</xdr:rowOff>
    </xdr:from>
    <xdr:to>
      <xdr:col>81</xdr:col>
      <xdr:colOff>133350</xdr:colOff>
      <xdr:row>23</xdr:row>
      <xdr:rowOff>71374</xdr:rowOff>
    </xdr:to>
    <xdr:cxnSp macro="">
      <xdr:nvCxnSpPr>
        <xdr:cNvPr id="438" name="直線コネクタ 437"/>
        <xdr:cNvCxnSpPr/>
      </xdr:nvCxnSpPr>
      <xdr:spPr>
        <a:xfrm>
          <a:off x="16929100" y="401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119329</xdr:rowOff>
    </xdr:from>
    <xdr:to>
      <xdr:col>81</xdr:col>
      <xdr:colOff>44450</xdr:colOff>
      <xdr:row>15</xdr:row>
      <xdr:rowOff>121615</xdr:rowOff>
    </xdr:to>
    <xdr:cxnSp macro="">
      <xdr:nvCxnSpPr>
        <xdr:cNvPr id="441" name="直線コネクタ 440"/>
        <xdr:cNvCxnSpPr/>
      </xdr:nvCxnSpPr>
      <xdr:spPr>
        <a:xfrm flipV="1">
          <a:off x="16179800" y="2519629"/>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55982</xdr:rowOff>
    </xdr:from>
    <xdr:to>
      <xdr:col>81</xdr:col>
      <xdr:colOff>95250</xdr:colOff>
      <xdr:row>14</xdr:row>
      <xdr:rowOff>157582</xdr:rowOff>
    </xdr:to>
    <xdr:sp macro="" textlink="">
      <xdr:nvSpPr>
        <xdr:cNvPr id="443" name="フローチャート: 判断 442"/>
        <xdr:cNvSpPr/>
      </xdr:nvSpPr>
      <xdr:spPr>
        <a:xfrm>
          <a:off x="169672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121615</xdr:rowOff>
    </xdr:from>
    <xdr:to>
      <xdr:col>77</xdr:col>
      <xdr:colOff>44450</xdr:colOff>
      <xdr:row>17</xdr:row>
      <xdr:rowOff>4572</xdr:rowOff>
    </xdr:to>
    <xdr:cxnSp macro="">
      <xdr:nvCxnSpPr>
        <xdr:cNvPr id="444" name="直線コネクタ 443"/>
        <xdr:cNvCxnSpPr/>
      </xdr:nvCxnSpPr>
      <xdr:spPr>
        <a:xfrm flipV="1">
          <a:off x="15290800" y="2693365"/>
          <a:ext cx="889000" cy="2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62738</xdr:rowOff>
    </xdr:from>
    <xdr:to>
      <xdr:col>77</xdr:col>
      <xdr:colOff>95250</xdr:colOff>
      <xdr:row>14</xdr:row>
      <xdr:rowOff>164338</xdr:rowOff>
    </xdr:to>
    <xdr:sp macro="" textlink="">
      <xdr:nvSpPr>
        <xdr:cNvPr id="445" name="フローチャート: 判断 444"/>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3065</xdr:rowOff>
    </xdr:from>
    <xdr:ext cx="736600" cy="259045"/>
    <xdr:sp macro="" textlink="">
      <xdr:nvSpPr>
        <xdr:cNvPr id="446" name="テキスト ボックス 445"/>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4572</xdr:rowOff>
    </xdr:from>
    <xdr:to>
      <xdr:col>72</xdr:col>
      <xdr:colOff>203200</xdr:colOff>
      <xdr:row>17</xdr:row>
      <xdr:rowOff>75997</xdr:rowOff>
    </xdr:to>
    <xdr:cxnSp macro="">
      <xdr:nvCxnSpPr>
        <xdr:cNvPr id="447" name="直線コネクタ 446"/>
        <xdr:cNvCxnSpPr/>
      </xdr:nvCxnSpPr>
      <xdr:spPr>
        <a:xfrm flipV="1">
          <a:off x="14401800" y="2919222"/>
          <a:ext cx="889000" cy="7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165405</xdr:rowOff>
    </xdr:from>
    <xdr:to>
      <xdr:col>73</xdr:col>
      <xdr:colOff>44450</xdr:colOff>
      <xdr:row>16</xdr:row>
      <xdr:rowOff>95555</xdr:rowOff>
    </xdr:to>
    <xdr:sp macro="" textlink="">
      <xdr:nvSpPr>
        <xdr:cNvPr id="448" name="フローチャート: 判断 447"/>
        <xdr:cNvSpPr/>
      </xdr:nvSpPr>
      <xdr:spPr>
        <a:xfrm>
          <a:off x="15240000" y="273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105732</xdr:rowOff>
    </xdr:from>
    <xdr:ext cx="762000" cy="259045"/>
    <xdr:sp macro="" textlink="">
      <xdr:nvSpPr>
        <xdr:cNvPr id="449" name="テキスト ボックス 448"/>
        <xdr:cNvSpPr txBox="1"/>
      </xdr:nvSpPr>
      <xdr:spPr>
        <a:xfrm>
          <a:off x="14909800" y="250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75997</xdr:rowOff>
    </xdr:from>
    <xdr:to>
      <xdr:col>68</xdr:col>
      <xdr:colOff>152400</xdr:colOff>
      <xdr:row>17</xdr:row>
      <xdr:rowOff>144526</xdr:rowOff>
    </xdr:to>
    <xdr:cxnSp macro="">
      <xdr:nvCxnSpPr>
        <xdr:cNvPr id="450" name="直線コネクタ 449"/>
        <xdr:cNvCxnSpPr/>
      </xdr:nvCxnSpPr>
      <xdr:spPr>
        <a:xfrm flipV="1">
          <a:off x="13512800" y="2990647"/>
          <a:ext cx="889000" cy="6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122936</xdr:rowOff>
    </xdr:from>
    <xdr:to>
      <xdr:col>68</xdr:col>
      <xdr:colOff>203200</xdr:colOff>
      <xdr:row>16</xdr:row>
      <xdr:rowOff>53086</xdr:rowOff>
    </xdr:to>
    <xdr:sp macro="" textlink="">
      <xdr:nvSpPr>
        <xdr:cNvPr id="451" name="フローチャート: 判断 450"/>
        <xdr:cNvSpPr/>
      </xdr:nvSpPr>
      <xdr:spPr>
        <a:xfrm>
          <a:off x="14351000" y="269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63263</xdr:rowOff>
    </xdr:from>
    <xdr:ext cx="762000" cy="259045"/>
    <xdr:sp macro="" textlink="">
      <xdr:nvSpPr>
        <xdr:cNvPr id="452" name="テキスト ボックス 451"/>
        <xdr:cNvSpPr txBox="1"/>
      </xdr:nvSpPr>
      <xdr:spPr>
        <a:xfrm>
          <a:off x="14020800" y="246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143205</xdr:rowOff>
    </xdr:from>
    <xdr:to>
      <xdr:col>64</xdr:col>
      <xdr:colOff>152400</xdr:colOff>
      <xdr:row>16</xdr:row>
      <xdr:rowOff>73355</xdr:rowOff>
    </xdr:to>
    <xdr:sp macro="" textlink="">
      <xdr:nvSpPr>
        <xdr:cNvPr id="453" name="フローチャート: 判断 452"/>
        <xdr:cNvSpPr/>
      </xdr:nvSpPr>
      <xdr:spPr>
        <a:xfrm>
          <a:off x="13462000" y="271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83532</xdr:rowOff>
    </xdr:from>
    <xdr:ext cx="762000" cy="259045"/>
    <xdr:sp macro="" textlink="">
      <xdr:nvSpPr>
        <xdr:cNvPr id="454" name="テキスト ボックス 453"/>
        <xdr:cNvSpPr txBox="1"/>
      </xdr:nvSpPr>
      <xdr:spPr>
        <a:xfrm>
          <a:off x="13131800" y="248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68529</xdr:rowOff>
    </xdr:from>
    <xdr:to>
      <xdr:col>81</xdr:col>
      <xdr:colOff>95250</xdr:colOff>
      <xdr:row>14</xdr:row>
      <xdr:rowOff>170129</xdr:rowOff>
    </xdr:to>
    <xdr:sp macro="" textlink="">
      <xdr:nvSpPr>
        <xdr:cNvPr id="460" name="楕円 459"/>
        <xdr:cNvSpPr/>
      </xdr:nvSpPr>
      <xdr:spPr>
        <a:xfrm>
          <a:off x="16967200" y="246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116806</xdr:rowOff>
    </xdr:from>
    <xdr:ext cx="762000" cy="259045"/>
    <xdr:sp macro="" textlink="">
      <xdr:nvSpPr>
        <xdr:cNvPr id="461" name="将来負担の状況該当値テキスト"/>
        <xdr:cNvSpPr txBox="1"/>
      </xdr:nvSpPr>
      <xdr:spPr>
        <a:xfrm>
          <a:off x="17106900" y="251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70815</xdr:rowOff>
    </xdr:from>
    <xdr:to>
      <xdr:col>77</xdr:col>
      <xdr:colOff>95250</xdr:colOff>
      <xdr:row>16</xdr:row>
      <xdr:rowOff>965</xdr:rowOff>
    </xdr:to>
    <xdr:sp macro="" textlink="">
      <xdr:nvSpPr>
        <xdr:cNvPr id="462" name="楕円 461"/>
        <xdr:cNvSpPr/>
      </xdr:nvSpPr>
      <xdr:spPr>
        <a:xfrm>
          <a:off x="16129000" y="264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157192</xdr:rowOff>
    </xdr:from>
    <xdr:ext cx="736600" cy="259045"/>
    <xdr:sp macro="" textlink="">
      <xdr:nvSpPr>
        <xdr:cNvPr id="463" name="テキスト ボックス 462"/>
        <xdr:cNvSpPr txBox="1"/>
      </xdr:nvSpPr>
      <xdr:spPr>
        <a:xfrm>
          <a:off x="15798800" y="2728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125222</xdr:rowOff>
    </xdr:from>
    <xdr:to>
      <xdr:col>73</xdr:col>
      <xdr:colOff>44450</xdr:colOff>
      <xdr:row>17</xdr:row>
      <xdr:rowOff>55372</xdr:rowOff>
    </xdr:to>
    <xdr:sp macro="" textlink="">
      <xdr:nvSpPr>
        <xdr:cNvPr id="464" name="楕円 463"/>
        <xdr:cNvSpPr/>
      </xdr:nvSpPr>
      <xdr:spPr>
        <a:xfrm>
          <a:off x="15240000" y="286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40149</xdr:rowOff>
    </xdr:from>
    <xdr:ext cx="762000" cy="259045"/>
    <xdr:sp macro="" textlink="">
      <xdr:nvSpPr>
        <xdr:cNvPr id="465" name="テキスト ボックス 464"/>
        <xdr:cNvSpPr txBox="1"/>
      </xdr:nvSpPr>
      <xdr:spPr>
        <a:xfrm>
          <a:off x="14909800" y="295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25197</xdr:rowOff>
    </xdr:from>
    <xdr:to>
      <xdr:col>68</xdr:col>
      <xdr:colOff>203200</xdr:colOff>
      <xdr:row>17</xdr:row>
      <xdr:rowOff>126797</xdr:rowOff>
    </xdr:to>
    <xdr:sp macro="" textlink="">
      <xdr:nvSpPr>
        <xdr:cNvPr id="466" name="楕円 465"/>
        <xdr:cNvSpPr/>
      </xdr:nvSpPr>
      <xdr:spPr>
        <a:xfrm>
          <a:off x="14351000" y="293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111574</xdr:rowOff>
    </xdr:from>
    <xdr:ext cx="762000" cy="259045"/>
    <xdr:sp macro="" textlink="">
      <xdr:nvSpPr>
        <xdr:cNvPr id="467" name="テキスト ボックス 466"/>
        <xdr:cNvSpPr txBox="1"/>
      </xdr:nvSpPr>
      <xdr:spPr>
        <a:xfrm>
          <a:off x="14020800" y="3026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93726</xdr:rowOff>
    </xdr:from>
    <xdr:to>
      <xdr:col>64</xdr:col>
      <xdr:colOff>152400</xdr:colOff>
      <xdr:row>18</xdr:row>
      <xdr:rowOff>23876</xdr:rowOff>
    </xdr:to>
    <xdr:sp macro="" textlink="">
      <xdr:nvSpPr>
        <xdr:cNvPr id="468" name="楕円 467"/>
        <xdr:cNvSpPr/>
      </xdr:nvSpPr>
      <xdr:spPr>
        <a:xfrm>
          <a:off x="13462000" y="30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8653</xdr:rowOff>
    </xdr:from>
    <xdr:ext cx="762000" cy="259045"/>
    <xdr:sp macro="" textlink="">
      <xdr:nvSpPr>
        <xdr:cNvPr id="469" name="テキスト ボックス 468"/>
        <xdr:cNvSpPr txBox="1"/>
      </xdr:nvSpPr>
      <xdr:spPr>
        <a:xfrm>
          <a:off x="13131800" y="309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146,162
145,121
554.58
235,120,374
190,270,377
7,501,569
39,387,066
77,026,504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復旧・復興事業の加速化のため職員を優先的に配置する一方、復旧・復興事業費総額としては減少傾向にあることもあり、人件費に係る経常収支比率は、悪化傾向を示している。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類似団体の平均よりも</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ポイント高い数値を示していることから、復旧・復興事業を最優先にしつつも業務の見直し等を積極的に進め、各種手当を含めた人件費の削減・抑制に努めていくものとする。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38100</xdr:rowOff>
    </xdr:from>
    <xdr:to>
      <xdr:col>24</xdr:col>
      <xdr:colOff>114300</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152400</xdr:rowOff>
    </xdr:from>
    <xdr:to>
      <xdr:col>24</xdr:col>
      <xdr:colOff>25400</xdr:colOff>
      <xdr:row>39</xdr:row>
      <xdr:rowOff>57150</xdr:rowOff>
    </xdr:to>
    <xdr:cxnSp macro="">
      <xdr:nvCxnSpPr>
        <xdr:cNvPr id="66" name="直線コネクタ 65"/>
        <xdr:cNvCxnSpPr/>
      </xdr:nvCxnSpPr>
      <xdr:spPr>
        <a:xfrm>
          <a:off x="3987800" y="6667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3827</xdr:rowOff>
    </xdr:from>
    <xdr:ext cx="762000" cy="259045"/>
    <xdr:sp macro="" textlink="">
      <xdr:nvSpPr>
        <xdr:cNvPr id="67" name="人件費平均値テキスト"/>
        <xdr:cNvSpPr txBox="1"/>
      </xdr:nvSpPr>
      <xdr:spPr>
        <a:xfrm>
          <a:off x="4914900" y="600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68" name="フローチャート: 判断 67"/>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38</xdr:row>
      <xdr:rowOff>152400</xdr:rowOff>
    </xdr:to>
    <xdr:cxnSp macro="">
      <xdr:nvCxnSpPr>
        <xdr:cNvPr id="69" name="直線コネクタ 68"/>
        <xdr:cNvCxnSpPr/>
      </xdr:nvCxnSpPr>
      <xdr:spPr>
        <a:xfrm>
          <a:off x="3098800" y="64897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146050</xdr:rowOff>
    </xdr:from>
    <xdr:to>
      <xdr:col>20</xdr:col>
      <xdr:colOff>38100</xdr:colOff>
      <xdr:row>36</xdr:row>
      <xdr:rowOff>76200</xdr:rowOff>
    </xdr:to>
    <xdr:sp macro="" textlink="">
      <xdr:nvSpPr>
        <xdr:cNvPr id="70" name="フローチャート: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86377</xdr:rowOff>
    </xdr:from>
    <xdr:ext cx="736600" cy="259045"/>
    <xdr:sp macro="" textlink="">
      <xdr:nvSpPr>
        <xdr:cNvPr id="71" name="テキスト ボックス 70"/>
        <xdr:cNvSpPr txBox="1"/>
      </xdr:nvSpPr>
      <xdr:spPr>
        <a:xfrm>
          <a:off x="3606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95250</xdr:rowOff>
    </xdr:from>
    <xdr:to>
      <xdr:col>15</xdr:col>
      <xdr:colOff>98425</xdr:colOff>
      <xdr:row>37</xdr:row>
      <xdr:rowOff>146050</xdr:rowOff>
    </xdr:to>
    <xdr:cxnSp macro="">
      <xdr:nvCxnSpPr>
        <xdr:cNvPr id="72" name="直線コネクタ 71"/>
        <xdr:cNvCxnSpPr/>
      </xdr:nvCxnSpPr>
      <xdr:spPr>
        <a:xfrm>
          <a:off x="2209800" y="6438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120650</xdr:rowOff>
    </xdr:from>
    <xdr:to>
      <xdr:col>15</xdr:col>
      <xdr:colOff>149225</xdr:colOff>
      <xdr:row>36</xdr:row>
      <xdr:rowOff>50800</xdr:rowOff>
    </xdr:to>
    <xdr:sp macro="" textlink="">
      <xdr:nvSpPr>
        <xdr:cNvPr id="73" name="フローチャート: 判断 72"/>
        <xdr:cNvSpPr/>
      </xdr:nvSpPr>
      <xdr:spPr>
        <a:xfrm>
          <a:off x="30480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60977</xdr:rowOff>
    </xdr:from>
    <xdr:ext cx="762000" cy="259045"/>
    <xdr:sp macro="" textlink="">
      <xdr:nvSpPr>
        <xdr:cNvPr id="74" name="テキスト ボックス 73"/>
        <xdr:cNvSpPr txBox="1"/>
      </xdr:nvSpPr>
      <xdr:spPr>
        <a:xfrm>
          <a:off x="27178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95250</xdr:rowOff>
    </xdr:to>
    <xdr:cxnSp macro="">
      <xdr:nvCxnSpPr>
        <xdr:cNvPr id="75" name="直線コネクタ 74"/>
        <xdr:cNvCxnSpPr/>
      </xdr:nvCxnSpPr>
      <xdr:spPr>
        <a:xfrm>
          <a:off x="1320800" y="6299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25400</xdr:rowOff>
    </xdr:from>
    <xdr:to>
      <xdr:col>11</xdr:col>
      <xdr:colOff>60325</xdr:colOff>
      <xdr:row>38</xdr:row>
      <xdr:rowOff>127000</xdr:rowOff>
    </xdr:to>
    <xdr:sp macro="" textlink="">
      <xdr:nvSpPr>
        <xdr:cNvPr id="76" name="フローチャート: 判断 75"/>
        <xdr:cNvSpPr/>
      </xdr:nvSpPr>
      <xdr:spPr>
        <a:xfrm>
          <a:off x="2159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111777</xdr:rowOff>
    </xdr:from>
    <xdr:ext cx="762000" cy="259045"/>
    <xdr:sp macro="" textlink="">
      <xdr:nvSpPr>
        <xdr:cNvPr id="77" name="テキスト ボックス 76"/>
        <xdr:cNvSpPr txBox="1"/>
      </xdr:nvSpPr>
      <xdr:spPr>
        <a:xfrm>
          <a:off x="1828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12700</xdr:rowOff>
    </xdr:from>
    <xdr:to>
      <xdr:col>6</xdr:col>
      <xdr:colOff>171450</xdr:colOff>
      <xdr:row>38</xdr:row>
      <xdr:rowOff>114300</xdr:rowOff>
    </xdr:to>
    <xdr:sp macro="" textlink="">
      <xdr:nvSpPr>
        <xdr:cNvPr id="78" name="フローチャート: 判断 77"/>
        <xdr:cNvSpPr/>
      </xdr:nvSpPr>
      <xdr:spPr>
        <a:xfrm>
          <a:off x="1270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99077</xdr:rowOff>
    </xdr:from>
    <xdr:ext cx="762000" cy="259045"/>
    <xdr:sp macro="" textlink="">
      <xdr:nvSpPr>
        <xdr:cNvPr id="79" name="テキスト ボックス 78"/>
        <xdr:cNvSpPr txBox="1"/>
      </xdr:nvSpPr>
      <xdr:spPr>
        <a:xfrm>
          <a:off x="939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6350</xdr:rowOff>
    </xdr:from>
    <xdr:to>
      <xdr:col>24</xdr:col>
      <xdr:colOff>76200</xdr:colOff>
      <xdr:row>39</xdr:row>
      <xdr:rowOff>107950</xdr:rowOff>
    </xdr:to>
    <xdr:sp macro="" textlink="">
      <xdr:nvSpPr>
        <xdr:cNvPr id="85" name="楕円 84"/>
        <xdr:cNvSpPr/>
      </xdr:nvSpPr>
      <xdr:spPr>
        <a:xfrm>
          <a:off x="4775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149877</xdr:rowOff>
    </xdr:from>
    <xdr:ext cx="762000" cy="259045"/>
    <xdr:sp macro="" textlink="">
      <xdr:nvSpPr>
        <xdr:cNvPr id="86" name="人件費該当値テキスト"/>
        <xdr:cNvSpPr txBox="1"/>
      </xdr:nvSpPr>
      <xdr:spPr>
        <a:xfrm>
          <a:off x="49149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101600</xdr:rowOff>
    </xdr:from>
    <xdr:to>
      <xdr:col>20</xdr:col>
      <xdr:colOff>38100</xdr:colOff>
      <xdr:row>39</xdr:row>
      <xdr:rowOff>31750</xdr:rowOff>
    </xdr:to>
    <xdr:sp macro="" textlink="">
      <xdr:nvSpPr>
        <xdr:cNvPr id="87" name="楕円 86"/>
        <xdr:cNvSpPr/>
      </xdr:nvSpPr>
      <xdr:spPr>
        <a:xfrm>
          <a:off x="3937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16527</xdr:rowOff>
    </xdr:from>
    <xdr:ext cx="736600" cy="259045"/>
    <xdr:sp macro="" textlink="">
      <xdr:nvSpPr>
        <xdr:cNvPr id="88" name="テキスト ボックス 87"/>
        <xdr:cNvSpPr txBox="1"/>
      </xdr:nvSpPr>
      <xdr:spPr>
        <a:xfrm>
          <a:off x="3606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9" name="楕円 88"/>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10177</xdr:rowOff>
    </xdr:from>
    <xdr:ext cx="762000" cy="259045"/>
    <xdr:sp macro="" textlink="">
      <xdr:nvSpPr>
        <xdr:cNvPr id="90" name="テキスト ボックス 89"/>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44450</xdr:rowOff>
    </xdr:from>
    <xdr:to>
      <xdr:col>11</xdr:col>
      <xdr:colOff>60325</xdr:colOff>
      <xdr:row>37</xdr:row>
      <xdr:rowOff>146050</xdr:rowOff>
    </xdr:to>
    <xdr:sp macro="" textlink="">
      <xdr:nvSpPr>
        <xdr:cNvPr id="91" name="楕円 90"/>
        <xdr:cNvSpPr/>
      </xdr:nvSpPr>
      <xdr:spPr>
        <a:xfrm>
          <a:off x="2159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156227</xdr:rowOff>
    </xdr:from>
    <xdr:ext cx="762000" cy="259045"/>
    <xdr:sp macro="" textlink="">
      <xdr:nvSpPr>
        <xdr:cNvPr id="92" name="テキスト ボックス 91"/>
        <xdr:cNvSpPr txBox="1"/>
      </xdr:nvSpPr>
      <xdr:spPr>
        <a:xfrm>
          <a:off x="1828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4" name="テキスト ボックス 93"/>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物件費に係る経常収支比率が類似団体平均を下回っているのは、震災により公共施設が被災したことにより、一時的に管理経費等が減となっていることが要因と考えられる。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しかし今後は、施設の再開等により、管理経費や維持補修費が増となる見込みであることから、行財政改革への取組みを通じ、物件費の削減に努めていく。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97282</xdr:rowOff>
    </xdr:from>
    <xdr:to>
      <xdr:col>82</xdr:col>
      <xdr:colOff>107950</xdr:colOff>
      <xdr:row>21</xdr:row>
      <xdr:rowOff>97282</xdr:rowOff>
    </xdr:to>
    <xdr:cxnSp macro="">
      <xdr:nvCxnSpPr>
        <xdr:cNvPr id="120" name="直線コネクタ 119"/>
        <xdr:cNvCxnSpPr/>
      </xdr:nvCxnSpPr>
      <xdr:spPr>
        <a:xfrm flipV="1">
          <a:off x="16510000" y="23261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69359</xdr:rowOff>
    </xdr:from>
    <xdr:ext cx="762000" cy="259045"/>
    <xdr:sp macro="" textlink="">
      <xdr:nvSpPr>
        <xdr:cNvPr id="121" name="物件費最小値テキスト"/>
        <xdr:cNvSpPr txBox="1"/>
      </xdr:nvSpPr>
      <xdr:spPr>
        <a:xfrm>
          <a:off x="16598900" y="366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97282</xdr:rowOff>
    </xdr:from>
    <xdr:to>
      <xdr:col>82</xdr:col>
      <xdr:colOff>196850</xdr:colOff>
      <xdr:row>21</xdr:row>
      <xdr:rowOff>97282</xdr:rowOff>
    </xdr:to>
    <xdr:cxnSp macro="">
      <xdr:nvCxnSpPr>
        <xdr:cNvPr id="122" name="直線コネクタ 121"/>
        <xdr:cNvCxnSpPr/>
      </xdr:nvCxnSpPr>
      <xdr:spPr>
        <a:xfrm>
          <a:off x="16421100" y="369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12209</xdr:rowOff>
    </xdr:from>
    <xdr:ext cx="762000" cy="259045"/>
    <xdr:sp macro="" textlink="">
      <xdr:nvSpPr>
        <xdr:cNvPr id="123" name="物件費最大値テキスト"/>
        <xdr:cNvSpPr txBox="1"/>
      </xdr:nvSpPr>
      <xdr:spPr>
        <a:xfrm>
          <a:off x="16598900" y="206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97282</xdr:rowOff>
    </xdr:from>
    <xdr:to>
      <xdr:col>82</xdr:col>
      <xdr:colOff>196850</xdr:colOff>
      <xdr:row>13</xdr:row>
      <xdr:rowOff>97282</xdr:rowOff>
    </xdr:to>
    <xdr:cxnSp macro="">
      <xdr:nvCxnSpPr>
        <xdr:cNvPr id="124" name="直線コネクタ 123"/>
        <xdr:cNvCxnSpPr/>
      </xdr:nvCxnSpPr>
      <xdr:spPr>
        <a:xfrm>
          <a:off x="16421100" y="232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15</xdr:row>
      <xdr:rowOff>129286</xdr:rowOff>
    </xdr:to>
    <xdr:cxnSp macro="">
      <xdr:nvCxnSpPr>
        <xdr:cNvPr id="125" name="直線コネクタ 124"/>
        <xdr:cNvCxnSpPr/>
      </xdr:nvCxnSpPr>
      <xdr:spPr>
        <a:xfrm>
          <a:off x="15671800" y="261874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6" name="物件費平均値テキスト"/>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7" name="フローチャート: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163576</xdr:rowOff>
    </xdr:from>
    <xdr:to>
      <xdr:col>78</xdr:col>
      <xdr:colOff>69850</xdr:colOff>
      <xdr:row>15</xdr:row>
      <xdr:rowOff>46990</xdr:rowOff>
    </xdr:to>
    <xdr:cxnSp macro="">
      <xdr:nvCxnSpPr>
        <xdr:cNvPr id="128" name="直線コネクタ 127"/>
        <xdr:cNvCxnSpPr/>
      </xdr:nvCxnSpPr>
      <xdr:spPr>
        <a:xfrm>
          <a:off x="14782800" y="25638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108204</xdr:rowOff>
    </xdr:from>
    <xdr:to>
      <xdr:col>78</xdr:col>
      <xdr:colOff>120650</xdr:colOff>
      <xdr:row>17</xdr:row>
      <xdr:rowOff>38354</xdr:rowOff>
    </xdr:to>
    <xdr:sp macro="" textlink="">
      <xdr:nvSpPr>
        <xdr:cNvPr id="129" name="フローチャート: 判断 128"/>
        <xdr:cNvSpPr/>
      </xdr:nvSpPr>
      <xdr:spPr>
        <a:xfrm>
          <a:off x="15621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23131</xdr:rowOff>
    </xdr:from>
    <xdr:ext cx="736600" cy="259045"/>
    <xdr:sp macro="" textlink="">
      <xdr:nvSpPr>
        <xdr:cNvPr id="130" name="テキスト ボックス 129"/>
        <xdr:cNvSpPr txBox="1"/>
      </xdr:nvSpPr>
      <xdr:spPr>
        <a:xfrm>
          <a:off x="15290800" y="293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154432</xdr:rowOff>
    </xdr:from>
    <xdr:to>
      <xdr:col>73</xdr:col>
      <xdr:colOff>180975</xdr:colOff>
      <xdr:row>14</xdr:row>
      <xdr:rowOff>163576</xdr:rowOff>
    </xdr:to>
    <xdr:cxnSp macro="">
      <xdr:nvCxnSpPr>
        <xdr:cNvPr id="131" name="直線コネクタ 130"/>
        <xdr:cNvCxnSpPr/>
      </xdr:nvCxnSpPr>
      <xdr:spPr>
        <a:xfrm>
          <a:off x="13893800" y="2554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3" name="テキスト ボックス 132"/>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145288</xdr:rowOff>
    </xdr:from>
    <xdr:to>
      <xdr:col>69</xdr:col>
      <xdr:colOff>92075</xdr:colOff>
      <xdr:row>14</xdr:row>
      <xdr:rowOff>154432</xdr:rowOff>
    </xdr:to>
    <xdr:cxnSp macro="">
      <xdr:nvCxnSpPr>
        <xdr:cNvPr id="134" name="直線コネクタ 133"/>
        <xdr:cNvCxnSpPr/>
      </xdr:nvCxnSpPr>
      <xdr:spPr>
        <a:xfrm>
          <a:off x="13004800" y="25455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121429</xdr:rowOff>
    </xdr:from>
    <xdr:ext cx="762000" cy="259045"/>
    <xdr:sp macro="" textlink="">
      <xdr:nvSpPr>
        <xdr:cNvPr id="138" name="テキスト ボックス 137"/>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78486</xdr:rowOff>
    </xdr:from>
    <xdr:to>
      <xdr:col>82</xdr:col>
      <xdr:colOff>158750</xdr:colOff>
      <xdr:row>16</xdr:row>
      <xdr:rowOff>8636</xdr:rowOff>
    </xdr:to>
    <xdr:sp macro="" textlink="">
      <xdr:nvSpPr>
        <xdr:cNvPr id="144" name="楕円 143"/>
        <xdr:cNvSpPr/>
      </xdr:nvSpPr>
      <xdr:spPr>
        <a:xfrm>
          <a:off x="164592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95013</xdr:rowOff>
    </xdr:from>
    <xdr:ext cx="762000" cy="259045"/>
    <xdr:sp macro="" textlink="">
      <xdr:nvSpPr>
        <xdr:cNvPr id="145" name="物件費該当値テキスト"/>
        <xdr:cNvSpPr txBox="1"/>
      </xdr:nvSpPr>
      <xdr:spPr>
        <a:xfrm>
          <a:off x="16598900" y="249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46" name="楕円 145"/>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107967</xdr:rowOff>
    </xdr:from>
    <xdr:ext cx="736600" cy="259045"/>
    <xdr:sp macro="" textlink="">
      <xdr:nvSpPr>
        <xdr:cNvPr id="147" name="テキスト ボックス 146"/>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112776</xdr:rowOff>
    </xdr:from>
    <xdr:to>
      <xdr:col>74</xdr:col>
      <xdr:colOff>31750</xdr:colOff>
      <xdr:row>15</xdr:row>
      <xdr:rowOff>42926</xdr:rowOff>
    </xdr:to>
    <xdr:sp macro="" textlink="">
      <xdr:nvSpPr>
        <xdr:cNvPr id="148" name="楕円 147"/>
        <xdr:cNvSpPr/>
      </xdr:nvSpPr>
      <xdr:spPr>
        <a:xfrm>
          <a:off x="14732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53103</xdr:rowOff>
    </xdr:from>
    <xdr:ext cx="762000" cy="259045"/>
    <xdr:sp macro="" textlink="">
      <xdr:nvSpPr>
        <xdr:cNvPr id="149" name="テキスト ボックス 148"/>
        <xdr:cNvSpPr txBox="1"/>
      </xdr:nvSpPr>
      <xdr:spPr>
        <a:xfrm>
          <a:off x="14401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103632</xdr:rowOff>
    </xdr:from>
    <xdr:to>
      <xdr:col>69</xdr:col>
      <xdr:colOff>142875</xdr:colOff>
      <xdr:row>15</xdr:row>
      <xdr:rowOff>33782</xdr:rowOff>
    </xdr:to>
    <xdr:sp macro="" textlink="">
      <xdr:nvSpPr>
        <xdr:cNvPr id="150" name="楕円 149"/>
        <xdr:cNvSpPr/>
      </xdr:nvSpPr>
      <xdr:spPr>
        <a:xfrm>
          <a:off x="13843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43959</xdr:rowOff>
    </xdr:from>
    <xdr:ext cx="762000" cy="259045"/>
    <xdr:sp macro="" textlink="">
      <xdr:nvSpPr>
        <xdr:cNvPr id="151" name="テキスト ボックス 150"/>
        <xdr:cNvSpPr txBox="1"/>
      </xdr:nvSpPr>
      <xdr:spPr>
        <a:xfrm>
          <a:off x="13512800" y="22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94488</xdr:rowOff>
    </xdr:from>
    <xdr:to>
      <xdr:col>65</xdr:col>
      <xdr:colOff>53975</xdr:colOff>
      <xdr:row>15</xdr:row>
      <xdr:rowOff>24638</xdr:rowOff>
    </xdr:to>
    <xdr:sp macro="" textlink="">
      <xdr:nvSpPr>
        <xdr:cNvPr id="152" name="楕円 151"/>
        <xdr:cNvSpPr/>
      </xdr:nvSpPr>
      <xdr:spPr>
        <a:xfrm>
          <a:off x="12954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34815</xdr:rowOff>
    </xdr:from>
    <xdr:ext cx="762000" cy="259045"/>
    <xdr:sp macro="" textlink="">
      <xdr:nvSpPr>
        <xdr:cNvPr id="153" name="テキスト ボックス 152"/>
        <xdr:cNvSpPr txBox="1"/>
      </xdr:nvSpPr>
      <xdr:spPr>
        <a:xfrm>
          <a:off x="12623800" y="226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扶助費に係る経常収支比率は、類似団体平均を下回っているものの、生活保護費や自立支援給付費の増加に加え、子育て支援の拡充に伴い上昇傾向にある。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震災後の各種支援により減少した生活保護受給者数は、高齢化の影響もあり、今後増加していくことが懸念されているため、資格審査等を適正に実施するなど、財政を圧迫する上昇傾向に歯止めをかけるよう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50800</xdr:rowOff>
    </xdr:to>
    <xdr:cxnSp macro="">
      <xdr:nvCxnSpPr>
        <xdr:cNvPr id="181" name="直線コネクタ 180"/>
        <xdr:cNvCxnSpPr/>
      </xdr:nvCxnSpPr>
      <xdr:spPr>
        <a:xfrm flipV="1">
          <a:off x="4826000" y="92710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50800</xdr:rowOff>
    </xdr:from>
    <xdr:to>
      <xdr:col>24</xdr:col>
      <xdr:colOff>114300</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55</xdr:row>
      <xdr:rowOff>12700</xdr:rowOff>
    </xdr:to>
    <xdr:cxnSp macro="">
      <xdr:nvCxnSpPr>
        <xdr:cNvPr id="186" name="直線コネクタ 185"/>
        <xdr:cNvCxnSpPr/>
      </xdr:nvCxnSpPr>
      <xdr:spPr>
        <a:xfrm>
          <a:off x="3987800" y="93281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87" name="扶助費平均値テキスト"/>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88" name="フローチャート: 判断 187"/>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54</xdr:row>
      <xdr:rowOff>69850</xdr:rowOff>
    </xdr:to>
    <xdr:cxnSp macro="">
      <xdr:nvCxnSpPr>
        <xdr:cNvPr id="189" name="直線コネクタ 188"/>
        <xdr:cNvCxnSpPr/>
      </xdr:nvCxnSpPr>
      <xdr:spPr>
        <a:xfrm>
          <a:off x="3098800" y="9194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0" name="フローチャート: 判断 189"/>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1" name="テキスト ボックス 190"/>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88900</xdr:rowOff>
    </xdr:from>
    <xdr:to>
      <xdr:col>15</xdr:col>
      <xdr:colOff>98425</xdr:colOff>
      <xdr:row>53</xdr:row>
      <xdr:rowOff>107950</xdr:rowOff>
    </xdr:to>
    <xdr:cxnSp macro="">
      <xdr:nvCxnSpPr>
        <xdr:cNvPr id="192" name="直線コネクタ 191"/>
        <xdr:cNvCxnSpPr/>
      </xdr:nvCxnSpPr>
      <xdr:spPr>
        <a:xfrm>
          <a:off x="2209800" y="9175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0</xdr:rowOff>
    </xdr:from>
    <xdr:to>
      <xdr:col>15</xdr:col>
      <xdr:colOff>149225</xdr:colOff>
      <xdr:row>58</xdr:row>
      <xdr:rowOff>101600</xdr:rowOff>
    </xdr:to>
    <xdr:sp macro="" textlink="">
      <xdr:nvSpPr>
        <xdr:cNvPr id="193" name="フローチャート: 判断 192"/>
        <xdr:cNvSpPr/>
      </xdr:nvSpPr>
      <xdr:spPr>
        <a:xfrm>
          <a:off x="3048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194" name="テキスト ボックス 193"/>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88900</xdr:rowOff>
    </xdr:from>
    <xdr:to>
      <xdr:col>11</xdr:col>
      <xdr:colOff>9525</xdr:colOff>
      <xdr:row>53</xdr:row>
      <xdr:rowOff>107950</xdr:rowOff>
    </xdr:to>
    <xdr:cxnSp macro="">
      <xdr:nvCxnSpPr>
        <xdr:cNvPr id="195" name="直線コネクタ 194"/>
        <xdr:cNvCxnSpPr/>
      </xdr:nvCxnSpPr>
      <xdr:spPr>
        <a:xfrm flipV="1">
          <a:off x="1320800" y="9175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6" name="フローチャート: 判断 195"/>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7" name="テキスト ボックス 196"/>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98" name="フローチャート: 判断 197"/>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199" name="テキスト ボックス 198"/>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5" name="楕円 204"/>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6" name="扶助費該当値テキスト"/>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7" name="楕円 206"/>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08" name="テキスト ボックス 207"/>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09" name="楕円 208"/>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10" name="テキスト ボックス 209"/>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38100</xdr:rowOff>
    </xdr:from>
    <xdr:to>
      <xdr:col>11</xdr:col>
      <xdr:colOff>60325</xdr:colOff>
      <xdr:row>53</xdr:row>
      <xdr:rowOff>139700</xdr:rowOff>
    </xdr:to>
    <xdr:sp macro="" textlink="">
      <xdr:nvSpPr>
        <xdr:cNvPr id="211" name="楕円 210"/>
        <xdr:cNvSpPr/>
      </xdr:nvSpPr>
      <xdr:spPr>
        <a:xfrm>
          <a:off x="2159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149877</xdr:rowOff>
    </xdr:from>
    <xdr:ext cx="762000" cy="259045"/>
    <xdr:sp macro="" textlink="">
      <xdr:nvSpPr>
        <xdr:cNvPr id="212" name="テキスト ボックス 211"/>
        <xdr:cNvSpPr txBox="1"/>
      </xdr:nvSpPr>
      <xdr:spPr>
        <a:xfrm>
          <a:off x="1828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3" name="楕円 212"/>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4" name="テキスト ボックス 213"/>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その他に係る経常収支比率が類似団体平均を上回っているのは、繰出金の増加が主な要因で、特に下水道事業特別会計への公債費繰出金について、借換えを行わず一括償還していることが割合を引き上げる大きな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今後は、独立採算の原則に立ち返り、税収を主な財源とする普通会計の負担額減少に積極的に努めるものとする。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165100</xdr:rowOff>
    </xdr:to>
    <xdr:cxnSp macro="">
      <xdr:nvCxnSpPr>
        <xdr:cNvPr id="244" name="直線コネクタ 243"/>
        <xdr:cNvCxnSpPr/>
      </xdr:nvCxnSpPr>
      <xdr:spPr>
        <a:xfrm flipV="1">
          <a:off x="16510000" y="89281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5"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6" name="直線コネクタ 245"/>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47" name="その他最大値テキスト"/>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48" name="直線コネクタ 247"/>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53522</xdr:rowOff>
    </xdr:from>
    <xdr:to>
      <xdr:col>82</xdr:col>
      <xdr:colOff>107950</xdr:colOff>
      <xdr:row>59</xdr:row>
      <xdr:rowOff>97065</xdr:rowOff>
    </xdr:to>
    <xdr:cxnSp macro="">
      <xdr:nvCxnSpPr>
        <xdr:cNvPr id="249" name="直線コネクタ 248"/>
        <xdr:cNvCxnSpPr/>
      </xdr:nvCxnSpPr>
      <xdr:spPr>
        <a:xfrm>
          <a:off x="15671800" y="101690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73677</xdr:rowOff>
    </xdr:from>
    <xdr:ext cx="762000" cy="259045"/>
    <xdr:sp macro="" textlink="">
      <xdr:nvSpPr>
        <xdr:cNvPr id="250" name="その他平均値テキスト"/>
        <xdr:cNvSpPr txBox="1"/>
      </xdr:nvSpPr>
      <xdr:spPr>
        <a:xfrm>
          <a:off x="16598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51" name="フローチャート: 判断 250"/>
        <xdr:cNvSpPr/>
      </xdr:nvSpPr>
      <xdr:spPr>
        <a:xfrm>
          <a:off x="16459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53522</xdr:rowOff>
    </xdr:from>
    <xdr:to>
      <xdr:col>78</xdr:col>
      <xdr:colOff>69850</xdr:colOff>
      <xdr:row>59</xdr:row>
      <xdr:rowOff>107950</xdr:rowOff>
    </xdr:to>
    <xdr:cxnSp macro="">
      <xdr:nvCxnSpPr>
        <xdr:cNvPr id="252" name="直線コネクタ 251"/>
        <xdr:cNvCxnSpPr/>
      </xdr:nvCxnSpPr>
      <xdr:spPr>
        <a:xfrm flipV="1">
          <a:off x="14782800" y="10169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3" name="フローチャート: 判断 252"/>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54" name="テキスト ボックス 253"/>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107950</xdr:rowOff>
    </xdr:from>
    <xdr:to>
      <xdr:col>73</xdr:col>
      <xdr:colOff>180975</xdr:colOff>
      <xdr:row>59</xdr:row>
      <xdr:rowOff>118835</xdr:rowOff>
    </xdr:to>
    <xdr:cxnSp macro="">
      <xdr:nvCxnSpPr>
        <xdr:cNvPr id="255" name="直線コネクタ 254"/>
        <xdr:cNvCxnSpPr/>
      </xdr:nvCxnSpPr>
      <xdr:spPr>
        <a:xfrm flipV="1">
          <a:off x="13893800" y="10223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46265</xdr:rowOff>
    </xdr:from>
    <xdr:to>
      <xdr:col>74</xdr:col>
      <xdr:colOff>31750</xdr:colOff>
      <xdr:row>55</xdr:row>
      <xdr:rowOff>147865</xdr:rowOff>
    </xdr:to>
    <xdr:sp macro="" textlink="">
      <xdr:nvSpPr>
        <xdr:cNvPr id="256" name="フローチャート: 判断 255"/>
        <xdr:cNvSpPr/>
      </xdr:nvSpPr>
      <xdr:spPr>
        <a:xfrm>
          <a:off x="14732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158042</xdr:rowOff>
    </xdr:from>
    <xdr:ext cx="762000" cy="259045"/>
    <xdr:sp macro="" textlink="">
      <xdr:nvSpPr>
        <xdr:cNvPr id="257" name="テキスト ボックス 256"/>
        <xdr:cNvSpPr txBox="1"/>
      </xdr:nvSpPr>
      <xdr:spPr>
        <a:xfrm>
          <a:off x="14401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59</xdr:row>
      <xdr:rowOff>118835</xdr:rowOff>
    </xdr:to>
    <xdr:cxnSp macro="">
      <xdr:nvCxnSpPr>
        <xdr:cNvPr id="258" name="直線コネクタ 257"/>
        <xdr:cNvCxnSpPr/>
      </xdr:nvCxnSpPr>
      <xdr:spPr>
        <a:xfrm>
          <a:off x="13004800" y="9994900"/>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24493</xdr:rowOff>
    </xdr:from>
    <xdr:to>
      <xdr:col>69</xdr:col>
      <xdr:colOff>142875</xdr:colOff>
      <xdr:row>55</xdr:row>
      <xdr:rowOff>126093</xdr:rowOff>
    </xdr:to>
    <xdr:sp macro="" textlink="">
      <xdr:nvSpPr>
        <xdr:cNvPr id="259" name="フローチャート: 判断 258"/>
        <xdr:cNvSpPr/>
      </xdr:nvSpPr>
      <xdr:spPr>
        <a:xfrm>
          <a:off x="13843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136270</xdr:rowOff>
    </xdr:from>
    <xdr:ext cx="762000" cy="259045"/>
    <xdr:sp macro="" textlink="">
      <xdr:nvSpPr>
        <xdr:cNvPr id="260" name="テキスト ボックス 259"/>
        <xdr:cNvSpPr txBox="1"/>
      </xdr:nvSpPr>
      <xdr:spPr>
        <a:xfrm>
          <a:off x="13512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141515</xdr:rowOff>
    </xdr:from>
    <xdr:to>
      <xdr:col>65</xdr:col>
      <xdr:colOff>53975</xdr:colOff>
      <xdr:row>55</xdr:row>
      <xdr:rowOff>71665</xdr:rowOff>
    </xdr:to>
    <xdr:sp macro="" textlink="">
      <xdr:nvSpPr>
        <xdr:cNvPr id="261" name="フローチャート: 判断 260"/>
        <xdr:cNvSpPr/>
      </xdr:nvSpPr>
      <xdr:spPr>
        <a:xfrm>
          <a:off x="12954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81842</xdr:rowOff>
    </xdr:from>
    <xdr:ext cx="762000" cy="259045"/>
    <xdr:sp macro="" textlink="">
      <xdr:nvSpPr>
        <xdr:cNvPr id="262" name="テキスト ボックス 261"/>
        <xdr:cNvSpPr txBox="1"/>
      </xdr:nvSpPr>
      <xdr:spPr>
        <a:xfrm>
          <a:off x="12623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46265</xdr:rowOff>
    </xdr:from>
    <xdr:to>
      <xdr:col>82</xdr:col>
      <xdr:colOff>158750</xdr:colOff>
      <xdr:row>59</xdr:row>
      <xdr:rowOff>147865</xdr:rowOff>
    </xdr:to>
    <xdr:sp macro="" textlink="">
      <xdr:nvSpPr>
        <xdr:cNvPr id="268" name="楕円 267"/>
        <xdr:cNvSpPr/>
      </xdr:nvSpPr>
      <xdr:spPr>
        <a:xfrm>
          <a:off x="164592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18342</xdr:rowOff>
    </xdr:from>
    <xdr:ext cx="762000" cy="259045"/>
    <xdr:sp macro="" textlink="">
      <xdr:nvSpPr>
        <xdr:cNvPr id="269" name="その他該当値テキスト"/>
        <xdr:cNvSpPr txBox="1"/>
      </xdr:nvSpPr>
      <xdr:spPr>
        <a:xfrm>
          <a:off x="165989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2722</xdr:rowOff>
    </xdr:from>
    <xdr:to>
      <xdr:col>78</xdr:col>
      <xdr:colOff>120650</xdr:colOff>
      <xdr:row>59</xdr:row>
      <xdr:rowOff>104322</xdr:rowOff>
    </xdr:to>
    <xdr:sp macro="" textlink="">
      <xdr:nvSpPr>
        <xdr:cNvPr id="270" name="楕円 269"/>
        <xdr:cNvSpPr/>
      </xdr:nvSpPr>
      <xdr:spPr>
        <a:xfrm>
          <a:off x="15621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89099</xdr:rowOff>
    </xdr:from>
    <xdr:ext cx="736600" cy="259045"/>
    <xdr:sp macro="" textlink="">
      <xdr:nvSpPr>
        <xdr:cNvPr id="271" name="テキスト ボックス 270"/>
        <xdr:cNvSpPr txBox="1"/>
      </xdr:nvSpPr>
      <xdr:spPr>
        <a:xfrm>
          <a:off x="15290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57150</xdr:rowOff>
    </xdr:from>
    <xdr:to>
      <xdr:col>74</xdr:col>
      <xdr:colOff>31750</xdr:colOff>
      <xdr:row>59</xdr:row>
      <xdr:rowOff>158750</xdr:rowOff>
    </xdr:to>
    <xdr:sp macro="" textlink="">
      <xdr:nvSpPr>
        <xdr:cNvPr id="272" name="楕円 271"/>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143527</xdr:rowOff>
    </xdr:from>
    <xdr:ext cx="762000" cy="259045"/>
    <xdr:sp macro="" textlink="">
      <xdr:nvSpPr>
        <xdr:cNvPr id="273" name="テキスト ボックス 272"/>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68035</xdr:rowOff>
    </xdr:from>
    <xdr:to>
      <xdr:col>69</xdr:col>
      <xdr:colOff>142875</xdr:colOff>
      <xdr:row>59</xdr:row>
      <xdr:rowOff>169635</xdr:rowOff>
    </xdr:to>
    <xdr:sp macro="" textlink="">
      <xdr:nvSpPr>
        <xdr:cNvPr id="274" name="楕円 273"/>
        <xdr:cNvSpPr/>
      </xdr:nvSpPr>
      <xdr:spPr>
        <a:xfrm>
          <a:off x="13843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75" name="テキスト ボックス 274"/>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6" name="楕円 275"/>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77" name="テキスト ボックス 276"/>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補助費等については、本市の場合、消防やごみ処理等に係る広域行政事務組合への負担金や市立病院事業への運営費補助金等が含まれているため、単純に類似団体と比較することは難しい。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しかし、市立病院の再開に伴う増加に加え、各種団体等への補助金が例年多額になっていることを鑑み、今後の補助金交付について、その交付の適正化について精査していく必要がある。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77470</xdr:rowOff>
    </xdr:from>
    <xdr:to>
      <xdr:col>82</xdr:col>
      <xdr:colOff>107950</xdr:colOff>
      <xdr:row>40</xdr:row>
      <xdr:rowOff>127000</xdr:rowOff>
    </xdr:to>
    <xdr:cxnSp macro="">
      <xdr:nvCxnSpPr>
        <xdr:cNvPr id="304" name="直線コネクタ 303"/>
        <xdr:cNvCxnSpPr/>
      </xdr:nvCxnSpPr>
      <xdr:spPr>
        <a:xfrm flipV="1">
          <a:off x="16510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5"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6" name="直線コネクタ 305"/>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163847</xdr:rowOff>
    </xdr:from>
    <xdr:ext cx="762000" cy="259045"/>
    <xdr:sp macro="" textlink="">
      <xdr:nvSpPr>
        <xdr:cNvPr id="307"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77470</xdr:rowOff>
    </xdr:from>
    <xdr:to>
      <xdr:col>82</xdr:col>
      <xdr:colOff>196850</xdr:colOff>
      <xdr:row>33</xdr:row>
      <xdr:rowOff>77470</xdr:rowOff>
    </xdr:to>
    <xdr:cxnSp macro="">
      <xdr:nvCxnSpPr>
        <xdr:cNvPr id="308" name="直線コネクタ 307"/>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115570</xdr:rowOff>
    </xdr:from>
    <xdr:to>
      <xdr:col>82</xdr:col>
      <xdr:colOff>107950</xdr:colOff>
      <xdr:row>40</xdr:row>
      <xdr:rowOff>12700</xdr:rowOff>
    </xdr:to>
    <xdr:cxnSp macro="">
      <xdr:nvCxnSpPr>
        <xdr:cNvPr id="309" name="直線コネクタ 308"/>
        <xdr:cNvCxnSpPr/>
      </xdr:nvCxnSpPr>
      <xdr:spPr>
        <a:xfrm>
          <a:off x="15671800" y="68021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43197</xdr:rowOff>
    </xdr:from>
    <xdr:ext cx="762000" cy="259045"/>
    <xdr:sp macro="" textlink="">
      <xdr:nvSpPr>
        <xdr:cNvPr id="310" name="補助費等平均値テキスト"/>
        <xdr:cNvSpPr txBox="1"/>
      </xdr:nvSpPr>
      <xdr:spPr>
        <a:xfrm>
          <a:off x="16598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26670</xdr:rowOff>
    </xdr:from>
    <xdr:to>
      <xdr:col>82</xdr:col>
      <xdr:colOff>158750</xdr:colOff>
      <xdr:row>37</xdr:row>
      <xdr:rowOff>128270</xdr:rowOff>
    </xdr:to>
    <xdr:sp macro="" textlink="">
      <xdr:nvSpPr>
        <xdr:cNvPr id="311" name="フローチャート: 判断 310"/>
        <xdr:cNvSpPr/>
      </xdr:nvSpPr>
      <xdr:spPr>
        <a:xfrm>
          <a:off x="16459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1270</xdr:rowOff>
    </xdr:from>
    <xdr:to>
      <xdr:col>78</xdr:col>
      <xdr:colOff>69850</xdr:colOff>
      <xdr:row>39</xdr:row>
      <xdr:rowOff>115570</xdr:rowOff>
    </xdr:to>
    <xdr:cxnSp macro="">
      <xdr:nvCxnSpPr>
        <xdr:cNvPr id="312" name="直線コネクタ 311"/>
        <xdr:cNvCxnSpPr/>
      </xdr:nvCxnSpPr>
      <xdr:spPr>
        <a:xfrm>
          <a:off x="14782800" y="66878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41910</xdr:rowOff>
    </xdr:from>
    <xdr:to>
      <xdr:col>78</xdr:col>
      <xdr:colOff>120650</xdr:colOff>
      <xdr:row>37</xdr:row>
      <xdr:rowOff>143510</xdr:rowOff>
    </xdr:to>
    <xdr:sp macro="" textlink="">
      <xdr:nvSpPr>
        <xdr:cNvPr id="313" name="フローチャート: 判断 312"/>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153687</xdr:rowOff>
    </xdr:from>
    <xdr:ext cx="736600" cy="259045"/>
    <xdr:sp macro="" textlink="">
      <xdr:nvSpPr>
        <xdr:cNvPr id="314" name="テキスト ボックス 313"/>
        <xdr:cNvSpPr txBox="1"/>
      </xdr:nvSpPr>
      <xdr:spPr>
        <a:xfrm>
          <a:off x="15290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1270</xdr:rowOff>
    </xdr:from>
    <xdr:to>
      <xdr:col>73</xdr:col>
      <xdr:colOff>180975</xdr:colOff>
      <xdr:row>39</xdr:row>
      <xdr:rowOff>31750</xdr:rowOff>
    </xdr:to>
    <xdr:cxnSp macro="">
      <xdr:nvCxnSpPr>
        <xdr:cNvPr id="315" name="直線コネクタ 314"/>
        <xdr:cNvCxnSpPr/>
      </xdr:nvCxnSpPr>
      <xdr:spPr>
        <a:xfrm flipV="1">
          <a:off x="13893800" y="6687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6" name="フローチャート: 判断 315"/>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7" name="テキスト ボックス 316"/>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24130</xdr:rowOff>
    </xdr:from>
    <xdr:to>
      <xdr:col>69</xdr:col>
      <xdr:colOff>92075</xdr:colOff>
      <xdr:row>39</xdr:row>
      <xdr:rowOff>31750</xdr:rowOff>
    </xdr:to>
    <xdr:cxnSp macro="">
      <xdr:nvCxnSpPr>
        <xdr:cNvPr id="318" name="直線コネクタ 317"/>
        <xdr:cNvCxnSpPr/>
      </xdr:nvCxnSpPr>
      <xdr:spPr>
        <a:xfrm>
          <a:off x="13004800" y="6710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68580</xdr:rowOff>
    </xdr:from>
    <xdr:to>
      <xdr:col>69</xdr:col>
      <xdr:colOff>142875</xdr:colOff>
      <xdr:row>36</xdr:row>
      <xdr:rowOff>170180</xdr:rowOff>
    </xdr:to>
    <xdr:sp macro="" textlink="">
      <xdr:nvSpPr>
        <xdr:cNvPr id="319" name="フローチャート: 判断 318"/>
        <xdr:cNvSpPr/>
      </xdr:nvSpPr>
      <xdr:spPr>
        <a:xfrm>
          <a:off x="13843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8907</xdr:rowOff>
    </xdr:from>
    <xdr:ext cx="762000" cy="259045"/>
    <xdr:sp macro="" textlink="">
      <xdr:nvSpPr>
        <xdr:cNvPr id="320" name="テキスト ボックス 319"/>
        <xdr:cNvSpPr txBox="1"/>
      </xdr:nvSpPr>
      <xdr:spPr>
        <a:xfrm>
          <a:off x="13512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83820</xdr:rowOff>
    </xdr:from>
    <xdr:to>
      <xdr:col>65</xdr:col>
      <xdr:colOff>53975</xdr:colOff>
      <xdr:row>37</xdr:row>
      <xdr:rowOff>13970</xdr:rowOff>
    </xdr:to>
    <xdr:sp macro="" textlink="">
      <xdr:nvSpPr>
        <xdr:cNvPr id="321" name="フローチャート: 判断 320"/>
        <xdr:cNvSpPr/>
      </xdr:nvSpPr>
      <xdr:spPr>
        <a:xfrm>
          <a:off x="12954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24147</xdr:rowOff>
    </xdr:from>
    <xdr:ext cx="762000" cy="259045"/>
    <xdr:sp macro="" textlink="">
      <xdr:nvSpPr>
        <xdr:cNvPr id="322" name="テキスト ボックス 321"/>
        <xdr:cNvSpPr txBox="1"/>
      </xdr:nvSpPr>
      <xdr:spPr>
        <a:xfrm>
          <a:off x="12623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133350</xdr:rowOff>
    </xdr:from>
    <xdr:to>
      <xdr:col>82</xdr:col>
      <xdr:colOff>158750</xdr:colOff>
      <xdr:row>40</xdr:row>
      <xdr:rowOff>63500</xdr:rowOff>
    </xdr:to>
    <xdr:sp macro="" textlink="">
      <xdr:nvSpPr>
        <xdr:cNvPr id="328" name="楕円 327"/>
        <xdr:cNvSpPr/>
      </xdr:nvSpPr>
      <xdr:spPr>
        <a:xfrm>
          <a:off x="16459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41927</xdr:rowOff>
    </xdr:from>
    <xdr:ext cx="762000" cy="259045"/>
    <xdr:sp macro="" textlink="">
      <xdr:nvSpPr>
        <xdr:cNvPr id="329" name="補助費等該当値テキスト"/>
        <xdr:cNvSpPr txBox="1"/>
      </xdr:nvSpPr>
      <xdr:spPr>
        <a:xfrm>
          <a:off x="165989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64770</xdr:rowOff>
    </xdr:from>
    <xdr:to>
      <xdr:col>78</xdr:col>
      <xdr:colOff>120650</xdr:colOff>
      <xdr:row>39</xdr:row>
      <xdr:rowOff>166370</xdr:rowOff>
    </xdr:to>
    <xdr:sp macro="" textlink="">
      <xdr:nvSpPr>
        <xdr:cNvPr id="330" name="楕円 329"/>
        <xdr:cNvSpPr/>
      </xdr:nvSpPr>
      <xdr:spPr>
        <a:xfrm>
          <a:off x="15621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151147</xdr:rowOff>
    </xdr:from>
    <xdr:ext cx="736600" cy="259045"/>
    <xdr:sp macro="" textlink="">
      <xdr:nvSpPr>
        <xdr:cNvPr id="331" name="テキスト ボックス 330"/>
        <xdr:cNvSpPr txBox="1"/>
      </xdr:nvSpPr>
      <xdr:spPr>
        <a:xfrm>
          <a:off x="15290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121920</xdr:rowOff>
    </xdr:from>
    <xdr:to>
      <xdr:col>74</xdr:col>
      <xdr:colOff>31750</xdr:colOff>
      <xdr:row>39</xdr:row>
      <xdr:rowOff>52070</xdr:rowOff>
    </xdr:to>
    <xdr:sp macro="" textlink="">
      <xdr:nvSpPr>
        <xdr:cNvPr id="332" name="楕円 331"/>
        <xdr:cNvSpPr/>
      </xdr:nvSpPr>
      <xdr:spPr>
        <a:xfrm>
          <a:off x="14732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36847</xdr:rowOff>
    </xdr:from>
    <xdr:ext cx="762000" cy="259045"/>
    <xdr:sp macro="" textlink="">
      <xdr:nvSpPr>
        <xdr:cNvPr id="333" name="テキスト ボックス 332"/>
        <xdr:cNvSpPr txBox="1"/>
      </xdr:nvSpPr>
      <xdr:spPr>
        <a:xfrm>
          <a:off x="14401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152400</xdr:rowOff>
    </xdr:from>
    <xdr:to>
      <xdr:col>69</xdr:col>
      <xdr:colOff>142875</xdr:colOff>
      <xdr:row>39</xdr:row>
      <xdr:rowOff>82550</xdr:rowOff>
    </xdr:to>
    <xdr:sp macro="" textlink="">
      <xdr:nvSpPr>
        <xdr:cNvPr id="334" name="楕円 333"/>
        <xdr:cNvSpPr/>
      </xdr:nvSpPr>
      <xdr:spPr>
        <a:xfrm>
          <a:off x="13843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67327</xdr:rowOff>
    </xdr:from>
    <xdr:ext cx="762000" cy="259045"/>
    <xdr:sp macro="" textlink="">
      <xdr:nvSpPr>
        <xdr:cNvPr id="335" name="テキスト ボックス 334"/>
        <xdr:cNvSpPr txBox="1"/>
      </xdr:nvSpPr>
      <xdr:spPr>
        <a:xfrm>
          <a:off x="13512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36" name="楕円 335"/>
        <xdr:cNvSpPr/>
      </xdr:nvSpPr>
      <xdr:spPr>
        <a:xfrm>
          <a:off x="12954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59707</xdr:rowOff>
    </xdr:from>
    <xdr:ext cx="762000" cy="259045"/>
    <xdr:sp macro="" textlink="">
      <xdr:nvSpPr>
        <xdr:cNvPr id="337" name="テキスト ボックス 336"/>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公債費に係る経常収支比率は、平成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年度決算においては、前年度比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ポイント改善し、類似団体平均を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ポイント下回った。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近年の災害公営住宅整備等により、地方債現在高としては前年度を上回っており、今後は、当該公債費が増加していくことが確実となっていることからも、各種事業の重点化・適債性を再検討し、地方債発行の抑制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79</xdr:row>
      <xdr:rowOff>152146</xdr:rowOff>
    </xdr:to>
    <xdr:cxnSp macro="">
      <xdr:nvCxnSpPr>
        <xdr:cNvPr id="362" name="直線コネクタ 361"/>
        <xdr:cNvCxnSpPr/>
      </xdr:nvCxnSpPr>
      <xdr:spPr>
        <a:xfrm flipV="1">
          <a:off x="4826000" y="1275943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152146</xdr:rowOff>
    </xdr:from>
    <xdr:to>
      <xdr:col>24</xdr:col>
      <xdr:colOff>114300</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145287</xdr:rowOff>
    </xdr:from>
    <xdr:to>
      <xdr:col>24</xdr:col>
      <xdr:colOff>25400</xdr:colOff>
      <xdr:row>77</xdr:row>
      <xdr:rowOff>92711</xdr:rowOff>
    </xdr:to>
    <xdr:cxnSp macro="">
      <xdr:nvCxnSpPr>
        <xdr:cNvPr id="367" name="直線コネクタ 366"/>
        <xdr:cNvCxnSpPr/>
      </xdr:nvCxnSpPr>
      <xdr:spPr>
        <a:xfrm flipV="1">
          <a:off x="3987800" y="13175487"/>
          <a:ext cx="8382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271</xdr:rowOff>
    </xdr:from>
    <xdr:ext cx="762000" cy="259045"/>
    <xdr:sp macro="" textlink="">
      <xdr:nvSpPr>
        <xdr:cNvPr id="368" name="公債費平均値テキスト"/>
        <xdr:cNvSpPr txBox="1"/>
      </xdr:nvSpPr>
      <xdr:spPr>
        <a:xfrm>
          <a:off x="4914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69" name="フローチャート: 判断 368"/>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85852</xdr:rowOff>
    </xdr:from>
    <xdr:to>
      <xdr:col>19</xdr:col>
      <xdr:colOff>187325</xdr:colOff>
      <xdr:row>77</xdr:row>
      <xdr:rowOff>92711</xdr:rowOff>
    </xdr:to>
    <xdr:cxnSp macro="">
      <xdr:nvCxnSpPr>
        <xdr:cNvPr id="370" name="直線コネクタ 369"/>
        <xdr:cNvCxnSpPr/>
      </xdr:nvCxnSpPr>
      <xdr:spPr>
        <a:xfrm>
          <a:off x="3098800" y="13116052"/>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1" name="フローチャート: 判断 370"/>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2" name="テキスト ボックス 371"/>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85852</xdr:rowOff>
    </xdr:from>
    <xdr:to>
      <xdr:col>15</xdr:col>
      <xdr:colOff>98425</xdr:colOff>
      <xdr:row>77</xdr:row>
      <xdr:rowOff>165863</xdr:rowOff>
    </xdr:to>
    <xdr:cxnSp macro="">
      <xdr:nvCxnSpPr>
        <xdr:cNvPr id="373" name="直線コネクタ 372"/>
        <xdr:cNvCxnSpPr/>
      </xdr:nvCxnSpPr>
      <xdr:spPr>
        <a:xfrm flipV="1">
          <a:off x="2209800" y="13116052"/>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5" name="テキスト ボックス 374"/>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165863</xdr:rowOff>
    </xdr:from>
    <xdr:to>
      <xdr:col>11</xdr:col>
      <xdr:colOff>9525</xdr:colOff>
      <xdr:row>78</xdr:row>
      <xdr:rowOff>131572</xdr:rowOff>
    </xdr:to>
    <xdr:cxnSp macro="">
      <xdr:nvCxnSpPr>
        <xdr:cNvPr id="376" name="直線コネクタ 375"/>
        <xdr:cNvCxnSpPr/>
      </xdr:nvCxnSpPr>
      <xdr:spPr>
        <a:xfrm flipV="1">
          <a:off x="1320800" y="13367513"/>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7" name="フローチャート: 判断 376"/>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8" name="テキスト ボックス 377"/>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79" name="フローチャート: 判断 378"/>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0" name="テキスト ボックス 379"/>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94487</xdr:rowOff>
    </xdr:from>
    <xdr:to>
      <xdr:col>24</xdr:col>
      <xdr:colOff>76200</xdr:colOff>
      <xdr:row>77</xdr:row>
      <xdr:rowOff>24637</xdr:rowOff>
    </xdr:to>
    <xdr:sp macro="" textlink="">
      <xdr:nvSpPr>
        <xdr:cNvPr id="386" name="楕円 385"/>
        <xdr:cNvSpPr/>
      </xdr:nvSpPr>
      <xdr:spPr>
        <a:xfrm>
          <a:off x="4775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111014</xdr:rowOff>
    </xdr:from>
    <xdr:ext cx="762000" cy="259045"/>
    <xdr:sp macro="" textlink="">
      <xdr:nvSpPr>
        <xdr:cNvPr id="387" name="公債費該当値テキスト"/>
        <xdr:cNvSpPr txBox="1"/>
      </xdr:nvSpPr>
      <xdr:spPr>
        <a:xfrm>
          <a:off x="4914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88" name="楕円 387"/>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89" name="テキスト ボックス 388"/>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35052</xdr:rowOff>
    </xdr:from>
    <xdr:to>
      <xdr:col>15</xdr:col>
      <xdr:colOff>149225</xdr:colOff>
      <xdr:row>76</xdr:row>
      <xdr:rowOff>136652</xdr:rowOff>
    </xdr:to>
    <xdr:sp macro="" textlink="">
      <xdr:nvSpPr>
        <xdr:cNvPr id="390" name="楕円 389"/>
        <xdr:cNvSpPr/>
      </xdr:nvSpPr>
      <xdr:spPr>
        <a:xfrm>
          <a:off x="3048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146829</xdr:rowOff>
    </xdr:from>
    <xdr:ext cx="762000" cy="259045"/>
    <xdr:sp macro="" textlink="">
      <xdr:nvSpPr>
        <xdr:cNvPr id="391" name="テキスト ボックス 390"/>
        <xdr:cNvSpPr txBox="1"/>
      </xdr:nvSpPr>
      <xdr:spPr>
        <a:xfrm>
          <a:off x="2717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115063</xdr:rowOff>
    </xdr:from>
    <xdr:to>
      <xdr:col>11</xdr:col>
      <xdr:colOff>60325</xdr:colOff>
      <xdr:row>78</xdr:row>
      <xdr:rowOff>45213</xdr:rowOff>
    </xdr:to>
    <xdr:sp macro="" textlink="">
      <xdr:nvSpPr>
        <xdr:cNvPr id="392" name="楕円 391"/>
        <xdr:cNvSpPr/>
      </xdr:nvSpPr>
      <xdr:spPr>
        <a:xfrm>
          <a:off x="2159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29990</xdr:rowOff>
    </xdr:from>
    <xdr:ext cx="762000" cy="259045"/>
    <xdr:sp macro="" textlink="">
      <xdr:nvSpPr>
        <xdr:cNvPr id="393" name="テキスト ボックス 392"/>
        <xdr:cNvSpPr txBox="1"/>
      </xdr:nvSpPr>
      <xdr:spPr>
        <a:xfrm>
          <a:off x="1828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80772</xdr:rowOff>
    </xdr:from>
    <xdr:to>
      <xdr:col>6</xdr:col>
      <xdr:colOff>171450</xdr:colOff>
      <xdr:row>79</xdr:row>
      <xdr:rowOff>10922</xdr:rowOff>
    </xdr:to>
    <xdr:sp macro="" textlink="">
      <xdr:nvSpPr>
        <xdr:cNvPr id="394" name="楕円 393"/>
        <xdr:cNvSpPr/>
      </xdr:nvSpPr>
      <xdr:spPr>
        <a:xfrm>
          <a:off x="1270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167149</xdr:rowOff>
    </xdr:from>
    <xdr:ext cx="762000" cy="259045"/>
    <xdr:sp macro="" textlink="">
      <xdr:nvSpPr>
        <xdr:cNvPr id="395" name="テキスト ボックス 394"/>
        <xdr:cNvSpPr txBox="1"/>
      </xdr:nvSpPr>
      <xdr:spPr>
        <a:xfrm>
          <a:off x="939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経常収支比率が類似団体平均を上回っているのは、繰出金の増加が主な要因で、特に下水道事業特別会計への公債費繰出金について、借換えを行わず一括償還していることが割合を引き上げる大きな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今後は、独立採算の原則に立ち返り、税収を主な財源とする普通会計の負担額減少に積極的に努めるものとする。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94996</xdr:rowOff>
    </xdr:to>
    <xdr:cxnSp macro="">
      <xdr:nvCxnSpPr>
        <xdr:cNvPr id="421" name="直線コネクタ 420"/>
        <xdr:cNvCxnSpPr/>
      </xdr:nvCxnSpPr>
      <xdr:spPr>
        <a:xfrm flipV="1">
          <a:off x="16510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67073</xdr:rowOff>
    </xdr:from>
    <xdr:ext cx="762000" cy="259045"/>
    <xdr:sp macro="" textlink="">
      <xdr:nvSpPr>
        <xdr:cNvPr id="422"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94996</xdr:rowOff>
    </xdr:from>
    <xdr:to>
      <xdr:col>82</xdr:col>
      <xdr:colOff>196850</xdr:colOff>
      <xdr:row>80</xdr:row>
      <xdr:rowOff>94996</xdr:rowOff>
    </xdr:to>
    <xdr:cxnSp macro="">
      <xdr:nvCxnSpPr>
        <xdr:cNvPr id="423" name="直線コネクタ 422"/>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4"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5" name="直線コネクタ 424"/>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110998</xdr:rowOff>
    </xdr:from>
    <xdr:to>
      <xdr:col>82</xdr:col>
      <xdr:colOff>107950</xdr:colOff>
      <xdr:row>80</xdr:row>
      <xdr:rowOff>94996</xdr:rowOff>
    </xdr:to>
    <xdr:cxnSp macro="">
      <xdr:nvCxnSpPr>
        <xdr:cNvPr id="426" name="直線コネクタ 425"/>
        <xdr:cNvCxnSpPr/>
      </xdr:nvCxnSpPr>
      <xdr:spPr>
        <a:xfrm>
          <a:off x="15671800" y="13655548"/>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27" name="公債費以外平均値テキスト"/>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28" name="フローチャート: 判断 427"/>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113285</xdr:rowOff>
    </xdr:from>
    <xdr:to>
      <xdr:col>78</xdr:col>
      <xdr:colOff>69850</xdr:colOff>
      <xdr:row>79</xdr:row>
      <xdr:rowOff>110998</xdr:rowOff>
    </xdr:to>
    <xdr:cxnSp macro="">
      <xdr:nvCxnSpPr>
        <xdr:cNvPr id="429" name="直線コネクタ 428"/>
        <xdr:cNvCxnSpPr/>
      </xdr:nvCxnSpPr>
      <xdr:spPr>
        <a:xfrm>
          <a:off x="14782800" y="13486385"/>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19050</xdr:rowOff>
    </xdr:from>
    <xdr:to>
      <xdr:col>78</xdr:col>
      <xdr:colOff>120650</xdr:colOff>
      <xdr:row>77</xdr:row>
      <xdr:rowOff>120650</xdr:rowOff>
    </xdr:to>
    <xdr:sp macro="" textlink="">
      <xdr:nvSpPr>
        <xdr:cNvPr id="430" name="フローチャート: 判断 429"/>
        <xdr:cNvSpPr/>
      </xdr:nvSpPr>
      <xdr:spPr>
        <a:xfrm>
          <a:off x="15621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31" name="テキスト ボックス 430"/>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108713</xdr:rowOff>
    </xdr:from>
    <xdr:to>
      <xdr:col>73</xdr:col>
      <xdr:colOff>180975</xdr:colOff>
      <xdr:row>78</xdr:row>
      <xdr:rowOff>113285</xdr:rowOff>
    </xdr:to>
    <xdr:cxnSp macro="">
      <xdr:nvCxnSpPr>
        <xdr:cNvPr id="432" name="直線コネクタ 431"/>
        <xdr:cNvCxnSpPr/>
      </xdr:nvCxnSpPr>
      <xdr:spPr>
        <a:xfrm>
          <a:off x="13893800" y="134818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3" name="フローチャート: 判断 432"/>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34" name="テキスト ボックス 433"/>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124713</xdr:rowOff>
    </xdr:from>
    <xdr:to>
      <xdr:col>69</xdr:col>
      <xdr:colOff>92075</xdr:colOff>
      <xdr:row>78</xdr:row>
      <xdr:rowOff>108713</xdr:rowOff>
    </xdr:to>
    <xdr:cxnSp macro="">
      <xdr:nvCxnSpPr>
        <xdr:cNvPr id="435" name="直線コネクタ 434"/>
        <xdr:cNvCxnSpPr/>
      </xdr:nvCxnSpPr>
      <xdr:spPr>
        <a:xfrm>
          <a:off x="13004800" y="13326363"/>
          <a:ext cx="889000" cy="15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36" name="フローチャート: 判断 435"/>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37" name="テキスト ボックス 436"/>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38" name="フローチャート: 判断 437"/>
        <xdr:cNvSpPr/>
      </xdr:nvSpPr>
      <xdr:spPr>
        <a:xfrm>
          <a:off x="12954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112540</xdr:rowOff>
    </xdr:from>
    <xdr:ext cx="762000" cy="259045"/>
    <xdr:sp macro="" textlink="">
      <xdr:nvSpPr>
        <xdr:cNvPr id="439" name="テキスト ボックス 438"/>
        <xdr:cNvSpPr txBox="1"/>
      </xdr:nvSpPr>
      <xdr:spPr>
        <a:xfrm>
          <a:off x="12623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44196</xdr:rowOff>
    </xdr:from>
    <xdr:to>
      <xdr:col>82</xdr:col>
      <xdr:colOff>158750</xdr:colOff>
      <xdr:row>80</xdr:row>
      <xdr:rowOff>145796</xdr:rowOff>
    </xdr:to>
    <xdr:sp macro="" textlink="">
      <xdr:nvSpPr>
        <xdr:cNvPr id="445" name="楕円 444"/>
        <xdr:cNvSpPr/>
      </xdr:nvSpPr>
      <xdr:spPr>
        <a:xfrm>
          <a:off x="164592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124223</xdr:rowOff>
    </xdr:from>
    <xdr:ext cx="762000" cy="259045"/>
    <xdr:sp macro="" textlink="">
      <xdr:nvSpPr>
        <xdr:cNvPr id="446" name="公債費以外該当値テキスト"/>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60198</xdr:rowOff>
    </xdr:from>
    <xdr:to>
      <xdr:col>78</xdr:col>
      <xdr:colOff>120650</xdr:colOff>
      <xdr:row>79</xdr:row>
      <xdr:rowOff>161798</xdr:rowOff>
    </xdr:to>
    <xdr:sp macro="" textlink="">
      <xdr:nvSpPr>
        <xdr:cNvPr id="447" name="楕円 446"/>
        <xdr:cNvSpPr/>
      </xdr:nvSpPr>
      <xdr:spPr>
        <a:xfrm>
          <a:off x="15621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48" name="テキスト ボックス 447"/>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62485</xdr:rowOff>
    </xdr:from>
    <xdr:to>
      <xdr:col>74</xdr:col>
      <xdr:colOff>31750</xdr:colOff>
      <xdr:row>78</xdr:row>
      <xdr:rowOff>164085</xdr:rowOff>
    </xdr:to>
    <xdr:sp macro="" textlink="">
      <xdr:nvSpPr>
        <xdr:cNvPr id="449" name="楕円 448"/>
        <xdr:cNvSpPr/>
      </xdr:nvSpPr>
      <xdr:spPr>
        <a:xfrm>
          <a:off x="14732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148862</xdr:rowOff>
    </xdr:from>
    <xdr:ext cx="762000" cy="259045"/>
    <xdr:sp macro="" textlink="">
      <xdr:nvSpPr>
        <xdr:cNvPr id="450" name="テキスト ボックス 449"/>
        <xdr:cNvSpPr txBox="1"/>
      </xdr:nvSpPr>
      <xdr:spPr>
        <a:xfrm>
          <a:off x="14401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57913</xdr:rowOff>
    </xdr:from>
    <xdr:to>
      <xdr:col>69</xdr:col>
      <xdr:colOff>142875</xdr:colOff>
      <xdr:row>78</xdr:row>
      <xdr:rowOff>159513</xdr:rowOff>
    </xdr:to>
    <xdr:sp macro="" textlink="">
      <xdr:nvSpPr>
        <xdr:cNvPr id="451" name="楕円 450"/>
        <xdr:cNvSpPr/>
      </xdr:nvSpPr>
      <xdr:spPr>
        <a:xfrm>
          <a:off x="13843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144290</xdr:rowOff>
    </xdr:from>
    <xdr:ext cx="762000" cy="259045"/>
    <xdr:sp macro="" textlink="">
      <xdr:nvSpPr>
        <xdr:cNvPr id="452" name="テキスト ボックス 451"/>
        <xdr:cNvSpPr txBox="1"/>
      </xdr:nvSpPr>
      <xdr:spPr>
        <a:xfrm>
          <a:off x="13512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73913</xdr:rowOff>
    </xdr:from>
    <xdr:to>
      <xdr:col>65</xdr:col>
      <xdr:colOff>53975</xdr:colOff>
      <xdr:row>78</xdr:row>
      <xdr:rowOff>4063</xdr:rowOff>
    </xdr:to>
    <xdr:sp macro="" textlink="">
      <xdr:nvSpPr>
        <xdr:cNvPr id="453" name="楕円 452"/>
        <xdr:cNvSpPr/>
      </xdr:nvSpPr>
      <xdr:spPr>
        <a:xfrm>
          <a:off x="12954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160290</xdr:rowOff>
    </xdr:from>
    <xdr:ext cx="762000" cy="259045"/>
    <xdr:sp macro="" textlink="">
      <xdr:nvSpPr>
        <xdr:cNvPr id="454" name="テキスト ボックス 453"/>
        <xdr:cNvSpPr txBox="1"/>
      </xdr:nvSpPr>
      <xdr:spPr>
        <a:xfrm>
          <a:off x="12623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96444</xdr:rowOff>
    </xdr:from>
    <xdr:to>
      <xdr:col>29</xdr:col>
      <xdr:colOff>127000</xdr:colOff>
      <xdr:row>19</xdr:row>
      <xdr:rowOff>84233</xdr:rowOff>
    </xdr:to>
    <xdr:cxnSp macro="">
      <xdr:nvCxnSpPr>
        <xdr:cNvPr id="45" name="直線コネクタ 44"/>
        <xdr:cNvCxnSpPr/>
      </xdr:nvCxnSpPr>
      <xdr:spPr bwMode="auto">
        <a:xfrm flipV="1">
          <a:off x="5651500" y="2201469"/>
          <a:ext cx="0" cy="1187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56310</xdr:rowOff>
    </xdr:from>
    <xdr:ext cx="762000" cy="259045"/>
    <xdr:sp macro="" textlink="">
      <xdr:nvSpPr>
        <xdr:cNvPr id="46" name="人口1人当たり決算額の推移最小値テキスト130"/>
        <xdr:cNvSpPr txBox="1"/>
      </xdr:nvSpPr>
      <xdr:spPr>
        <a:xfrm>
          <a:off x="5740400" y="336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84233</xdr:rowOff>
    </xdr:from>
    <xdr:to>
      <xdr:col>30</xdr:col>
      <xdr:colOff>25400</xdr:colOff>
      <xdr:row>19</xdr:row>
      <xdr:rowOff>84233</xdr:rowOff>
    </xdr:to>
    <xdr:cxnSp macro="">
      <xdr:nvCxnSpPr>
        <xdr:cNvPr id="47" name="直線コネクタ 46"/>
        <xdr:cNvCxnSpPr/>
      </xdr:nvCxnSpPr>
      <xdr:spPr bwMode="auto">
        <a:xfrm>
          <a:off x="5562600" y="3389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11371</xdr:rowOff>
    </xdr:from>
    <xdr:ext cx="762000" cy="259045"/>
    <xdr:sp macro="" textlink="">
      <xdr:nvSpPr>
        <xdr:cNvPr id="48" name="人口1人当たり決算額の推移最大値テキスト130"/>
        <xdr:cNvSpPr txBox="1"/>
      </xdr:nvSpPr>
      <xdr:spPr>
        <a:xfrm>
          <a:off x="5740400" y="194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96444</xdr:rowOff>
    </xdr:from>
    <xdr:to>
      <xdr:col>30</xdr:col>
      <xdr:colOff>25400</xdr:colOff>
      <xdr:row>12</xdr:row>
      <xdr:rowOff>96444</xdr:rowOff>
    </xdr:to>
    <xdr:cxnSp macro="">
      <xdr:nvCxnSpPr>
        <xdr:cNvPr id="49" name="直線コネクタ 48"/>
        <xdr:cNvCxnSpPr/>
      </xdr:nvCxnSpPr>
      <xdr:spPr bwMode="auto">
        <a:xfrm>
          <a:off x="5562600" y="220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96444</xdr:rowOff>
    </xdr:from>
    <xdr:to>
      <xdr:col>29</xdr:col>
      <xdr:colOff>127000</xdr:colOff>
      <xdr:row>12</xdr:row>
      <xdr:rowOff>159709</xdr:rowOff>
    </xdr:to>
    <xdr:cxnSp macro="">
      <xdr:nvCxnSpPr>
        <xdr:cNvPr id="50" name="直線コネクタ 49"/>
        <xdr:cNvCxnSpPr/>
      </xdr:nvCxnSpPr>
      <xdr:spPr bwMode="auto">
        <a:xfrm flipV="1">
          <a:off x="5003800" y="2201469"/>
          <a:ext cx="647700" cy="63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28065</xdr:rowOff>
    </xdr:from>
    <xdr:ext cx="762000" cy="259045"/>
    <xdr:sp macro="" textlink="">
      <xdr:nvSpPr>
        <xdr:cNvPr id="51" name="人口1人当たり決算額の推移平均値テキスト130"/>
        <xdr:cNvSpPr txBox="1"/>
      </xdr:nvSpPr>
      <xdr:spPr>
        <a:xfrm>
          <a:off x="5740400" y="2990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55988</xdr:rowOff>
    </xdr:from>
    <xdr:to>
      <xdr:col>29</xdr:col>
      <xdr:colOff>177800</xdr:colOff>
      <xdr:row>17</xdr:row>
      <xdr:rowOff>157588</xdr:rowOff>
    </xdr:to>
    <xdr:sp macro="" textlink="">
      <xdr:nvSpPr>
        <xdr:cNvPr id="52" name="フローチャート: 判断 51"/>
        <xdr:cNvSpPr/>
      </xdr:nvSpPr>
      <xdr:spPr bwMode="auto">
        <a:xfrm>
          <a:off x="56007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159709</xdr:rowOff>
    </xdr:from>
    <xdr:to>
      <xdr:col>26</xdr:col>
      <xdr:colOff>50800</xdr:colOff>
      <xdr:row>13</xdr:row>
      <xdr:rowOff>38417</xdr:rowOff>
    </xdr:to>
    <xdr:cxnSp macro="">
      <xdr:nvCxnSpPr>
        <xdr:cNvPr id="53" name="直線コネクタ 52"/>
        <xdr:cNvCxnSpPr/>
      </xdr:nvCxnSpPr>
      <xdr:spPr bwMode="auto">
        <a:xfrm flipV="1">
          <a:off x="4305300" y="2264734"/>
          <a:ext cx="698500" cy="50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42672</xdr:rowOff>
    </xdr:from>
    <xdr:to>
      <xdr:col>26</xdr:col>
      <xdr:colOff>101600</xdr:colOff>
      <xdr:row>17</xdr:row>
      <xdr:rowOff>144272</xdr:rowOff>
    </xdr:to>
    <xdr:sp macro="" textlink="">
      <xdr:nvSpPr>
        <xdr:cNvPr id="54" name="フローチャート: 判断 53"/>
        <xdr:cNvSpPr/>
      </xdr:nvSpPr>
      <xdr:spPr bwMode="auto">
        <a:xfrm>
          <a:off x="4953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129049</xdr:rowOff>
    </xdr:from>
    <xdr:ext cx="736600" cy="259045"/>
    <xdr:sp macro="" textlink="">
      <xdr:nvSpPr>
        <xdr:cNvPr id="55" name="テキスト ボックス 54"/>
        <xdr:cNvSpPr txBox="1"/>
      </xdr:nvSpPr>
      <xdr:spPr>
        <a:xfrm>
          <a:off x="4622800" y="3091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38417</xdr:rowOff>
    </xdr:from>
    <xdr:to>
      <xdr:col>22</xdr:col>
      <xdr:colOff>114300</xdr:colOff>
      <xdr:row>13</xdr:row>
      <xdr:rowOff>106083</xdr:rowOff>
    </xdr:to>
    <xdr:cxnSp macro="">
      <xdr:nvCxnSpPr>
        <xdr:cNvPr id="56" name="直線コネクタ 55"/>
        <xdr:cNvCxnSpPr/>
      </xdr:nvCxnSpPr>
      <xdr:spPr bwMode="auto">
        <a:xfrm flipV="1">
          <a:off x="3606800" y="2314892"/>
          <a:ext cx="698500" cy="67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26422</xdr:rowOff>
    </xdr:from>
    <xdr:to>
      <xdr:col>22</xdr:col>
      <xdr:colOff>165100</xdr:colOff>
      <xdr:row>17</xdr:row>
      <xdr:rowOff>128022</xdr:rowOff>
    </xdr:to>
    <xdr:sp macro="" textlink="">
      <xdr:nvSpPr>
        <xdr:cNvPr id="57" name="フローチャート: 判断 56"/>
        <xdr:cNvSpPr/>
      </xdr:nvSpPr>
      <xdr:spPr bwMode="auto">
        <a:xfrm>
          <a:off x="4254500" y="29886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112799</xdr:rowOff>
    </xdr:from>
    <xdr:ext cx="762000" cy="259045"/>
    <xdr:sp macro="" textlink="">
      <xdr:nvSpPr>
        <xdr:cNvPr id="58" name="テキスト ボックス 57"/>
        <xdr:cNvSpPr txBox="1"/>
      </xdr:nvSpPr>
      <xdr:spPr>
        <a:xfrm>
          <a:off x="3924300" y="307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106083</xdr:rowOff>
    </xdr:from>
    <xdr:to>
      <xdr:col>18</xdr:col>
      <xdr:colOff>177800</xdr:colOff>
      <xdr:row>14</xdr:row>
      <xdr:rowOff>10319</xdr:rowOff>
    </xdr:to>
    <xdr:cxnSp macro="">
      <xdr:nvCxnSpPr>
        <xdr:cNvPr id="59" name="直線コネクタ 58"/>
        <xdr:cNvCxnSpPr/>
      </xdr:nvCxnSpPr>
      <xdr:spPr bwMode="auto">
        <a:xfrm flipV="1">
          <a:off x="2908300" y="2382558"/>
          <a:ext cx="698500" cy="75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143389</xdr:rowOff>
    </xdr:from>
    <xdr:to>
      <xdr:col>19</xdr:col>
      <xdr:colOff>38100</xdr:colOff>
      <xdr:row>18</xdr:row>
      <xdr:rowOff>73539</xdr:rowOff>
    </xdr:to>
    <xdr:sp macro="" textlink="">
      <xdr:nvSpPr>
        <xdr:cNvPr id="60" name="フローチャート: 判断 59"/>
        <xdr:cNvSpPr/>
      </xdr:nvSpPr>
      <xdr:spPr bwMode="auto">
        <a:xfrm>
          <a:off x="3556000" y="3105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58316</xdr:rowOff>
    </xdr:from>
    <xdr:ext cx="762000" cy="259045"/>
    <xdr:sp macro="" textlink="">
      <xdr:nvSpPr>
        <xdr:cNvPr id="61" name="テキスト ボックス 60"/>
        <xdr:cNvSpPr txBox="1"/>
      </xdr:nvSpPr>
      <xdr:spPr>
        <a:xfrm>
          <a:off x="3225800" y="31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144723</xdr:rowOff>
    </xdr:from>
    <xdr:to>
      <xdr:col>15</xdr:col>
      <xdr:colOff>101600</xdr:colOff>
      <xdr:row>18</xdr:row>
      <xdr:rowOff>74873</xdr:rowOff>
    </xdr:to>
    <xdr:sp macro="" textlink="">
      <xdr:nvSpPr>
        <xdr:cNvPr id="62" name="フローチャート: 判断 61"/>
        <xdr:cNvSpPr/>
      </xdr:nvSpPr>
      <xdr:spPr bwMode="auto">
        <a:xfrm>
          <a:off x="2857500" y="31069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59650</xdr:rowOff>
    </xdr:from>
    <xdr:ext cx="762000" cy="259045"/>
    <xdr:sp macro="" textlink="">
      <xdr:nvSpPr>
        <xdr:cNvPr id="63" name="テキスト ボックス 62"/>
        <xdr:cNvSpPr txBox="1"/>
      </xdr:nvSpPr>
      <xdr:spPr>
        <a:xfrm>
          <a:off x="2527300" y="319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45644</xdr:rowOff>
    </xdr:from>
    <xdr:to>
      <xdr:col>29</xdr:col>
      <xdr:colOff>177800</xdr:colOff>
      <xdr:row>12</xdr:row>
      <xdr:rowOff>147244</xdr:rowOff>
    </xdr:to>
    <xdr:sp macro="" textlink="">
      <xdr:nvSpPr>
        <xdr:cNvPr id="69" name="楕円 68"/>
        <xdr:cNvSpPr/>
      </xdr:nvSpPr>
      <xdr:spPr bwMode="auto">
        <a:xfrm>
          <a:off x="5600700" y="2150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163771</xdr:rowOff>
    </xdr:from>
    <xdr:ext cx="762000" cy="259045"/>
    <xdr:sp macro="" textlink="">
      <xdr:nvSpPr>
        <xdr:cNvPr id="70" name="人口1人当たり決算額の推移該当値テキスト130"/>
        <xdr:cNvSpPr txBox="1"/>
      </xdr:nvSpPr>
      <xdr:spPr>
        <a:xfrm>
          <a:off x="5740400" y="209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108909</xdr:rowOff>
    </xdr:from>
    <xdr:to>
      <xdr:col>26</xdr:col>
      <xdr:colOff>101600</xdr:colOff>
      <xdr:row>13</xdr:row>
      <xdr:rowOff>39059</xdr:rowOff>
    </xdr:to>
    <xdr:sp macro="" textlink="">
      <xdr:nvSpPr>
        <xdr:cNvPr id="71" name="楕円 70"/>
        <xdr:cNvSpPr/>
      </xdr:nvSpPr>
      <xdr:spPr bwMode="auto">
        <a:xfrm>
          <a:off x="4953000" y="2213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49236</xdr:rowOff>
    </xdr:from>
    <xdr:ext cx="736600" cy="259045"/>
    <xdr:sp macro="" textlink="">
      <xdr:nvSpPr>
        <xdr:cNvPr id="72" name="テキスト ボックス 71"/>
        <xdr:cNvSpPr txBox="1"/>
      </xdr:nvSpPr>
      <xdr:spPr>
        <a:xfrm>
          <a:off x="4622800" y="1982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159067</xdr:rowOff>
    </xdr:from>
    <xdr:to>
      <xdr:col>22</xdr:col>
      <xdr:colOff>165100</xdr:colOff>
      <xdr:row>13</xdr:row>
      <xdr:rowOff>89217</xdr:rowOff>
    </xdr:to>
    <xdr:sp macro="" textlink="">
      <xdr:nvSpPr>
        <xdr:cNvPr id="73" name="楕円 72"/>
        <xdr:cNvSpPr/>
      </xdr:nvSpPr>
      <xdr:spPr bwMode="auto">
        <a:xfrm>
          <a:off x="4254500" y="2264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99394</xdr:rowOff>
    </xdr:from>
    <xdr:ext cx="762000" cy="259045"/>
    <xdr:sp macro="" textlink="">
      <xdr:nvSpPr>
        <xdr:cNvPr id="74" name="テキスト ボックス 73"/>
        <xdr:cNvSpPr txBox="1"/>
      </xdr:nvSpPr>
      <xdr:spPr>
        <a:xfrm>
          <a:off x="3924300" y="203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55283</xdr:rowOff>
    </xdr:from>
    <xdr:to>
      <xdr:col>19</xdr:col>
      <xdr:colOff>38100</xdr:colOff>
      <xdr:row>13</xdr:row>
      <xdr:rowOff>156883</xdr:rowOff>
    </xdr:to>
    <xdr:sp macro="" textlink="">
      <xdr:nvSpPr>
        <xdr:cNvPr id="75" name="楕円 74"/>
        <xdr:cNvSpPr/>
      </xdr:nvSpPr>
      <xdr:spPr bwMode="auto">
        <a:xfrm>
          <a:off x="3556000" y="2331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167060</xdr:rowOff>
    </xdr:from>
    <xdr:ext cx="762000" cy="259045"/>
    <xdr:sp macro="" textlink="">
      <xdr:nvSpPr>
        <xdr:cNvPr id="76" name="テキスト ボックス 75"/>
        <xdr:cNvSpPr txBox="1"/>
      </xdr:nvSpPr>
      <xdr:spPr>
        <a:xfrm>
          <a:off x="3225800" y="210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130969</xdr:rowOff>
    </xdr:from>
    <xdr:to>
      <xdr:col>15</xdr:col>
      <xdr:colOff>101600</xdr:colOff>
      <xdr:row>14</xdr:row>
      <xdr:rowOff>61119</xdr:rowOff>
    </xdr:to>
    <xdr:sp macro="" textlink="">
      <xdr:nvSpPr>
        <xdr:cNvPr id="77" name="楕円 76"/>
        <xdr:cNvSpPr/>
      </xdr:nvSpPr>
      <xdr:spPr bwMode="auto">
        <a:xfrm>
          <a:off x="2857500" y="2407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71296</xdr:rowOff>
    </xdr:from>
    <xdr:ext cx="762000" cy="259045"/>
    <xdr:sp macro="" textlink="">
      <xdr:nvSpPr>
        <xdr:cNvPr id="78" name="テキスト ボックス 77"/>
        <xdr:cNvSpPr txBox="1"/>
      </xdr:nvSpPr>
      <xdr:spPr>
        <a:xfrm>
          <a:off x="2527300" y="217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34286</xdr:rowOff>
    </xdr:from>
    <xdr:to>
      <xdr:col>29</xdr:col>
      <xdr:colOff>127000</xdr:colOff>
      <xdr:row>38</xdr:row>
      <xdr:rowOff>21779</xdr:rowOff>
    </xdr:to>
    <xdr:cxnSp macro="">
      <xdr:nvCxnSpPr>
        <xdr:cNvPr id="108" name="直線コネクタ 107"/>
        <xdr:cNvCxnSpPr/>
      </xdr:nvCxnSpPr>
      <xdr:spPr bwMode="auto">
        <a:xfrm flipV="1">
          <a:off x="5651500" y="6301736"/>
          <a:ext cx="0" cy="1187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336756</xdr:rowOff>
    </xdr:from>
    <xdr:ext cx="762000" cy="259045"/>
    <xdr:sp macro="" textlink="">
      <xdr:nvSpPr>
        <xdr:cNvPr id="109" name="人口1人当たり決算額の推移最小値テキスト445"/>
        <xdr:cNvSpPr txBox="1"/>
      </xdr:nvSpPr>
      <xdr:spPr>
        <a:xfrm>
          <a:off x="5740400" y="7461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21779</xdr:rowOff>
    </xdr:from>
    <xdr:to>
      <xdr:col>30</xdr:col>
      <xdr:colOff>25400</xdr:colOff>
      <xdr:row>38</xdr:row>
      <xdr:rowOff>21779</xdr:rowOff>
    </xdr:to>
    <xdr:cxnSp macro="">
      <xdr:nvCxnSpPr>
        <xdr:cNvPr id="110" name="直線コネクタ 109"/>
        <xdr:cNvCxnSpPr/>
      </xdr:nvCxnSpPr>
      <xdr:spPr bwMode="auto">
        <a:xfrm>
          <a:off x="5562600" y="7489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120663</xdr:rowOff>
    </xdr:from>
    <xdr:ext cx="762000" cy="259045"/>
    <xdr:sp macro="" textlink="">
      <xdr:nvSpPr>
        <xdr:cNvPr id="111" name="人口1人当たり決算額の推移最大値テキスト445"/>
        <xdr:cNvSpPr txBox="1"/>
      </xdr:nvSpPr>
      <xdr:spPr>
        <a:xfrm>
          <a:off x="5740400" y="604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34286</xdr:rowOff>
    </xdr:from>
    <xdr:to>
      <xdr:col>30</xdr:col>
      <xdr:colOff>25400</xdr:colOff>
      <xdr:row>34</xdr:row>
      <xdr:rowOff>34286</xdr:rowOff>
    </xdr:to>
    <xdr:cxnSp macro="">
      <xdr:nvCxnSpPr>
        <xdr:cNvPr id="112" name="直線コネクタ 111"/>
        <xdr:cNvCxnSpPr/>
      </xdr:nvCxnSpPr>
      <xdr:spPr bwMode="auto">
        <a:xfrm>
          <a:off x="5562600" y="6301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201687</xdr:rowOff>
    </xdr:from>
    <xdr:to>
      <xdr:col>29</xdr:col>
      <xdr:colOff>127000</xdr:colOff>
      <xdr:row>35</xdr:row>
      <xdr:rowOff>48884</xdr:rowOff>
    </xdr:to>
    <xdr:cxnSp macro="">
      <xdr:nvCxnSpPr>
        <xdr:cNvPr id="113" name="直線コネクタ 112"/>
        <xdr:cNvCxnSpPr/>
      </xdr:nvCxnSpPr>
      <xdr:spPr bwMode="auto">
        <a:xfrm>
          <a:off x="5003800" y="6469137"/>
          <a:ext cx="647700" cy="190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278608</xdr:rowOff>
    </xdr:from>
    <xdr:ext cx="762000" cy="259045"/>
    <xdr:sp macro="" textlink="">
      <xdr:nvSpPr>
        <xdr:cNvPr id="114" name="人口1人当たり決算額の推移平均値テキスト445"/>
        <xdr:cNvSpPr txBox="1"/>
      </xdr:nvSpPr>
      <xdr:spPr>
        <a:xfrm>
          <a:off x="5740400" y="6888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306531</xdr:rowOff>
    </xdr:from>
    <xdr:to>
      <xdr:col>29</xdr:col>
      <xdr:colOff>177800</xdr:colOff>
      <xdr:row>36</xdr:row>
      <xdr:rowOff>65231</xdr:rowOff>
    </xdr:to>
    <xdr:sp macro="" textlink="">
      <xdr:nvSpPr>
        <xdr:cNvPr id="115" name="フローチャート: 判断 114"/>
        <xdr:cNvSpPr/>
      </xdr:nvSpPr>
      <xdr:spPr bwMode="auto">
        <a:xfrm>
          <a:off x="5600700" y="6916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110410</xdr:rowOff>
    </xdr:from>
    <xdr:to>
      <xdr:col>26</xdr:col>
      <xdr:colOff>50800</xdr:colOff>
      <xdr:row>34</xdr:row>
      <xdr:rowOff>201687</xdr:rowOff>
    </xdr:to>
    <xdr:cxnSp macro="">
      <xdr:nvCxnSpPr>
        <xdr:cNvPr id="116" name="直線コネクタ 115"/>
        <xdr:cNvCxnSpPr/>
      </xdr:nvCxnSpPr>
      <xdr:spPr bwMode="auto">
        <a:xfrm>
          <a:off x="4305300" y="6377860"/>
          <a:ext cx="698500" cy="91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284194</xdr:rowOff>
    </xdr:from>
    <xdr:to>
      <xdr:col>26</xdr:col>
      <xdr:colOff>101600</xdr:colOff>
      <xdr:row>36</xdr:row>
      <xdr:rowOff>42894</xdr:rowOff>
    </xdr:to>
    <xdr:sp macro="" textlink="">
      <xdr:nvSpPr>
        <xdr:cNvPr id="117" name="フローチャート: 判断 116"/>
        <xdr:cNvSpPr/>
      </xdr:nvSpPr>
      <xdr:spPr bwMode="auto">
        <a:xfrm>
          <a:off x="4953000" y="689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27671</xdr:rowOff>
    </xdr:from>
    <xdr:ext cx="736600" cy="259045"/>
    <xdr:sp macro="" textlink="">
      <xdr:nvSpPr>
        <xdr:cNvPr id="118" name="テキスト ボックス 117"/>
        <xdr:cNvSpPr txBox="1"/>
      </xdr:nvSpPr>
      <xdr:spPr>
        <a:xfrm>
          <a:off x="4622800" y="698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17729</xdr:rowOff>
    </xdr:from>
    <xdr:to>
      <xdr:col>22</xdr:col>
      <xdr:colOff>114300</xdr:colOff>
      <xdr:row>34</xdr:row>
      <xdr:rowOff>110410</xdr:rowOff>
    </xdr:to>
    <xdr:cxnSp macro="">
      <xdr:nvCxnSpPr>
        <xdr:cNvPr id="119" name="直線コネクタ 118"/>
        <xdr:cNvCxnSpPr/>
      </xdr:nvCxnSpPr>
      <xdr:spPr bwMode="auto">
        <a:xfrm>
          <a:off x="3606800" y="5942279"/>
          <a:ext cx="698500" cy="435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184426</xdr:rowOff>
    </xdr:from>
    <xdr:to>
      <xdr:col>22</xdr:col>
      <xdr:colOff>165100</xdr:colOff>
      <xdr:row>35</xdr:row>
      <xdr:rowOff>286026</xdr:rowOff>
    </xdr:to>
    <xdr:sp macro="" textlink="">
      <xdr:nvSpPr>
        <xdr:cNvPr id="120" name="フローチャート: 判断 119"/>
        <xdr:cNvSpPr/>
      </xdr:nvSpPr>
      <xdr:spPr bwMode="auto">
        <a:xfrm>
          <a:off x="4254500" y="6794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270803</xdr:rowOff>
    </xdr:from>
    <xdr:ext cx="762000" cy="259045"/>
    <xdr:sp macro="" textlink="">
      <xdr:nvSpPr>
        <xdr:cNvPr id="121" name="テキスト ボックス 120"/>
        <xdr:cNvSpPr txBox="1"/>
      </xdr:nvSpPr>
      <xdr:spPr>
        <a:xfrm>
          <a:off x="3924300" y="688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17729</xdr:rowOff>
    </xdr:from>
    <xdr:to>
      <xdr:col>18</xdr:col>
      <xdr:colOff>177800</xdr:colOff>
      <xdr:row>33</xdr:row>
      <xdr:rowOff>146235</xdr:rowOff>
    </xdr:to>
    <xdr:cxnSp macro="">
      <xdr:nvCxnSpPr>
        <xdr:cNvPr id="122" name="直線コネクタ 121"/>
        <xdr:cNvCxnSpPr/>
      </xdr:nvCxnSpPr>
      <xdr:spPr bwMode="auto">
        <a:xfrm flipV="1">
          <a:off x="2908300" y="5942279"/>
          <a:ext cx="698500" cy="128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23688</xdr:rowOff>
    </xdr:from>
    <xdr:to>
      <xdr:col>19</xdr:col>
      <xdr:colOff>38100</xdr:colOff>
      <xdr:row>36</xdr:row>
      <xdr:rowOff>125288</xdr:rowOff>
    </xdr:to>
    <xdr:sp macro="" textlink="">
      <xdr:nvSpPr>
        <xdr:cNvPr id="123" name="フローチャート: 判断 122"/>
        <xdr:cNvSpPr/>
      </xdr:nvSpPr>
      <xdr:spPr bwMode="auto">
        <a:xfrm>
          <a:off x="35560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110065</xdr:rowOff>
    </xdr:from>
    <xdr:ext cx="762000" cy="259045"/>
    <xdr:sp macro="" textlink="">
      <xdr:nvSpPr>
        <xdr:cNvPr id="124" name="テキスト ボックス 123"/>
        <xdr:cNvSpPr txBox="1"/>
      </xdr:nvSpPr>
      <xdr:spPr>
        <a:xfrm>
          <a:off x="3225800" y="70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319659</xdr:rowOff>
    </xdr:from>
    <xdr:to>
      <xdr:col>15</xdr:col>
      <xdr:colOff>101600</xdr:colOff>
      <xdr:row>36</xdr:row>
      <xdr:rowOff>78359</xdr:rowOff>
    </xdr:to>
    <xdr:sp macro="" textlink="">
      <xdr:nvSpPr>
        <xdr:cNvPr id="125" name="フローチャート: 判断 124"/>
        <xdr:cNvSpPr/>
      </xdr:nvSpPr>
      <xdr:spPr bwMode="auto">
        <a:xfrm>
          <a:off x="28575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63136</xdr:rowOff>
    </xdr:from>
    <xdr:ext cx="762000" cy="259045"/>
    <xdr:sp macro="" textlink="">
      <xdr:nvSpPr>
        <xdr:cNvPr id="126" name="テキスト ボックス 125"/>
        <xdr:cNvSpPr txBox="1"/>
      </xdr:nvSpPr>
      <xdr:spPr>
        <a:xfrm>
          <a:off x="2527300" y="701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340984</xdr:rowOff>
    </xdr:from>
    <xdr:to>
      <xdr:col>29</xdr:col>
      <xdr:colOff>177800</xdr:colOff>
      <xdr:row>35</xdr:row>
      <xdr:rowOff>99684</xdr:rowOff>
    </xdr:to>
    <xdr:sp macro="" textlink="">
      <xdr:nvSpPr>
        <xdr:cNvPr id="132" name="楕円 131"/>
        <xdr:cNvSpPr/>
      </xdr:nvSpPr>
      <xdr:spPr bwMode="auto">
        <a:xfrm>
          <a:off x="5600700" y="6608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186061</xdr:rowOff>
    </xdr:from>
    <xdr:ext cx="762000" cy="259045"/>
    <xdr:sp macro="" textlink="">
      <xdr:nvSpPr>
        <xdr:cNvPr id="133" name="人口1人当たり決算額の推移該当値テキスト445"/>
        <xdr:cNvSpPr txBox="1"/>
      </xdr:nvSpPr>
      <xdr:spPr>
        <a:xfrm>
          <a:off x="5740400" y="645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150887</xdr:rowOff>
    </xdr:from>
    <xdr:to>
      <xdr:col>26</xdr:col>
      <xdr:colOff>101600</xdr:colOff>
      <xdr:row>34</xdr:row>
      <xdr:rowOff>252487</xdr:rowOff>
    </xdr:to>
    <xdr:sp macro="" textlink="">
      <xdr:nvSpPr>
        <xdr:cNvPr id="134" name="楕円 133"/>
        <xdr:cNvSpPr/>
      </xdr:nvSpPr>
      <xdr:spPr bwMode="auto">
        <a:xfrm>
          <a:off x="4953000" y="6418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262664</xdr:rowOff>
    </xdr:from>
    <xdr:ext cx="736600" cy="259045"/>
    <xdr:sp macro="" textlink="">
      <xdr:nvSpPr>
        <xdr:cNvPr id="135" name="テキスト ボックス 134"/>
        <xdr:cNvSpPr txBox="1"/>
      </xdr:nvSpPr>
      <xdr:spPr>
        <a:xfrm>
          <a:off x="4622800" y="618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59610</xdr:rowOff>
    </xdr:from>
    <xdr:to>
      <xdr:col>22</xdr:col>
      <xdr:colOff>165100</xdr:colOff>
      <xdr:row>34</xdr:row>
      <xdr:rowOff>161210</xdr:rowOff>
    </xdr:to>
    <xdr:sp macro="" textlink="">
      <xdr:nvSpPr>
        <xdr:cNvPr id="136" name="楕円 135"/>
        <xdr:cNvSpPr/>
      </xdr:nvSpPr>
      <xdr:spPr bwMode="auto">
        <a:xfrm>
          <a:off x="4254500" y="6327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171387</xdr:rowOff>
    </xdr:from>
    <xdr:ext cx="762000" cy="259045"/>
    <xdr:sp macro="" textlink="">
      <xdr:nvSpPr>
        <xdr:cNvPr id="137" name="テキスト ボックス 136"/>
        <xdr:cNvSpPr txBox="1"/>
      </xdr:nvSpPr>
      <xdr:spPr>
        <a:xfrm>
          <a:off x="3924300" y="609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32</xdr:row>
      <xdr:rowOff>138379</xdr:rowOff>
    </xdr:from>
    <xdr:to>
      <xdr:col>19</xdr:col>
      <xdr:colOff>38100</xdr:colOff>
      <xdr:row>33</xdr:row>
      <xdr:rowOff>68529</xdr:rowOff>
    </xdr:to>
    <xdr:sp macro="" textlink="">
      <xdr:nvSpPr>
        <xdr:cNvPr id="138" name="楕円 137"/>
        <xdr:cNvSpPr/>
      </xdr:nvSpPr>
      <xdr:spPr bwMode="auto">
        <a:xfrm>
          <a:off x="3556000" y="5891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31</xdr:row>
      <xdr:rowOff>250156</xdr:rowOff>
    </xdr:from>
    <xdr:ext cx="762000" cy="259045"/>
    <xdr:sp macro="" textlink="">
      <xdr:nvSpPr>
        <xdr:cNvPr id="139" name="テキスト ボックス 138"/>
        <xdr:cNvSpPr txBox="1"/>
      </xdr:nvSpPr>
      <xdr:spPr>
        <a:xfrm>
          <a:off x="3225800" y="566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95435</xdr:rowOff>
    </xdr:from>
    <xdr:to>
      <xdr:col>15</xdr:col>
      <xdr:colOff>101600</xdr:colOff>
      <xdr:row>33</xdr:row>
      <xdr:rowOff>197035</xdr:rowOff>
    </xdr:to>
    <xdr:sp macro="" textlink="">
      <xdr:nvSpPr>
        <xdr:cNvPr id="140" name="楕円 139"/>
        <xdr:cNvSpPr/>
      </xdr:nvSpPr>
      <xdr:spPr bwMode="auto">
        <a:xfrm>
          <a:off x="2857500" y="6019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35762</xdr:rowOff>
    </xdr:from>
    <xdr:ext cx="762000" cy="259045"/>
    <xdr:sp macro="" textlink="">
      <xdr:nvSpPr>
        <xdr:cNvPr id="141" name="テキスト ボックス 140"/>
        <xdr:cNvSpPr txBox="1"/>
      </xdr:nvSpPr>
      <xdr:spPr>
        <a:xfrm>
          <a:off x="2527300" y="578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146,162
145,121
554.58
235,120,374
190,270,377
7,501,569
39,387,066
77,026,504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42513</xdr:rowOff>
    </xdr:from>
    <xdr:to>
      <xdr:col>24</xdr:col>
      <xdr:colOff>62865</xdr:colOff>
      <xdr:row>39</xdr:row>
      <xdr:rowOff>106128</xdr:rowOff>
    </xdr:to>
    <xdr:cxnSp macro="">
      <xdr:nvCxnSpPr>
        <xdr:cNvPr id="58" name="直線コネクタ 57"/>
        <xdr:cNvCxnSpPr/>
      </xdr:nvCxnSpPr>
      <xdr:spPr>
        <a:xfrm flipV="1">
          <a:off x="4633595" y="5357463"/>
          <a:ext cx="1270" cy="1435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109955</xdr:rowOff>
    </xdr:from>
    <xdr:ext cx="534377" cy="259045"/>
    <xdr:sp macro="" textlink="">
      <xdr:nvSpPr>
        <xdr:cNvPr id="59" name="人件費最小値テキスト"/>
        <xdr:cNvSpPr txBox="1"/>
      </xdr:nvSpPr>
      <xdr:spPr>
        <a:xfrm>
          <a:off x="4686300" y="67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106128</xdr:rowOff>
    </xdr:from>
    <xdr:to>
      <xdr:col>24</xdr:col>
      <xdr:colOff>152400</xdr:colOff>
      <xdr:row>39</xdr:row>
      <xdr:rowOff>106128</xdr:rowOff>
    </xdr:to>
    <xdr:cxnSp macro="">
      <xdr:nvCxnSpPr>
        <xdr:cNvPr id="60" name="直線コネクタ 59"/>
        <xdr:cNvCxnSpPr/>
      </xdr:nvCxnSpPr>
      <xdr:spPr>
        <a:xfrm>
          <a:off x="4546600" y="679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160640</xdr:rowOff>
    </xdr:from>
    <xdr:ext cx="534377" cy="259045"/>
    <xdr:sp macro="" textlink="">
      <xdr:nvSpPr>
        <xdr:cNvPr id="61" name="人件費最大値テキスト"/>
        <xdr:cNvSpPr txBox="1"/>
      </xdr:nvSpPr>
      <xdr:spPr>
        <a:xfrm>
          <a:off x="4686300" y="51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42513</xdr:rowOff>
    </xdr:from>
    <xdr:to>
      <xdr:col>24</xdr:col>
      <xdr:colOff>152400</xdr:colOff>
      <xdr:row>31</xdr:row>
      <xdr:rowOff>42513</xdr:rowOff>
    </xdr:to>
    <xdr:cxnSp macro="">
      <xdr:nvCxnSpPr>
        <xdr:cNvPr id="62" name="直線コネクタ 61"/>
        <xdr:cNvCxnSpPr/>
      </xdr:nvCxnSpPr>
      <xdr:spPr>
        <a:xfrm>
          <a:off x="4546600" y="5357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42513</xdr:rowOff>
    </xdr:from>
    <xdr:to>
      <xdr:col>24</xdr:col>
      <xdr:colOff>63500</xdr:colOff>
      <xdr:row>31</xdr:row>
      <xdr:rowOff>108382</xdr:rowOff>
    </xdr:to>
    <xdr:cxnSp macro="">
      <xdr:nvCxnSpPr>
        <xdr:cNvPr id="63" name="直線コネクタ 62"/>
        <xdr:cNvCxnSpPr/>
      </xdr:nvCxnSpPr>
      <xdr:spPr>
        <a:xfrm flipV="1">
          <a:off x="3797300" y="5357463"/>
          <a:ext cx="838200" cy="6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13965</xdr:rowOff>
    </xdr:from>
    <xdr:ext cx="534377" cy="259045"/>
    <xdr:sp macro="" textlink="">
      <xdr:nvSpPr>
        <xdr:cNvPr id="64" name="人件費平均値テキスト"/>
        <xdr:cNvSpPr txBox="1"/>
      </xdr:nvSpPr>
      <xdr:spPr>
        <a:xfrm>
          <a:off x="4686300" y="6186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35538</xdr:rowOff>
    </xdr:from>
    <xdr:to>
      <xdr:col>24</xdr:col>
      <xdr:colOff>114300</xdr:colOff>
      <xdr:row>36</xdr:row>
      <xdr:rowOff>137138</xdr:rowOff>
    </xdr:to>
    <xdr:sp macro="" textlink="">
      <xdr:nvSpPr>
        <xdr:cNvPr id="65" name="フローチャート: 判断 64"/>
        <xdr:cNvSpPr/>
      </xdr:nvSpPr>
      <xdr:spPr>
        <a:xfrm>
          <a:off x="45847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108382</xdr:rowOff>
    </xdr:from>
    <xdr:to>
      <xdr:col>19</xdr:col>
      <xdr:colOff>177800</xdr:colOff>
      <xdr:row>31</xdr:row>
      <xdr:rowOff>147472</xdr:rowOff>
    </xdr:to>
    <xdr:cxnSp macro="">
      <xdr:nvCxnSpPr>
        <xdr:cNvPr id="66" name="直線コネクタ 65"/>
        <xdr:cNvCxnSpPr/>
      </xdr:nvCxnSpPr>
      <xdr:spPr>
        <a:xfrm flipV="1">
          <a:off x="2908300" y="5423332"/>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49026</xdr:rowOff>
    </xdr:from>
    <xdr:to>
      <xdr:col>20</xdr:col>
      <xdr:colOff>38100</xdr:colOff>
      <xdr:row>36</xdr:row>
      <xdr:rowOff>150626</xdr:rowOff>
    </xdr:to>
    <xdr:sp macro="" textlink="">
      <xdr:nvSpPr>
        <xdr:cNvPr id="67" name="フローチャート: 判断 66"/>
        <xdr:cNvSpPr/>
      </xdr:nvSpPr>
      <xdr:spPr>
        <a:xfrm>
          <a:off x="3746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141753</xdr:rowOff>
    </xdr:from>
    <xdr:ext cx="534377" cy="259045"/>
    <xdr:sp macro="" textlink="">
      <xdr:nvSpPr>
        <xdr:cNvPr id="68" name="テキスト ボックス 67"/>
        <xdr:cNvSpPr txBox="1"/>
      </xdr:nvSpPr>
      <xdr:spPr>
        <a:xfrm>
          <a:off x="3530111" y="631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147472</xdr:rowOff>
    </xdr:from>
    <xdr:to>
      <xdr:col>15</xdr:col>
      <xdr:colOff>50800</xdr:colOff>
      <xdr:row>32</xdr:row>
      <xdr:rowOff>49272</xdr:rowOff>
    </xdr:to>
    <xdr:cxnSp macro="">
      <xdr:nvCxnSpPr>
        <xdr:cNvPr id="69" name="直線コネクタ 68"/>
        <xdr:cNvCxnSpPr/>
      </xdr:nvCxnSpPr>
      <xdr:spPr>
        <a:xfrm flipV="1">
          <a:off x="2019300" y="5462422"/>
          <a:ext cx="889000" cy="7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99514</xdr:rowOff>
    </xdr:from>
    <xdr:to>
      <xdr:col>15</xdr:col>
      <xdr:colOff>101600</xdr:colOff>
      <xdr:row>36</xdr:row>
      <xdr:rowOff>29664</xdr:rowOff>
    </xdr:to>
    <xdr:sp macro="" textlink="">
      <xdr:nvSpPr>
        <xdr:cNvPr id="70" name="フローチャート: 判断 69"/>
        <xdr:cNvSpPr/>
      </xdr:nvSpPr>
      <xdr:spPr>
        <a:xfrm>
          <a:off x="2857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20791</xdr:rowOff>
    </xdr:from>
    <xdr:ext cx="534377" cy="259045"/>
    <xdr:sp macro="" textlink="">
      <xdr:nvSpPr>
        <xdr:cNvPr id="71" name="テキスト ボックス 70"/>
        <xdr:cNvSpPr txBox="1"/>
      </xdr:nvSpPr>
      <xdr:spPr>
        <a:xfrm>
          <a:off x="2641111" y="619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49272</xdr:rowOff>
    </xdr:from>
    <xdr:to>
      <xdr:col>10</xdr:col>
      <xdr:colOff>114300</xdr:colOff>
      <xdr:row>32</xdr:row>
      <xdr:rowOff>156355</xdr:rowOff>
    </xdr:to>
    <xdr:cxnSp macro="">
      <xdr:nvCxnSpPr>
        <xdr:cNvPr id="72" name="直線コネクタ 71"/>
        <xdr:cNvCxnSpPr/>
      </xdr:nvCxnSpPr>
      <xdr:spPr>
        <a:xfrm flipV="1">
          <a:off x="1130300" y="5535672"/>
          <a:ext cx="889000" cy="10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6963</xdr:rowOff>
    </xdr:from>
    <xdr:to>
      <xdr:col>10</xdr:col>
      <xdr:colOff>165100</xdr:colOff>
      <xdr:row>36</xdr:row>
      <xdr:rowOff>108563</xdr:rowOff>
    </xdr:to>
    <xdr:sp macro="" textlink="">
      <xdr:nvSpPr>
        <xdr:cNvPr id="73" name="フローチャート: 判断 72"/>
        <xdr:cNvSpPr/>
      </xdr:nvSpPr>
      <xdr:spPr>
        <a:xfrm>
          <a:off x="1968500" y="6179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99690</xdr:rowOff>
    </xdr:from>
    <xdr:ext cx="534377" cy="259045"/>
    <xdr:sp macro="" textlink="">
      <xdr:nvSpPr>
        <xdr:cNvPr id="74" name="テキスト ボックス 73"/>
        <xdr:cNvSpPr txBox="1"/>
      </xdr:nvSpPr>
      <xdr:spPr>
        <a:xfrm>
          <a:off x="1752111" y="627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169106</xdr:rowOff>
    </xdr:from>
    <xdr:to>
      <xdr:col>6</xdr:col>
      <xdr:colOff>38100</xdr:colOff>
      <xdr:row>36</xdr:row>
      <xdr:rowOff>99256</xdr:rowOff>
    </xdr:to>
    <xdr:sp macro="" textlink="">
      <xdr:nvSpPr>
        <xdr:cNvPr id="75" name="フローチャート: 判断 74"/>
        <xdr:cNvSpPr/>
      </xdr:nvSpPr>
      <xdr:spPr>
        <a:xfrm>
          <a:off x="1079500" y="616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90383</xdr:rowOff>
    </xdr:from>
    <xdr:ext cx="534377" cy="259045"/>
    <xdr:sp macro="" textlink="">
      <xdr:nvSpPr>
        <xdr:cNvPr id="76" name="テキスト ボックス 75"/>
        <xdr:cNvSpPr txBox="1"/>
      </xdr:nvSpPr>
      <xdr:spPr>
        <a:xfrm>
          <a:off x="863111" y="62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163163</xdr:rowOff>
    </xdr:from>
    <xdr:to>
      <xdr:col>24</xdr:col>
      <xdr:colOff>114300</xdr:colOff>
      <xdr:row>31</xdr:row>
      <xdr:rowOff>93313</xdr:rowOff>
    </xdr:to>
    <xdr:sp macro="" textlink="">
      <xdr:nvSpPr>
        <xdr:cNvPr id="82" name="楕円 81"/>
        <xdr:cNvSpPr/>
      </xdr:nvSpPr>
      <xdr:spPr>
        <a:xfrm>
          <a:off x="4584700" y="530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116190</xdr:rowOff>
    </xdr:from>
    <xdr:ext cx="534377" cy="259045"/>
    <xdr:sp macro="" textlink="">
      <xdr:nvSpPr>
        <xdr:cNvPr id="83" name="人件費該当値テキスト"/>
        <xdr:cNvSpPr txBox="1"/>
      </xdr:nvSpPr>
      <xdr:spPr>
        <a:xfrm>
          <a:off x="4686300" y="525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57582</xdr:rowOff>
    </xdr:from>
    <xdr:to>
      <xdr:col>20</xdr:col>
      <xdr:colOff>38100</xdr:colOff>
      <xdr:row>31</xdr:row>
      <xdr:rowOff>159182</xdr:rowOff>
    </xdr:to>
    <xdr:sp macro="" textlink="">
      <xdr:nvSpPr>
        <xdr:cNvPr id="84" name="楕円 83"/>
        <xdr:cNvSpPr/>
      </xdr:nvSpPr>
      <xdr:spPr>
        <a:xfrm>
          <a:off x="3746500" y="537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4259</xdr:rowOff>
    </xdr:from>
    <xdr:ext cx="534377" cy="259045"/>
    <xdr:sp macro="" textlink="">
      <xdr:nvSpPr>
        <xdr:cNvPr id="85" name="テキスト ボックス 84"/>
        <xdr:cNvSpPr txBox="1"/>
      </xdr:nvSpPr>
      <xdr:spPr>
        <a:xfrm>
          <a:off x="3530111" y="514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96672</xdr:rowOff>
    </xdr:from>
    <xdr:to>
      <xdr:col>15</xdr:col>
      <xdr:colOff>101600</xdr:colOff>
      <xdr:row>32</xdr:row>
      <xdr:rowOff>26822</xdr:rowOff>
    </xdr:to>
    <xdr:sp macro="" textlink="">
      <xdr:nvSpPr>
        <xdr:cNvPr id="86" name="楕円 85"/>
        <xdr:cNvSpPr/>
      </xdr:nvSpPr>
      <xdr:spPr>
        <a:xfrm>
          <a:off x="2857500" y="541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43349</xdr:rowOff>
    </xdr:from>
    <xdr:ext cx="534377" cy="259045"/>
    <xdr:sp macro="" textlink="">
      <xdr:nvSpPr>
        <xdr:cNvPr id="87" name="テキスト ボックス 86"/>
        <xdr:cNvSpPr txBox="1"/>
      </xdr:nvSpPr>
      <xdr:spPr>
        <a:xfrm>
          <a:off x="2641111" y="51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169922</xdr:rowOff>
    </xdr:from>
    <xdr:to>
      <xdr:col>10</xdr:col>
      <xdr:colOff>165100</xdr:colOff>
      <xdr:row>32</xdr:row>
      <xdr:rowOff>100072</xdr:rowOff>
    </xdr:to>
    <xdr:sp macro="" textlink="">
      <xdr:nvSpPr>
        <xdr:cNvPr id="88" name="楕円 87"/>
        <xdr:cNvSpPr/>
      </xdr:nvSpPr>
      <xdr:spPr>
        <a:xfrm>
          <a:off x="1968500" y="54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116599</xdr:rowOff>
    </xdr:from>
    <xdr:ext cx="534377" cy="259045"/>
    <xdr:sp macro="" textlink="">
      <xdr:nvSpPr>
        <xdr:cNvPr id="89" name="テキスト ボックス 88"/>
        <xdr:cNvSpPr txBox="1"/>
      </xdr:nvSpPr>
      <xdr:spPr>
        <a:xfrm>
          <a:off x="1752111" y="526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105555</xdr:rowOff>
    </xdr:from>
    <xdr:to>
      <xdr:col>6</xdr:col>
      <xdr:colOff>38100</xdr:colOff>
      <xdr:row>33</xdr:row>
      <xdr:rowOff>35705</xdr:rowOff>
    </xdr:to>
    <xdr:sp macro="" textlink="">
      <xdr:nvSpPr>
        <xdr:cNvPr id="90" name="楕円 89"/>
        <xdr:cNvSpPr/>
      </xdr:nvSpPr>
      <xdr:spPr>
        <a:xfrm>
          <a:off x="1079500" y="559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52232</xdr:rowOff>
    </xdr:from>
    <xdr:ext cx="534377" cy="259045"/>
    <xdr:sp macro="" textlink="">
      <xdr:nvSpPr>
        <xdr:cNvPr id="91" name="テキスト ボックス 90"/>
        <xdr:cNvSpPr txBox="1"/>
      </xdr:nvSpPr>
      <xdr:spPr>
        <a:xfrm>
          <a:off x="863111" y="536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48526</xdr:rowOff>
    </xdr:from>
    <xdr:to>
      <xdr:col>24</xdr:col>
      <xdr:colOff>62865</xdr:colOff>
      <xdr:row>59</xdr:row>
      <xdr:rowOff>74873</xdr:rowOff>
    </xdr:to>
    <xdr:cxnSp macro="">
      <xdr:nvCxnSpPr>
        <xdr:cNvPr id="116" name="直線コネクタ 115"/>
        <xdr:cNvCxnSpPr/>
      </xdr:nvCxnSpPr>
      <xdr:spPr>
        <a:xfrm flipV="1">
          <a:off x="4633595" y="9306826"/>
          <a:ext cx="1270" cy="88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78700</xdr:rowOff>
    </xdr:from>
    <xdr:ext cx="534377" cy="259045"/>
    <xdr:sp macro="" textlink="">
      <xdr:nvSpPr>
        <xdr:cNvPr id="117" name="物件費最小値テキスト"/>
        <xdr:cNvSpPr txBox="1"/>
      </xdr:nvSpPr>
      <xdr:spPr>
        <a:xfrm>
          <a:off x="4686300" y="1019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74873</xdr:rowOff>
    </xdr:from>
    <xdr:to>
      <xdr:col>24</xdr:col>
      <xdr:colOff>152400</xdr:colOff>
      <xdr:row>59</xdr:row>
      <xdr:rowOff>74873</xdr:rowOff>
    </xdr:to>
    <xdr:cxnSp macro="">
      <xdr:nvCxnSpPr>
        <xdr:cNvPr id="118" name="直線コネクタ 117"/>
        <xdr:cNvCxnSpPr/>
      </xdr:nvCxnSpPr>
      <xdr:spPr>
        <a:xfrm>
          <a:off x="4546600" y="1019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166653</xdr:rowOff>
    </xdr:from>
    <xdr:ext cx="534377" cy="259045"/>
    <xdr:sp macro="" textlink="">
      <xdr:nvSpPr>
        <xdr:cNvPr id="119" name="物件費最大値テキスト"/>
        <xdr:cNvSpPr txBox="1"/>
      </xdr:nvSpPr>
      <xdr:spPr>
        <a:xfrm>
          <a:off x="4686300" y="908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48526</xdr:rowOff>
    </xdr:from>
    <xdr:to>
      <xdr:col>24</xdr:col>
      <xdr:colOff>152400</xdr:colOff>
      <xdr:row>54</xdr:row>
      <xdr:rowOff>48526</xdr:rowOff>
    </xdr:to>
    <xdr:cxnSp macro="">
      <xdr:nvCxnSpPr>
        <xdr:cNvPr id="120" name="直線コネクタ 119"/>
        <xdr:cNvCxnSpPr/>
      </xdr:nvCxnSpPr>
      <xdr:spPr>
        <a:xfrm>
          <a:off x="4546600" y="930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48526</xdr:rowOff>
    </xdr:from>
    <xdr:to>
      <xdr:col>24</xdr:col>
      <xdr:colOff>63500</xdr:colOff>
      <xdr:row>54</xdr:row>
      <xdr:rowOff>121565</xdr:rowOff>
    </xdr:to>
    <xdr:cxnSp macro="">
      <xdr:nvCxnSpPr>
        <xdr:cNvPr id="121" name="直線コネクタ 120"/>
        <xdr:cNvCxnSpPr/>
      </xdr:nvCxnSpPr>
      <xdr:spPr>
        <a:xfrm flipV="1">
          <a:off x="3797300" y="9306826"/>
          <a:ext cx="838200" cy="7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24065</xdr:rowOff>
    </xdr:from>
    <xdr:ext cx="534377" cy="259045"/>
    <xdr:sp macro="" textlink="">
      <xdr:nvSpPr>
        <xdr:cNvPr id="122" name="物件費平均値テキスト"/>
        <xdr:cNvSpPr txBox="1"/>
      </xdr:nvSpPr>
      <xdr:spPr>
        <a:xfrm>
          <a:off x="4686300" y="9796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45638</xdr:rowOff>
    </xdr:from>
    <xdr:to>
      <xdr:col>24</xdr:col>
      <xdr:colOff>114300</xdr:colOff>
      <xdr:row>57</xdr:row>
      <xdr:rowOff>147238</xdr:rowOff>
    </xdr:to>
    <xdr:sp macro="" textlink="">
      <xdr:nvSpPr>
        <xdr:cNvPr id="123" name="フローチャート: 判断 122"/>
        <xdr:cNvSpPr/>
      </xdr:nvSpPr>
      <xdr:spPr>
        <a:xfrm>
          <a:off x="4584700" y="98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87332</xdr:rowOff>
    </xdr:from>
    <xdr:to>
      <xdr:col>19</xdr:col>
      <xdr:colOff>177800</xdr:colOff>
      <xdr:row>54</xdr:row>
      <xdr:rowOff>121565</xdr:rowOff>
    </xdr:to>
    <xdr:cxnSp macro="">
      <xdr:nvCxnSpPr>
        <xdr:cNvPr id="124" name="直線コネクタ 123"/>
        <xdr:cNvCxnSpPr/>
      </xdr:nvCxnSpPr>
      <xdr:spPr>
        <a:xfrm>
          <a:off x="2908300" y="9345632"/>
          <a:ext cx="889000" cy="3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39351</xdr:rowOff>
    </xdr:from>
    <xdr:to>
      <xdr:col>20</xdr:col>
      <xdr:colOff>38100</xdr:colOff>
      <xdr:row>57</xdr:row>
      <xdr:rowOff>140951</xdr:rowOff>
    </xdr:to>
    <xdr:sp macro="" textlink="">
      <xdr:nvSpPr>
        <xdr:cNvPr id="125" name="フローチャート: 判断 124"/>
        <xdr:cNvSpPr/>
      </xdr:nvSpPr>
      <xdr:spPr>
        <a:xfrm>
          <a:off x="3746500" y="981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132078</xdr:rowOff>
    </xdr:from>
    <xdr:ext cx="534377" cy="259045"/>
    <xdr:sp macro="" textlink="">
      <xdr:nvSpPr>
        <xdr:cNvPr id="126" name="テキスト ボックス 125"/>
        <xdr:cNvSpPr txBox="1"/>
      </xdr:nvSpPr>
      <xdr:spPr>
        <a:xfrm>
          <a:off x="3530111" y="990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87332</xdr:rowOff>
    </xdr:from>
    <xdr:to>
      <xdr:col>15</xdr:col>
      <xdr:colOff>50800</xdr:colOff>
      <xdr:row>55</xdr:row>
      <xdr:rowOff>2921</xdr:rowOff>
    </xdr:to>
    <xdr:cxnSp macro="">
      <xdr:nvCxnSpPr>
        <xdr:cNvPr id="127" name="直線コネクタ 126"/>
        <xdr:cNvCxnSpPr/>
      </xdr:nvCxnSpPr>
      <xdr:spPr>
        <a:xfrm flipV="1">
          <a:off x="2019300" y="9345632"/>
          <a:ext cx="889000" cy="8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54972</xdr:rowOff>
    </xdr:from>
    <xdr:to>
      <xdr:col>15</xdr:col>
      <xdr:colOff>101600</xdr:colOff>
      <xdr:row>57</xdr:row>
      <xdr:rowOff>156572</xdr:rowOff>
    </xdr:to>
    <xdr:sp macro="" textlink="">
      <xdr:nvSpPr>
        <xdr:cNvPr id="128" name="フローチャート: 判断 127"/>
        <xdr:cNvSpPr/>
      </xdr:nvSpPr>
      <xdr:spPr>
        <a:xfrm>
          <a:off x="2857500" y="98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147699</xdr:rowOff>
    </xdr:from>
    <xdr:ext cx="534377" cy="259045"/>
    <xdr:sp macro="" textlink="">
      <xdr:nvSpPr>
        <xdr:cNvPr id="129" name="テキスト ボックス 128"/>
        <xdr:cNvSpPr txBox="1"/>
      </xdr:nvSpPr>
      <xdr:spPr>
        <a:xfrm>
          <a:off x="2641111" y="992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55423</xdr:rowOff>
    </xdr:from>
    <xdr:to>
      <xdr:col>10</xdr:col>
      <xdr:colOff>114300</xdr:colOff>
      <xdr:row>55</xdr:row>
      <xdr:rowOff>2921</xdr:rowOff>
    </xdr:to>
    <xdr:cxnSp macro="">
      <xdr:nvCxnSpPr>
        <xdr:cNvPr id="130" name="直線コネクタ 129"/>
        <xdr:cNvCxnSpPr/>
      </xdr:nvCxnSpPr>
      <xdr:spPr>
        <a:xfrm>
          <a:off x="1130300" y="8627923"/>
          <a:ext cx="889000" cy="80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47676</xdr:rowOff>
    </xdr:from>
    <xdr:to>
      <xdr:col>10</xdr:col>
      <xdr:colOff>165100</xdr:colOff>
      <xdr:row>57</xdr:row>
      <xdr:rowOff>149276</xdr:rowOff>
    </xdr:to>
    <xdr:sp macro="" textlink="">
      <xdr:nvSpPr>
        <xdr:cNvPr id="131" name="フローチャート: 判断 130"/>
        <xdr:cNvSpPr/>
      </xdr:nvSpPr>
      <xdr:spPr>
        <a:xfrm>
          <a:off x="1968500" y="982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140403</xdr:rowOff>
    </xdr:from>
    <xdr:ext cx="534377" cy="259045"/>
    <xdr:sp macro="" textlink="">
      <xdr:nvSpPr>
        <xdr:cNvPr id="132" name="テキスト ボックス 131"/>
        <xdr:cNvSpPr txBox="1"/>
      </xdr:nvSpPr>
      <xdr:spPr>
        <a:xfrm>
          <a:off x="1752111" y="991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110865</xdr:rowOff>
    </xdr:from>
    <xdr:to>
      <xdr:col>6</xdr:col>
      <xdr:colOff>38100</xdr:colOff>
      <xdr:row>58</xdr:row>
      <xdr:rowOff>41015</xdr:rowOff>
    </xdr:to>
    <xdr:sp macro="" textlink="">
      <xdr:nvSpPr>
        <xdr:cNvPr id="133" name="フローチャート: 判断 132"/>
        <xdr:cNvSpPr/>
      </xdr:nvSpPr>
      <xdr:spPr>
        <a:xfrm>
          <a:off x="1079500" y="9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32142</xdr:rowOff>
    </xdr:from>
    <xdr:ext cx="534377" cy="259045"/>
    <xdr:sp macro="" textlink="">
      <xdr:nvSpPr>
        <xdr:cNvPr id="134" name="テキスト ボックス 133"/>
        <xdr:cNvSpPr txBox="1"/>
      </xdr:nvSpPr>
      <xdr:spPr>
        <a:xfrm>
          <a:off x="863111" y="997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169176</xdr:rowOff>
    </xdr:from>
    <xdr:to>
      <xdr:col>24</xdr:col>
      <xdr:colOff>114300</xdr:colOff>
      <xdr:row>54</xdr:row>
      <xdr:rowOff>99326</xdr:rowOff>
    </xdr:to>
    <xdr:sp macro="" textlink="">
      <xdr:nvSpPr>
        <xdr:cNvPr id="140" name="楕円 139"/>
        <xdr:cNvSpPr/>
      </xdr:nvSpPr>
      <xdr:spPr>
        <a:xfrm>
          <a:off x="4584700" y="925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122203</xdr:rowOff>
    </xdr:from>
    <xdr:ext cx="534377" cy="259045"/>
    <xdr:sp macro="" textlink="">
      <xdr:nvSpPr>
        <xdr:cNvPr id="141" name="物件費該当値テキスト"/>
        <xdr:cNvSpPr txBox="1"/>
      </xdr:nvSpPr>
      <xdr:spPr>
        <a:xfrm>
          <a:off x="4686300" y="92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70765</xdr:rowOff>
    </xdr:from>
    <xdr:to>
      <xdr:col>20</xdr:col>
      <xdr:colOff>38100</xdr:colOff>
      <xdr:row>55</xdr:row>
      <xdr:rowOff>915</xdr:rowOff>
    </xdr:to>
    <xdr:sp macro="" textlink="">
      <xdr:nvSpPr>
        <xdr:cNvPr id="142" name="楕円 141"/>
        <xdr:cNvSpPr/>
      </xdr:nvSpPr>
      <xdr:spPr>
        <a:xfrm>
          <a:off x="3746500" y="932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17442</xdr:rowOff>
    </xdr:from>
    <xdr:ext cx="534377" cy="259045"/>
    <xdr:sp macro="" textlink="">
      <xdr:nvSpPr>
        <xdr:cNvPr id="143" name="テキスト ボックス 142"/>
        <xdr:cNvSpPr txBox="1"/>
      </xdr:nvSpPr>
      <xdr:spPr>
        <a:xfrm>
          <a:off x="3530111" y="9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36532</xdr:rowOff>
    </xdr:from>
    <xdr:to>
      <xdr:col>15</xdr:col>
      <xdr:colOff>101600</xdr:colOff>
      <xdr:row>54</xdr:row>
      <xdr:rowOff>138132</xdr:rowOff>
    </xdr:to>
    <xdr:sp macro="" textlink="">
      <xdr:nvSpPr>
        <xdr:cNvPr id="144" name="楕円 143"/>
        <xdr:cNvSpPr/>
      </xdr:nvSpPr>
      <xdr:spPr>
        <a:xfrm>
          <a:off x="2857500" y="929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154659</xdr:rowOff>
    </xdr:from>
    <xdr:ext cx="534377" cy="259045"/>
    <xdr:sp macro="" textlink="">
      <xdr:nvSpPr>
        <xdr:cNvPr id="145" name="テキスト ボックス 144"/>
        <xdr:cNvSpPr txBox="1"/>
      </xdr:nvSpPr>
      <xdr:spPr>
        <a:xfrm>
          <a:off x="2641111" y="90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123571</xdr:rowOff>
    </xdr:from>
    <xdr:to>
      <xdr:col>10</xdr:col>
      <xdr:colOff>165100</xdr:colOff>
      <xdr:row>55</xdr:row>
      <xdr:rowOff>53721</xdr:rowOff>
    </xdr:to>
    <xdr:sp macro="" textlink="">
      <xdr:nvSpPr>
        <xdr:cNvPr id="146" name="楕円 145"/>
        <xdr:cNvSpPr/>
      </xdr:nvSpPr>
      <xdr:spPr>
        <a:xfrm>
          <a:off x="1968500" y="938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70248</xdr:rowOff>
    </xdr:from>
    <xdr:ext cx="534377" cy="259045"/>
    <xdr:sp macro="" textlink="">
      <xdr:nvSpPr>
        <xdr:cNvPr id="147" name="テキスト ボックス 146"/>
        <xdr:cNvSpPr txBox="1"/>
      </xdr:nvSpPr>
      <xdr:spPr>
        <a:xfrm>
          <a:off x="1752111" y="915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4623</xdr:rowOff>
    </xdr:from>
    <xdr:to>
      <xdr:col>6</xdr:col>
      <xdr:colOff>38100</xdr:colOff>
      <xdr:row>50</xdr:row>
      <xdr:rowOff>106223</xdr:rowOff>
    </xdr:to>
    <xdr:sp macro="" textlink="">
      <xdr:nvSpPr>
        <xdr:cNvPr id="148" name="楕円 147"/>
        <xdr:cNvSpPr/>
      </xdr:nvSpPr>
      <xdr:spPr>
        <a:xfrm>
          <a:off x="1079500" y="857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48</xdr:row>
      <xdr:rowOff>122750</xdr:rowOff>
    </xdr:from>
    <xdr:ext cx="599010" cy="259045"/>
    <xdr:sp macro="" textlink="">
      <xdr:nvSpPr>
        <xdr:cNvPr id="149" name="テキスト ボックス 148"/>
        <xdr:cNvSpPr txBox="1"/>
      </xdr:nvSpPr>
      <xdr:spPr>
        <a:xfrm>
          <a:off x="830795" y="8352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158242</xdr:rowOff>
    </xdr:from>
    <xdr:to>
      <xdr:col>24</xdr:col>
      <xdr:colOff>62865</xdr:colOff>
      <xdr:row>78</xdr:row>
      <xdr:rowOff>112268</xdr:rowOff>
    </xdr:to>
    <xdr:cxnSp macro="">
      <xdr:nvCxnSpPr>
        <xdr:cNvPr id="173" name="直線コネクタ 172"/>
        <xdr:cNvCxnSpPr/>
      </xdr:nvCxnSpPr>
      <xdr:spPr>
        <a:xfrm flipV="1">
          <a:off x="4633595" y="12331192"/>
          <a:ext cx="1270" cy="1154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116095</xdr:rowOff>
    </xdr:from>
    <xdr:ext cx="378565" cy="259045"/>
    <xdr:sp macro="" textlink="">
      <xdr:nvSpPr>
        <xdr:cNvPr id="174" name="維持補修費最小値テキスト"/>
        <xdr:cNvSpPr txBox="1"/>
      </xdr:nvSpPr>
      <xdr:spPr>
        <a:xfrm>
          <a:off x="4686300" y="13489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112268</xdr:rowOff>
    </xdr:from>
    <xdr:to>
      <xdr:col>24</xdr:col>
      <xdr:colOff>152400</xdr:colOff>
      <xdr:row>78</xdr:row>
      <xdr:rowOff>112268</xdr:rowOff>
    </xdr:to>
    <xdr:cxnSp macro="">
      <xdr:nvCxnSpPr>
        <xdr:cNvPr id="175" name="直線コネクタ 174"/>
        <xdr:cNvCxnSpPr/>
      </xdr:nvCxnSpPr>
      <xdr:spPr>
        <a:xfrm>
          <a:off x="4546600" y="1348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104919</xdr:rowOff>
    </xdr:from>
    <xdr:ext cx="469744" cy="259045"/>
    <xdr:sp macro="" textlink="">
      <xdr:nvSpPr>
        <xdr:cNvPr id="176" name="維持補修費最大値テキスト"/>
        <xdr:cNvSpPr txBox="1"/>
      </xdr:nvSpPr>
      <xdr:spPr>
        <a:xfrm>
          <a:off x="4686300" y="1210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158242</xdr:rowOff>
    </xdr:from>
    <xdr:to>
      <xdr:col>24</xdr:col>
      <xdr:colOff>152400</xdr:colOff>
      <xdr:row>71</xdr:row>
      <xdr:rowOff>158242</xdr:rowOff>
    </xdr:to>
    <xdr:cxnSp macro="">
      <xdr:nvCxnSpPr>
        <xdr:cNvPr id="177" name="直線コネクタ 176"/>
        <xdr:cNvCxnSpPr/>
      </xdr:nvCxnSpPr>
      <xdr:spPr>
        <a:xfrm>
          <a:off x="4546600" y="12331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145923</xdr:rowOff>
    </xdr:from>
    <xdr:to>
      <xdr:col>24</xdr:col>
      <xdr:colOff>63500</xdr:colOff>
      <xdr:row>73</xdr:row>
      <xdr:rowOff>126873</xdr:rowOff>
    </xdr:to>
    <xdr:cxnSp macro="">
      <xdr:nvCxnSpPr>
        <xdr:cNvPr id="178" name="直線コネクタ 177"/>
        <xdr:cNvCxnSpPr/>
      </xdr:nvCxnSpPr>
      <xdr:spPr>
        <a:xfrm>
          <a:off x="3797300" y="12490323"/>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130191</xdr:rowOff>
    </xdr:from>
    <xdr:ext cx="469744" cy="259045"/>
    <xdr:sp macro="" textlink="">
      <xdr:nvSpPr>
        <xdr:cNvPr id="179" name="維持補修費平均値テキスト"/>
        <xdr:cNvSpPr txBox="1"/>
      </xdr:nvSpPr>
      <xdr:spPr>
        <a:xfrm>
          <a:off x="4686300" y="12988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151764</xdr:rowOff>
    </xdr:from>
    <xdr:to>
      <xdr:col>24</xdr:col>
      <xdr:colOff>114300</xdr:colOff>
      <xdr:row>76</xdr:row>
      <xdr:rowOff>81914</xdr:rowOff>
    </xdr:to>
    <xdr:sp macro="" textlink="">
      <xdr:nvSpPr>
        <xdr:cNvPr id="180" name="フローチャート: 判断 179"/>
        <xdr:cNvSpPr/>
      </xdr:nvSpPr>
      <xdr:spPr>
        <a:xfrm>
          <a:off x="4584700" y="1301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145923</xdr:rowOff>
    </xdr:from>
    <xdr:to>
      <xdr:col>19</xdr:col>
      <xdr:colOff>177800</xdr:colOff>
      <xdr:row>72</xdr:row>
      <xdr:rowOff>156718</xdr:rowOff>
    </xdr:to>
    <xdr:cxnSp macro="">
      <xdr:nvCxnSpPr>
        <xdr:cNvPr id="181" name="直線コネクタ 180"/>
        <xdr:cNvCxnSpPr/>
      </xdr:nvCxnSpPr>
      <xdr:spPr>
        <a:xfrm flipV="1">
          <a:off x="2908300" y="12490323"/>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141097</xdr:rowOff>
    </xdr:from>
    <xdr:to>
      <xdr:col>20</xdr:col>
      <xdr:colOff>38100</xdr:colOff>
      <xdr:row>76</xdr:row>
      <xdr:rowOff>71247</xdr:rowOff>
    </xdr:to>
    <xdr:sp macro="" textlink="">
      <xdr:nvSpPr>
        <xdr:cNvPr id="182" name="フローチャート: 判断 181"/>
        <xdr:cNvSpPr/>
      </xdr:nvSpPr>
      <xdr:spPr>
        <a:xfrm>
          <a:off x="3746500" y="129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62374</xdr:rowOff>
    </xdr:from>
    <xdr:ext cx="469744" cy="259045"/>
    <xdr:sp macro="" textlink="">
      <xdr:nvSpPr>
        <xdr:cNvPr id="183" name="テキスト ボックス 182"/>
        <xdr:cNvSpPr txBox="1"/>
      </xdr:nvSpPr>
      <xdr:spPr>
        <a:xfrm>
          <a:off x="3562428" y="1309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85725</xdr:rowOff>
    </xdr:from>
    <xdr:to>
      <xdr:col>15</xdr:col>
      <xdr:colOff>50800</xdr:colOff>
      <xdr:row>72</xdr:row>
      <xdr:rowOff>156718</xdr:rowOff>
    </xdr:to>
    <xdr:cxnSp macro="">
      <xdr:nvCxnSpPr>
        <xdr:cNvPr id="184" name="直線コネクタ 183"/>
        <xdr:cNvCxnSpPr/>
      </xdr:nvCxnSpPr>
      <xdr:spPr>
        <a:xfrm>
          <a:off x="2019300" y="12430125"/>
          <a:ext cx="889000" cy="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163449</xdr:rowOff>
    </xdr:from>
    <xdr:to>
      <xdr:col>15</xdr:col>
      <xdr:colOff>101600</xdr:colOff>
      <xdr:row>76</xdr:row>
      <xdr:rowOff>93599</xdr:rowOff>
    </xdr:to>
    <xdr:sp macro="" textlink="">
      <xdr:nvSpPr>
        <xdr:cNvPr id="185" name="フローチャート: 判断 184"/>
        <xdr:cNvSpPr/>
      </xdr:nvSpPr>
      <xdr:spPr>
        <a:xfrm>
          <a:off x="2857500" y="130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84726</xdr:rowOff>
    </xdr:from>
    <xdr:ext cx="469744" cy="259045"/>
    <xdr:sp macro="" textlink="">
      <xdr:nvSpPr>
        <xdr:cNvPr id="186" name="テキスト ボックス 185"/>
        <xdr:cNvSpPr txBox="1"/>
      </xdr:nvSpPr>
      <xdr:spPr>
        <a:xfrm>
          <a:off x="2673428" y="1311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69</xdr:row>
      <xdr:rowOff>158750</xdr:rowOff>
    </xdr:from>
    <xdr:to>
      <xdr:col>10</xdr:col>
      <xdr:colOff>114300</xdr:colOff>
      <xdr:row>72</xdr:row>
      <xdr:rowOff>85725</xdr:rowOff>
    </xdr:to>
    <xdr:cxnSp macro="">
      <xdr:nvCxnSpPr>
        <xdr:cNvPr id="187" name="直線コネクタ 186"/>
        <xdr:cNvCxnSpPr/>
      </xdr:nvCxnSpPr>
      <xdr:spPr>
        <a:xfrm>
          <a:off x="1130300" y="11988800"/>
          <a:ext cx="889000" cy="44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67945</xdr:rowOff>
    </xdr:from>
    <xdr:to>
      <xdr:col>10</xdr:col>
      <xdr:colOff>165100</xdr:colOff>
      <xdr:row>76</xdr:row>
      <xdr:rowOff>169545</xdr:rowOff>
    </xdr:to>
    <xdr:sp macro="" textlink="">
      <xdr:nvSpPr>
        <xdr:cNvPr id="188" name="フローチャート: 判断 187"/>
        <xdr:cNvSpPr/>
      </xdr:nvSpPr>
      <xdr:spPr>
        <a:xfrm>
          <a:off x="1968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160672</xdr:rowOff>
    </xdr:from>
    <xdr:ext cx="469744" cy="259045"/>
    <xdr:sp macro="" textlink="">
      <xdr:nvSpPr>
        <xdr:cNvPr id="189" name="テキスト ボックス 188"/>
        <xdr:cNvSpPr txBox="1"/>
      </xdr:nvSpPr>
      <xdr:spPr>
        <a:xfrm>
          <a:off x="1784428" y="131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74676</xdr:rowOff>
    </xdr:from>
    <xdr:to>
      <xdr:col>6</xdr:col>
      <xdr:colOff>38100</xdr:colOff>
      <xdr:row>77</xdr:row>
      <xdr:rowOff>4826</xdr:rowOff>
    </xdr:to>
    <xdr:sp macro="" textlink="">
      <xdr:nvSpPr>
        <xdr:cNvPr id="190" name="フローチャート: 判断 189"/>
        <xdr:cNvSpPr/>
      </xdr:nvSpPr>
      <xdr:spPr>
        <a:xfrm>
          <a:off x="10795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167403</xdr:rowOff>
    </xdr:from>
    <xdr:ext cx="469744" cy="259045"/>
    <xdr:sp macro="" textlink="">
      <xdr:nvSpPr>
        <xdr:cNvPr id="191" name="テキスト ボックス 190"/>
        <xdr:cNvSpPr txBox="1"/>
      </xdr:nvSpPr>
      <xdr:spPr>
        <a:xfrm>
          <a:off x="895428" y="1319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76073</xdr:rowOff>
    </xdr:from>
    <xdr:to>
      <xdr:col>24</xdr:col>
      <xdr:colOff>114300</xdr:colOff>
      <xdr:row>74</xdr:row>
      <xdr:rowOff>6223</xdr:rowOff>
    </xdr:to>
    <xdr:sp macro="" textlink="">
      <xdr:nvSpPr>
        <xdr:cNvPr id="197" name="楕円 196"/>
        <xdr:cNvSpPr/>
      </xdr:nvSpPr>
      <xdr:spPr>
        <a:xfrm>
          <a:off x="4584700" y="1259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98950</xdr:rowOff>
    </xdr:from>
    <xdr:ext cx="469744" cy="259045"/>
    <xdr:sp macro="" textlink="">
      <xdr:nvSpPr>
        <xdr:cNvPr id="198" name="維持補修費該当値テキスト"/>
        <xdr:cNvSpPr txBox="1"/>
      </xdr:nvSpPr>
      <xdr:spPr>
        <a:xfrm>
          <a:off x="4686300" y="12443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95123</xdr:rowOff>
    </xdr:from>
    <xdr:to>
      <xdr:col>20</xdr:col>
      <xdr:colOff>38100</xdr:colOff>
      <xdr:row>73</xdr:row>
      <xdr:rowOff>25273</xdr:rowOff>
    </xdr:to>
    <xdr:sp macro="" textlink="">
      <xdr:nvSpPr>
        <xdr:cNvPr id="199" name="楕円 198"/>
        <xdr:cNvSpPr/>
      </xdr:nvSpPr>
      <xdr:spPr>
        <a:xfrm>
          <a:off x="3746500" y="1243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41800</xdr:rowOff>
    </xdr:from>
    <xdr:ext cx="469744" cy="259045"/>
    <xdr:sp macro="" textlink="">
      <xdr:nvSpPr>
        <xdr:cNvPr id="200" name="テキスト ボックス 199"/>
        <xdr:cNvSpPr txBox="1"/>
      </xdr:nvSpPr>
      <xdr:spPr>
        <a:xfrm>
          <a:off x="3562428" y="1221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105918</xdr:rowOff>
    </xdr:from>
    <xdr:to>
      <xdr:col>15</xdr:col>
      <xdr:colOff>101600</xdr:colOff>
      <xdr:row>73</xdr:row>
      <xdr:rowOff>36068</xdr:rowOff>
    </xdr:to>
    <xdr:sp macro="" textlink="">
      <xdr:nvSpPr>
        <xdr:cNvPr id="201" name="楕円 200"/>
        <xdr:cNvSpPr/>
      </xdr:nvSpPr>
      <xdr:spPr>
        <a:xfrm>
          <a:off x="2857500" y="1245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52595</xdr:rowOff>
    </xdr:from>
    <xdr:ext cx="469744" cy="259045"/>
    <xdr:sp macro="" textlink="">
      <xdr:nvSpPr>
        <xdr:cNvPr id="202" name="テキスト ボックス 201"/>
        <xdr:cNvSpPr txBox="1"/>
      </xdr:nvSpPr>
      <xdr:spPr>
        <a:xfrm>
          <a:off x="2673428" y="1222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34925</xdr:rowOff>
    </xdr:from>
    <xdr:to>
      <xdr:col>10</xdr:col>
      <xdr:colOff>165100</xdr:colOff>
      <xdr:row>72</xdr:row>
      <xdr:rowOff>136525</xdr:rowOff>
    </xdr:to>
    <xdr:sp macro="" textlink="">
      <xdr:nvSpPr>
        <xdr:cNvPr id="203" name="楕円 202"/>
        <xdr:cNvSpPr/>
      </xdr:nvSpPr>
      <xdr:spPr>
        <a:xfrm>
          <a:off x="1968500" y="1237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70</xdr:row>
      <xdr:rowOff>153052</xdr:rowOff>
    </xdr:from>
    <xdr:ext cx="469744" cy="259045"/>
    <xdr:sp macro="" textlink="">
      <xdr:nvSpPr>
        <xdr:cNvPr id="204" name="テキスト ボックス 203"/>
        <xdr:cNvSpPr txBox="1"/>
      </xdr:nvSpPr>
      <xdr:spPr>
        <a:xfrm>
          <a:off x="1784428" y="1215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69</xdr:row>
      <xdr:rowOff>107950</xdr:rowOff>
    </xdr:from>
    <xdr:to>
      <xdr:col>6</xdr:col>
      <xdr:colOff>38100</xdr:colOff>
      <xdr:row>70</xdr:row>
      <xdr:rowOff>38100</xdr:rowOff>
    </xdr:to>
    <xdr:sp macro="" textlink="">
      <xdr:nvSpPr>
        <xdr:cNvPr id="205" name="楕円 204"/>
        <xdr:cNvSpPr/>
      </xdr:nvSpPr>
      <xdr:spPr>
        <a:xfrm>
          <a:off x="1079500" y="1193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68</xdr:row>
      <xdr:rowOff>54627</xdr:rowOff>
    </xdr:from>
    <xdr:ext cx="534377" cy="259045"/>
    <xdr:sp macro="" textlink="">
      <xdr:nvSpPr>
        <xdr:cNvPr id="206" name="テキスト ボックス 205"/>
        <xdr:cNvSpPr txBox="1"/>
      </xdr:nvSpPr>
      <xdr:spPr>
        <a:xfrm>
          <a:off x="863111" y="1171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108383</xdr:rowOff>
    </xdr:from>
    <xdr:to>
      <xdr:col>24</xdr:col>
      <xdr:colOff>62865</xdr:colOff>
      <xdr:row>98</xdr:row>
      <xdr:rowOff>122670</xdr:rowOff>
    </xdr:to>
    <xdr:cxnSp macro="">
      <xdr:nvCxnSpPr>
        <xdr:cNvPr id="231" name="直線コネクタ 230"/>
        <xdr:cNvCxnSpPr/>
      </xdr:nvCxnSpPr>
      <xdr:spPr>
        <a:xfrm flipV="1">
          <a:off x="4633595" y="15538883"/>
          <a:ext cx="127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126497</xdr:rowOff>
    </xdr:from>
    <xdr:ext cx="534377" cy="259045"/>
    <xdr:sp macro="" textlink="">
      <xdr:nvSpPr>
        <xdr:cNvPr id="232" name="扶助費最小値テキスト"/>
        <xdr:cNvSpPr txBox="1"/>
      </xdr:nvSpPr>
      <xdr:spPr>
        <a:xfrm>
          <a:off x="4686300" y="169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122670</xdr:rowOff>
    </xdr:from>
    <xdr:to>
      <xdr:col>24</xdr:col>
      <xdr:colOff>152400</xdr:colOff>
      <xdr:row>98</xdr:row>
      <xdr:rowOff>122670</xdr:rowOff>
    </xdr:to>
    <xdr:cxnSp macro="">
      <xdr:nvCxnSpPr>
        <xdr:cNvPr id="233" name="直線コネクタ 232"/>
        <xdr:cNvCxnSpPr/>
      </xdr:nvCxnSpPr>
      <xdr:spPr>
        <a:xfrm>
          <a:off x="4546600" y="1692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55060</xdr:rowOff>
    </xdr:from>
    <xdr:ext cx="534377" cy="259045"/>
    <xdr:sp macro="" textlink="">
      <xdr:nvSpPr>
        <xdr:cNvPr id="234" name="扶助費最大値テキスト"/>
        <xdr:cNvSpPr txBox="1"/>
      </xdr:nvSpPr>
      <xdr:spPr>
        <a:xfrm>
          <a:off x="4686300" y="1531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108383</xdr:rowOff>
    </xdr:from>
    <xdr:to>
      <xdr:col>24</xdr:col>
      <xdr:colOff>152400</xdr:colOff>
      <xdr:row>90</xdr:row>
      <xdr:rowOff>108383</xdr:rowOff>
    </xdr:to>
    <xdr:cxnSp macro="">
      <xdr:nvCxnSpPr>
        <xdr:cNvPr id="235" name="直線コネクタ 234"/>
        <xdr:cNvCxnSpPr/>
      </xdr:nvCxnSpPr>
      <xdr:spPr>
        <a:xfrm>
          <a:off x="4546600" y="1553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91580</xdr:rowOff>
    </xdr:from>
    <xdr:to>
      <xdr:col>24</xdr:col>
      <xdr:colOff>63500</xdr:colOff>
      <xdr:row>95</xdr:row>
      <xdr:rowOff>53175</xdr:rowOff>
    </xdr:to>
    <xdr:cxnSp macro="">
      <xdr:nvCxnSpPr>
        <xdr:cNvPr id="236" name="直線コネクタ 235"/>
        <xdr:cNvCxnSpPr/>
      </xdr:nvCxnSpPr>
      <xdr:spPr>
        <a:xfrm flipV="1">
          <a:off x="3797300" y="16207880"/>
          <a:ext cx="838200" cy="13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72014</xdr:rowOff>
    </xdr:from>
    <xdr:ext cx="534377" cy="259045"/>
    <xdr:sp macro="" textlink="">
      <xdr:nvSpPr>
        <xdr:cNvPr id="237" name="扶助費平均値テキスト"/>
        <xdr:cNvSpPr txBox="1"/>
      </xdr:nvSpPr>
      <xdr:spPr>
        <a:xfrm>
          <a:off x="4686300" y="16188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93587</xdr:rowOff>
    </xdr:from>
    <xdr:to>
      <xdr:col>24</xdr:col>
      <xdr:colOff>114300</xdr:colOff>
      <xdr:row>95</xdr:row>
      <xdr:rowOff>23737</xdr:rowOff>
    </xdr:to>
    <xdr:sp macro="" textlink="">
      <xdr:nvSpPr>
        <xdr:cNvPr id="238" name="フローチャート: 判断 237"/>
        <xdr:cNvSpPr/>
      </xdr:nvSpPr>
      <xdr:spPr>
        <a:xfrm>
          <a:off x="45847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53175</xdr:rowOff>
    </xdr:from>
    <xdr:to>
      <xdr:col>19</xdr:col>
      <xdr:colOff>177800</xdr:colOff>
      <xdr:row>96</xdr:row>
      <xdr:rowOff>59652</xdr:rowOff>
    </xdr:to>
    <xdr:cxnSp macro="">
      <xdr:nvCxnSpPr>
        <xdr:cNvPr id="239" name="直線コネクタ 238"/>
        <xdr:cNvCxnSpPr/>
      </xdr:nvCxnSpPr>
      <xdr:spPr>
        <a:xfrm flipV="1">
          <a:off x="2908300" y="16340925"/>
          <a:ext cx="889000" cy="17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113588</xdr:rowOff>
    </xdr:from>
    <xdr:to>
      <xdr:col>20</xdr:col>
      <xdr:colOff>38100</xdr:colOff>
      <xdr:row>95</xdr:row>
      <xdr:rowOff>43738</xdr:rowOff>
    </xdr:to>
    <xdr:sp macro="" textlink="">
      <xdr:nvSpPr>
        <xdr:cNvPr id="240" name="フローチャート: 判断 239"/>
        <xdr:cNvSpPr/>
      </xdr:nvSpPr>
      <xdr:spPr>
        <a:xfrm>
          <a:off x="3746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60265</xdr:rowOff>
    </xdr:from>
    <xdr:ext cx="534377" cy="259045"/>
    <xdr:sp macro="" textlink="">
      <xdr:nvSpPr>
        <xdr:cNvPr id="241" name="テキスト ボックス 240"/>
        <xdr:cNvSpPr txBox="1"/>
      </xdr:nvSpPr>
      <xdr:spPr>
        <a:xfrm>
          <a:off x="3530111" y="160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59652</xdr:rowOff>
    </xdr:from>
    <xdr:to>
      <xdr:col>15</xdr:col>
      <xdr:colOff>50800</xdr:colOff>
      <xdr:row>96</xdr:row>
      <xdr:rowOff>83579</xdr:rowOff>
    </xdr:to>
    <xdr:cxnSp macro="">
      <xdr:nvCxnSpPr>
        <xdr:cNvPr id="242" name="直線コネクタ 241"/>
        <xdr:cNvCxnSpPr/>
      </xdr:nvCxnSpPr>
      <xdr:spPr>
        <a:xfrm flipV="1">
          <a:off x="2019300" y="16518852"/>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89</xdr:row>
      <xdr:rowOff>77088</xdr:rowOff>
    </xdr:from>
    <xdr:to>
      <xdr:col>15</xdr:col>
      <xdr:colOff>101600</xdr:colOff>
      <xdr:row>90</xdr:row>
      <xdr:rowOff>7238</xdr:rowOff>
    </xdr:to>
    <xdr:sp macro="" textlink="">
      <xdr:nvSpPr>
        <xdr:cNvPr id="243" name="フローチャート: 判断 242"/>
        <xdr:cNvSpPr/>
      </xdr:nvSpPr>
      <xdr:spPr>
        <a:xfrm>
          <a:off x="2857500" y="1533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23765</xdr:rowOff>
    </xdr:from>
    <xdr:ext cx="599010" cy="259045"/>
    <xdr:sp macro="" textlink="">
      <xdr:nvSpPr>
        <xdr:cNvPr id="244" name="テキスト ボックス 243"/>
        <xdr:cNvSpPr txBox="1"/>
      </xdr:nvSpPr>
      <xdr:spPr>
        <a:xfrm>
          <a:off x="2608795" y="151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83579</xdr:rowOff>
    </xdr:from>
    <xdr:to>
      <xdr:col>10</xdr:col>
      <xdr:colOff>114300</xdr:colOff>
      <xdr:row>97</xdr:row>
      <xdr:rowOff>130784</xdr:rowOff>
    </xdr:to>
    <xdr:cxnSp macro="">
      <xdr:nvCxnSpPr>
        <xdr:cNvPr id="245" name="直線コネクタ 244"/>
        <xdr:cNvCxnSpPr/>
      </xdr:nvCxnSpPr>
      <xdr:spPr>
        <a:xfrm flipV="1">
          <a:off x="1130300" y="16542779"/>
          <a:ext cx="889000" cy="21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92</xdr:row>
      <xdr:rowOff>132372</xdr:rowOff>
    </xdr:from>
    <xdr:to>
      <xdr:col>10</xdr:col>
      <xdr:colOff>165100</xdr:colOff>
      <xdr:row>93</xdr:row>
      <xdr:rowOff>62522</xdr:rowOff>
    </xdr:to>
    <xdr:sp macro="" textlink="">
      <xdr:nvSpPr>
        <xdr:cNvPr id="246" name="フローチャート: 判断 245"/>
        <xdr:cNvSpPr/>
      </xdr:nvSpPr>
      <xdr:spPr>
        <a:xfrm>
          <a:off x="1968500" y="1590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79049</xdr:rowOff>
    </xdr:from>
    <xdr:ext cx="534377" cy="259045"/>
    <xdr:sp macro="" textlink="">
      <xdr:nvSpPr>
        <xdr:cNvPr id="247" name="テキスト ボックス 246"/>
        <xdr:cNvSpPr txBox="1"/>
      </xdr:nvSpPr>
      <xdr:spPr>
        <a:xfrm>
          <a:off x="1752111" y="156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161519</xdr:rowOff>
    </xdr:from>
    <xdr:to>
      <xdr:col>6</xdr:col>
      <xdr:colOff>38100</xdr:colOff>
      <xdr:row>94</xdr:row>
      <xdr:rowOff>91669</xdr:rowOff>
    </xdr:to>
    <xdr:sp macro="" textlink="">
      <xdr:nvSpPr>
        <xdr:cNvPr id="248" name="フローチャート: 判断 247"/>
        <xdr:cNvSpPr/>
      </xdr:nvSpPr>
      <xdr:spPr>
        <a:xfrm>
          <a:off x="1079500" y="161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108196</xdr:rowOff>
    </xdr:from>
    <xdr:ext cx="534377" cy="259045"/>
    <xdr:sp macro="" textlink="">
      <xdr:nvSpPr>
        <xdr:cNvPr id="249" name="テキスト ボックス 248"/>
        <xdr:cNvSpPr txBox="1"/>
      </xdr:nvSpPr>
      <xdr:spPr>
        <a:xfrm>
          <a:off x="863111" y="1588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40780</xdr:rowOff>
    </xdr:from>
    <xdr:to>
      <xdr:col>24</xdr:col>
      <xdr:colOff>114300</xdr:colOff>
      <xdr:row>94</xdr:row>
      <xdr:rowOff>142380</xdr:rowOff>
    </xdr:to>
    <xdr:sp macro="" textlink="">
      <xdr:nvSpPr>
        <xdr:cNvPr id="255" name="楕円 254"/>
        <xdr:cNvSpPr/>
      </xdr:nvSpPr>
      <xdr:spPr>
        <a:xfrm>
          <a:off x="4584700" y="161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63657</xdr:rowOff>
    </xdr:from>
    <xdr:ext cx="534377" cy="259045"/>
    <xdr:sp macro="" textlink="">
      <xdr:nvSpPr>
        <xdr:cNvPr id="256" name="扶助費該当値テキスト"/>
        <xdr:cNvSpPr txBox="1"/>
      </xdr:nvSpPr>
      <xdr:spPr>
        <a:xfrm>
          <a:off x="4686300" y="1600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2375</xdr:rowOff>
    </xdr:from>
    <xdr:to>
      <xdr:col>20</xdr:col>
      <xdr:colOff>38100</xdr:colOff>
      <xdr:row>95</xdr:row>
      <xdr:rowOff>103975</xdr:rowOff>
    </xdr:to>
    <xdr:sp macro="" textlink="">
      <xdr:nvSpPr>
        <xdr:cNvPr id="257" name="楕円 256"/>
        <xdr:cNvSpPr/>
      </xdr:nvSpPr>
      <xdr:spPr>
        <a:xfrm>
          <a:off x="3746500" y="162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95102</xdr:rowOff>
    </xdr:from>
    <xdr:ext cx="534377" cy="259045"/>
    <xdr:sp macro="" textlink="">
      <xdr:nvSpPr>
        <xdr:cNvPr id="258" name="テキスト ボックス 257"/>
        <xdr:cNvSpPr txBox="1"/>
      </xdr:nvSpPr>
      <xdr:spPr>
        <a:xfrm>
          <a:off x="3530111" y="1638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8852</xdr:rowOff>
    </xdr:from>
    <xdr:to>
      <xdr:col>15</xdr:col>
      <xdr:colOff>101600</xdr:colOff>
      <xdr:row>96</xdr:row>
      <xdr:rowOff>110452</xdr:rowOff>
    </xdr:to>
    <xdr:sp macro="" textlink="">
      <xdr:nvSpPr>
        <xdr:cNvPr id="259" name="楕円 258"/>
        <xdr:cNvSpPr/>
      </xdr:nvSpPr>
      <xdr:spPr>
        <a:xfrm>
          <a:off x="2857500" y="1646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101579</xdr:rowOff>
    </xdr:from>
    <xdr:ext cx="534377" cy="259045"/>
    <xdr:sp macro="" textlink="">
      <xdr:nvSpPr>
        <xdr:cNvPr id="260" name="テキスト ボックス 259"/>
        <xdr:cNvSpPr txBox="1"/>
      </xdr:nvSpPr>
      <xdr:spPr>
        <a:xfrm>
          <a:off x="2641111" y="1656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32779</xdr:rowOff>
    </xdr:from>
    <xdr:to>
      <xdr:col>10</xdr:col>
      <xdr:colOff>165100</xdr:colOff>
      <xdr:row>96</xdr:row>
      <xdr:rowOff>134379</xdr:rowOff>
    </xdr:to>
    <xdr:sp macro="" textlink="">
      <xdr:nvSpPr>
        <xdr:cNvPr id="261" name="楕円 260"/>
        <xdr:cNvSpPr/>
      </xdr:nvSpPr>
      <xdr:spPr>
        <a:xfrm>
          <a:off x="1968500" y="1649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125506</xdr:rowOff>
    </xdr:from>
    <xdr:ext cx="534377" cy="259045"/>
    <xdr:sp macro="" textlink="">
      <xdr:nvSpPr>
        <xdr:cNvPr id="262" name="テキスト ボックス 261"/>
        <xdr:cNvSpPr txBox="1"/>
      </xdr:nvSpPr>
      <xdr:spPr>
        <a:xfrm>
          <a:off x="1752111" y="1658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79984</xdr:rowOff>
    </xdr:from>
    <xdr:to>
      <xdr:col>6</xdr:col>
      <xdr:colOff>38100</xdr:colOff>
      <xdr:row>98</xdr:row>
      <xdr:rowOff>10134</xdr:rowOff>
    </xdr:to>
    <xdr:sp macro="" textlink="">
      <xdr:nvSpPr>
        <xdr:cNvPr id="263" name="楕円 262"/>
        <xdr:cNvSpPr/>
      </xdr:nvSpPr>
      <xdr:spPr>
        <a:xfrm>
          <a:off x="1079500" y="1671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1261</xdr:rowOff>
    </xdr:from>
    <xdr:ext cx="534377" cy="259045"/>
    <xdr:sp macro="" textlink="">
      <xdr:nvSpPr>
        <xdr:cNvPr id="264" name="テキスト ボックス 263"/>
        <xdr:cNvSpPr txBox="1"/>
      </xdr:nvSpPr>
      <xdr:spPr>
        <a:xfrm>
          <a:off x="863111" y="1680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68198</xdr:rowOff>
    </xdr:from>
    <xdr:to>
      <xdr:col>54</xdr:col>
      <xdr:colOff>189865</xdr:colOff>
      <xdr:row>39</xdr:row>
      <xdr:rowOff>2685</xdr:rowOff>
    </xdr:to>
    <xdr:cxnSp macro="">
      <xdr:nvCxnSpPr>
        <xdr:cNvPr id="288" name="直線コネクタ 287"/>
        <xdr:cNvCxnSpPr/>
      </xdr:nvCxnSpPr>
      <xdr:spPr>
        <a:xfrm flipV="1">
          <a:off x="10475595" y="6411848"/>
          <a:ext cx="1270" cy="277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6512</xdr:rowOff>
    </xdr:from>
    <xdr:ext cx="534377" cy="259045"/>
    <xdr:sp macro="" textlink="">
      <xdr:nvSpPr>
        <xdr:cNvPr id="289" name="補助費等最小値テキスト"/>
        <xdr:cNvSpPr txBox="1"/>
      </xdr:nvSpPr>
      <xdr:spPr>
        <a:xfrm>
          <a:off x="10528300" y="669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2685</xdr:rowOff>
    </xdr:from>
    <xdr:to>
      <xdr:col>55</xdr:col>
      <xdr:colOff>88900</xdr:colOff>
      <xdr:row>39</xdr:row>
      <xdr:rowOff>2685</xdr:rowOff>
    </xdr:to>
    <xdr:cxnSp macro="">
      <xdr:nvCxnSpPr>
        <xdr:cNvPr id="290" name="直線コネクタ 289"/>
        <xdr:cNvCxnSpPr/>
      </xdr:nvCxnSpPr>
      <xdr:spPr>
        <a:xfrm>
          <a:off x="10388600" y="668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14875</xdr:rowOff>
    </xdr:from>
    <xdr:ext cx="534377" cy="259045"/>
    <xdr:sp macro="" textlink="">
      <xdr:nvSpPr>
        <xdr:cNvPr id="291" name="補助費等最大値テキスト"/>
        <xdr:cNvSpPr txBox="1"/>
      </xdr:nvSpPr>
      <xdr:spPr>
        <a:xfrm>
          <a:off x="10528300" y="618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68198</xdr:rowOff>
    </xdr:from>
    <xdr:to>
      <xdr:col>55</xdr:col>
      <xdr:colOff>88900</xdr:colOff>
      <xdr:row>37</xdr:row>
      <xdr:rowOff>68198</xdr:rowOff>
    </xdr:to>
    <xdr:cxnSp macro="">
      <xdr:nvCxnSpPr>
        <xdr:cNvPr id="292" name="直線コネクタ 291"/>
        <xdr:cNvCxnSpPr/>
      </xdr:nvCxnSpPr>
      <xdr:spPr>
        <a:xfrm>
          <a:off x="10388600" y="641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68198</xdr:rowOff>
    </xdr:from>
    <xdr:to>
      <xdr:col>55</xdr:col>
      <xdr:colOff>0</xdr:colOff>
      <xdr:row>37</xdr:row>
      <xdr:rowOff>73509</xdr:rowOff>
    </xdr:to>
    <xdr:cxnSp macro="">
      <xdr:nvCxnSpPr>
        <xdr:cNvPr id="293" name="直線コネクタ 292"/>
        <xdr:cNvCxnSpPr/>
      </xdr:nvCxnSpPr>
      <xdr:spPr>
        <a:xfrm flipV="1">
          <a:off x="9639300" y="6411848"/>
          <a:ext cx="838200" cy="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6790</xdr:rowOff>
    </xdr:from>
    <xdr:ext cx="534377" cy="259045"/>
    <xdr:sp macro="" textlink="">
      <xdr:nvSpPr>
        <xdr:cNvPr id="294" name="補助費等平均値テキスト"/>
        <xdr:cNvSpPr txBox="1"/>
      </xdr:nvSpPr>
      <xdr:spPr>
        <a:xfrm>
          <a:off x="10528300" y="65218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28363</xdr:rowOff>
    </xdr:from>
    <xdr:to>
      <xdr:col>55</xdr:col>
      <xdr:colOff>50800</xdr:colOff>
      <xdr:row>38</xdr:row>
      <xdr:rowOff>129963</xdr:rowOff>
    </xdr:to>
    <xdr:sp macro="" textlink="">
      <xdr:nvSpPr>
        <xdr:cNvPr id="295" name="フローチャート: 判断 294"/>
        <xdr:cNvSpPr/>
      </xdr:nvSpPr>
      <xdr:spPr>
        <a:xfrm>
          <a:off x="10426700" y="65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113163</xdr:rowOff>
    </xdr:from>
    <xdr:to>
      <xdr:col>50</xdr:col>
      <xdr:colOff>114300</xdr:colOff>
      <xdr:row>37</xdr:row>
      <xdr:rowOff>73509</xdr:rowOff>
    </xdr:to>
    <xdr:cxnSp macro="">
      <xdr:nvCxnSpPr>
        <xdr:cNvPr id="296" name="直線コネクタ 295"/>
        <xdr:cNvCxnSpPr/>
      </xdr:nvCxnSpPr>
      <xdr:spPr>
        <a:xfrm>
          <a:off x="8750300" y="6285363"/>
          <a:ext cx="889000" cy="13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28092</xdr:rowOff>
    </xdr:from>
    <xdr:to>
      <xdr:col>50</xdr:col>
      <xdr:colOff>165100</xdr:colOff>
      <xdr:row>38</xdr:row>
      <xdr:rowOff>129692</xdr:rowOff>
    </xdr:to>
    <xdr:sp macro="" textlink="">
      <xdr:nvSpPr>
        <xdr:cNvPr id="297" name="フローチャート: 判断 296"/>
        <xdr:cNvSpPr/>
      </xdr:nvSpPr>
      <xdr:spPr>
        <a:xfrm>
          <a:off x="9588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120819</xdr:rowOff>
    </xdr:from>
    <xdr:ext cx="534377" cy="259045"/>
    <xdr:sp macro="" textlink="">
      <xdr:nvSpPr>
        <xdr:cNvPr id="298" name="テキスト ボックス 297"/>
        <xdr:cNvSpPr txBox="1"/>
      </xdr:nvSpPr>
      <xdr:spPr>
        <a:xfrm>
          <a:off x="9372111" y="663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70633</xdr:rowOff>
    </xdr:from>
    <xdr:to>
      <xdr:col>45</xdr:col>
      <xdr:colOff>177800</xdr:colOff>
      <xdr:row>36</xdr:row>
      <xdr:rowOff>113163</xdr:rowOff>
    </xdr:to>
    <xdr:cxnSp macro="">
      <xdr:nvCxnSpPr>
        <xdr:cNvPr id="299" name="直線コネクタ 298"/>
        <xdr:cNvCxnSpPr/>
      </xdr:nvCxnSpPr>
      <xdr:spPr>
        <a:xfrm>
          <a:off x="7861300" y="6071383"/>
          <a:ext cx="889000" cy="21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8097</xdr:rowOff>
    </xdr:from>
    <xdr:to>
      <xdr:col>46</xdr:col>
      <xdr:colOff>38100</xdr:colOff>
      <xdr:row>38</xdr:row>
      <xdr:rowOff>109697</xdr:rowOff>
    </xdr:to>
    <xdr:sp macro="" textlink="">
      <xdr:nvSpPr>
        <xdr:cNvPr id="300" name="フローチャート: 判断 299"/>
        <xdr:cNvSpPr/>
      </xdr:nvSpPr>
      <xdr:spPr>
        <a:xfrm>
          <a:off x="8699500" y="652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100824</xdr:rowOff>
    </xdr:from>
    <xdr:ext cx="534377" cy="259045"/>
    <xdr:sp macro="" textlink="">
      <xdr:nvSpPr>
        <xdr:cNvPr id="301" name="テキスト ボックス 300"/>
        <xdr:cNvSpPr txBox="1"/>
      </xdr:nvSpPr>
      <xdr:spPr>
        <a:xfrm>
          <a:off x="8483111" y="661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92204</xdr:rowOff>
    </xdr:from>
    <xdr:to>
      <xdr:col>41</xdr:col>
      <xdr:colOff>50800</xdr:colOff>
      <xdr:row>35</xdr:row>
      <xdr:rowOff>70633</xdr:rowOff>
    </xdr:to>
    <xdr:cxnSp macro="">
      <xdr:nvCxnSpPr>
        <xdr:cNvPr id="302" name="直線コネクタ 301"/>
        <xdr:cNvCxnSpPr/>
      </xdr:nvCxnSpPr>
      <xdr:spPr>
        <a:xfrm>
          <a:off x="6972300" y="5235704"/>
          <a:ext cx="889000" cy="83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61754</xdr:rowOff>
    </xdr:from>
    <xdr:to>
      <xdr:col>41</xdr:col>
      <xdr:colOff>101600</xdr:colOff>
      <xdr:row>38</xdr:row>
      <xdr:rowOff>163354</xdr:rowOff>
    </xdr:to>
    <xdr:sp macro="" textlink="">
      <xdr:nvSpPr>
        <xdr:cNvPr id="303" name="フローチャート: 判断 302"/>
        <xdr:cNvSpPr/>
      </xdr:nvSpPr>
      <xdr:spPr>
        <a:xfrm>
          <a:off x="7810500" y="657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154481</xdr:rowOff>
    </xdr:from>
    <xdr:ext cx="534377" cy="259045"/>
    <xdr:sp macro="" textlink="">
      <xdr:nvSpPr>
        <xdr:cNvPr id="304" name="テキスト ボックス 303"/>
        <xdr:cNvSpPr txBox="1"/>
      </xdr:nvSpPr>
      <xdr:spPr>
        <a:xfrm>
          <a:off x="7594111" y="666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36634</xdr:rowOff>
    </xdr:from>
    <xdr:to>
      <xdr:col>36</xdr:col>
      <xdr:colOff>165100</xdr:colOff>
      <xdr:row>38</xdr:row>
      <xdr:rowOff>138234</xdr:rowOff>
    </xdr:to>
    <xdr:sp macro="" textlink="">
      <xdr:nvSpPr>
        <xdr:cNvPr id="305" name="フローチャート: 判断 304"/>
        <xdr:cNvSpPr/>
      </xdr:nvSpPr>
      <xdr:spPr>
        <a:xfrm>
          <a:off x="6921500" y="655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129361</xdr:rowOff>
    </xdr:from>
    <xdr:ext cx="534377" cy="259045"/>
    <xdr:sp macro="" textlink="">
      <xdr:nvSpPr>
        <xdr:cNvPr id="306" name="テキスト ボックス 305"/>
        <xdr:cNvSpPr txBox="1"/>
      </xdr:nvSpPr>
      <xdr:spPr>
        <a:xfrm>
          <a:off x="6705111" y="664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17398</xdr:rowOff>
    </xdr:from>
    <xdr:to>
      <xdr:col>55</xdr:col>
      <xdr:colOff>50800</xdr:colOff>
      <xdr:row>37</xdr:row>
      <xdr:rowOff>118998</xdr:rowOff>
    </xdr:to>
    <xdr:sp macro="" textlink="">
      <xdr:nvSpPr>
        <xdr:cNvPr id="312" name="楕円 311"/>
        <xdr:cNvSpPr/>
      </xdr:nvSpPr>
      <xdr:spPr>
        <a:xfrm>
          <a:off x="10426700" y="63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141875</xdr:rowOff>
    </xdr:from>
    <xdr:ext cx="534377" cy="259045"/>
    <xdr:sp macro="" textlink="">
      <xdr:nvSpPr>
        <xdr:cNvPr id="313" name="補助費等該当値テキスト"/>
        <xdr:cNvSpPr txBox="1"/>
      </xdr:nvSpPr>
      <xdr:spPr>
        <a:xfrm>
          <a:off x="10528300" y="63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22709</xdr:rowOff>
    </xdr:from>
    <xdr:to>
      <xdr:col>50</xdr:col>
      <xdr:colOff>165100</xdr:colOff>
      <xdr:row>37</xdr:row>
      <xdr:rowOff>124309</xdr:rowOff>
    </xdr:to>
    <xdr:sp macro="" textlink="">
      <xdr:nvSpPr>
        <xdr:cNvPr id="314" name="楕円 313"/>
        <xdr:cNvSpPr/>
      </xdr:nvSpPr>
      <xdr:spPr>
        <a:xfrm>
          <a:off x="9588500" y="636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140836</xdr:rowOff>
    </xdr:from>
    <xdr:ext cx="534377" cy="259045"/>
    <xdr:sp macro="" textlink="">
      <xdr:nvSpPr>
        <xdr:cNvPr id="315" name="テキスト ボックス 314"/>
        <xdr:cNvSpPr txBox="1"/>
      </xdr:nvSpPr>
      <xdr:spPr>
        <a:xfrm>
          <a:off x="9372111" y="614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62363</xdr:rowOff>
    </xdr:from>
    <xdr:to>
      <xdr:col>46</xdr:col>
      <xdr:colOff>38100</xdr:colOff>
      <xdr:row>36</xdr:row>
      <xdr:rowOff>163963</xdr:rowOff>
    </xdr:to>
    <xdr:sp macro="" textlink="">
      <xdr:nvSpPr>
        <xdr:cNvPr id="316" name="楕円 315"/>
        <xdr:cNvSpPr/>
      </xdr:nvSpPr>
      <xdr:spPr>
        <a:xfrm>
          <a:off x="8699500" y="62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9040</xdr:rowOff>
    </xdr:from>
    <xdr:ext cx="599010" cy="259045"/>
    <xdr:sp macro="" textlink="">
      <xdr:nvSpPr>
        <xdr:cNvPr id="317" name="テキスト ボックス 316"/>
        <xdr:cNvSpPr txBox="1"/>
      </xdr:nvSpPr>
      <xdr:spPr>
        <a:xfrm>
          <a:off x="8450795" y="600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19833</xdr:rowOff>
    </xdr:from>
    <xdr:to>
      <xdr:col>41</xdr:col>
      <xdr:colOff>101600</xdr:colOff>
      <xdr:row>35</xdr:row>
      <xdr:rowOff>121433</xdr:rowOff>
    </xdr:to>
    <xdr:sp macro="" textlink="">
      <xdr:nvSpPr>
        <xdr:cNvPr id="318" name="楕円 317"/>
        <xdr:cNvSpPr/>
      </xdr:nvSpPr>
      <xdr:spPr>
        <a:xfrm>
          <a:off x="7810500" y="602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137960</xdr:rowOff>
    </xdr:from>
    <xdr:ext cx="599010" cy="259045"/>
    <xdr:sp macro="" textlink="">
      <xdr:nvSpPr>
        <xdr:cNvPr id="319" name="テキスト ボックス 318"/>
        <xdr:cNvSpPr txBox="1"/>
      </xdr:nvSpPr>
      <xdr:spPr>
        <a:xfrm>
          <a:off x="7561795" y="5795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41404</xdr:rowOff>
    </xdr:from>
    <xdr:to>
      <xdr:col>36</xdr:col>
      <xdr:colOff>165100</xdr:colOff>
      <xdr:row>30</xdr:row>
      <xdr:rowOff>143004</xdr:rowOff>
    </xdr:to>
    <xdr:sp macro="" textlink="">
      <xdr:nvSpPr>
        <xdr:cNvPr id="320" name="楕円 319"/>
        <xdr:cNvSpPr/>
      </xdr:nvSpPr>
      <xdr:spPr>
        <a:xfrm>
          <a:off x="6921500" y="51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28</xdr:row>
      <xdr:rowOff>159531</xdr:rowOff>
    </xdr:from>
    <xdr:ext cx="599010" cy="259045"/>
    <xdr:sp macro="" textlink="">
      <xdr:nvSpPr>
        <xdr:cNvPr id="321" name="テキスト ボックス 320"/>
        <xdr:cNvSpPr txBox="1"/>
      </xdr:nvSpPr>
      <xdr:spPr>
        <a:xfrm>
          <a:off x="6672795" y="496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109561</xdr:rowOff>
    </xdr:from>
    <xdr:to>
      <xdr:col>54</xdr:col>
      <xdr:colOff>189865</xdr:colOff>
      <xdr:row>59</xdr:row>
      <xdr:rowOff>13602</xdr:rowOff>
    </xdr:to>
    <xdr:cxnSp macro="">
      <xdr:nvCxnSpPr>
        <xdr:cNvPr id="345" name="直線コネクタ 344"/>
        <xdr:cNvCxnSpPr/>
      </xdr:nvCxnSpPr>
      <xdr:spPr>
        <a:xfrm flipV="1">
          <a:off x="10475595" y="9367861"/>
          <a:ext cx="1270" cy="761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17429</xdr:rowOff>
    </xdr:from>
    <xdr:ext cx="534377" cy="259045"/>
    <xdr:sp macro="" textlink="">
      <xdr:nvSpPr>
        <xdr:cNvPr id="346" name="普通建設事業費最小値テキスト"/>
        <xdr:cNvSpPr txBox="1"/>
      </xdr:nvSpPr>
      <xdr:spPr>
        <a:xfrm>
          <a:off x="10528300" y="1013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13602</xdr:rowOff>
    </xdr:from>
    <xdr:to>
      <xdr:col>55</xdr:col>
      <xdr:colOff>88900</xdr:colOff>
      <xdr:row>59</xdr:row>
      <xdr:rowOff>13602</xdr:rowOff>
    </xdr:to>
    <xdr:cxnSp macro="">
      <xdr:nvCxnSpPr>
        <xdr:cNvPr id="347" name="直線コネクタ 346"/>
        <xdr:cNvCxnSpPr/>
      </xdr:nvCxnSpPr>
      <xdr:spPr>
        <a:xfrm>
          <a:off x="10388600" y="101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56238</xdr:rowOff>
    </xdr:from>
    <xdr:ext cx="599010" cy="259045"/>
    <xdr:sp macro="" textlink="">
      <xdr:nvSpPr>
        <xdr:cNvPr id="348" name="普通建設事業費最大値テキスト"/>
        <xdr:cNvSpPr txBox="1"/>
      </xdr:nvSpPr>
      <xdr:spPr>
        <a:xfrm>
          <a:off x="10528300" y="914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109561</xdr:rowOff>
    </xdr:from>
    <xdr:to>
      <xdr:col>55</xdr:col>
      <xdr:colOff>88900</xdr:colOff>
      <xdr:row>54</xdr:row>
      <xdr:rowOff>109561</xdr:rowOff>
    </xdr:to>
    <xdr:cxnSp macro="">
      <xdr:nvCxnSpPr>
        <xdr:cNvPr id="349" name="直線コネクタ 348"/>
        <xdr:cNvCxnSpPr/>
      </xdr:nvCxnSpPr>
      <xdr:spPr>
        <a:xfrm>
          <a:off x="10388600" y="93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76755</xdr:rowOff>
    </xdr:from>
    <xdr:to>
      <xdr:col>55</xdr:col>
      <xdr:colOff>0</xdr:colOff>
      <xdr:row>54</xdr:row>
      <xdr:rowOff>109561</xdr:rowOff>
    </xdr:to>
    <xdr:cxnSp macro="">
      <xdr:nvCxnSpPr>
        <xdr:cNvPr id="350" name="直線コネクタ 349"/>
        <xdr:cNvCxnSpPr/>
      </xdr:nvCxnSpPr>
      <xdr:spPr>
        <a:xfrm>
          <a:off x="9639300" y="9163605"/>
          <a:ext cx="838200" cy="20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43880</xdr:rowOff>
    </xdr:from>
    <xdr:ext cx="534377" cy="259045"/>
    <xdr:sp macro="" textlink="">
      <xdr:nvSpPr>
        <xdr:cNvPr id="351" name="普通建設事業費平均値テキスト"/>
        <xdr:cNvSpPr txBox="1"/>
      </xdr:nvSpPr>
      <xdr:spPr>
        <a:xfrm>
          <a:off x="10528300" y="9987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65453</xdr:rowOff>
    </xdr:from>
    <xdr:to>
      <xdr:col>55</xdr:col>
      <xdr:colOff>50800</xdr:colOff>
      <xdr:row>58</xdr:row>
      <xdr:rowOff>167053</xdr:rowOff>
    </xdr:to>
    <xdr:sp macro="" textlink="">
      <xdr:nvSpPr>
        <xdr:cNvPr id="352" name="フローチャート: 判断 351"/>
        <xdr:cNvSpPr/>
      </xdr:nvSpPr>
      <xdr:spPr>
        <a:xfrm>
          <a:off x="10426700" y="1000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143405</xdr:rowOff>
    </xdr:from>
    <xdr:to>
      <xdr:col>50</xdr:col>
      <xdr:colOff>114300</xdr:colOff>
      <xdr:row>53</xdr:row>
      <xdr:rowOff>76755</xdr:rowOff>
    </xdr:to>
    <xdr:cxnSp macro="">
      <xdr:nvCxnSpPr>
        <xdr:cNvPr id="353" name="直線コネクタ 352"/>
        <xdr:cNvCxnSpPr/>
      </xdr:nvCxnSpPr>
      <xdr:spPr>
        <a:xfrm>
          <a:off x="8750300" y="8715905"/>
          <a:ext cx="889000" cy="4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44596</xdr:rowOff>
    </xdr:from>
    <xdr:to>
      <xdr:col>50</xdr:col>
      <xdr:colOff>165100</xdr:colOff>
      <xdr:row>58</xdr:row>
      <xdr:rowOff>146196</xdr:rowOff>
    </xdr:to>
    <xdr:sp macro="" textlink="">
      <xdr:nvSpPr>
        <xdr:cNvPr id="354" name="フローチャート: 判断 353"/>
        <xdr:cNvSpPr/>
      </xdr:nvSpPr>
      <xdr:spPr>
        <a:xfrm>
          <a:off x="9588500" y="99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137323</xdr:rowOff>
    </xdr:from>
    <xdr:ext cx="534377" cy="259045"/>
    <xdr:sp macro="" textlink="">
      <xdr:nvSpPr>
        <xdr:cNvPr id="355" name="テキスト ボックス 354"/>
        <xdr:cNvSpPr txBox="1"/>
      </xdr:nvSpPr>
      <xdr:spPr>
        <a:xfrm>
          <a:off x="9372111" y="1008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143405</xdr:rowOff>
    </xdr:from>
    <xdr:to>
      <xdr:col>45</xdr:col>
      <xdr:colOff>177800</xdr:colOff>
      <xdr:row>51</xdr:row>
      <xdr:rowOff>101051</xdr:rowOff>
    </xdr:to>
    <xdr:cxnSp macro="">
      <xdr:nvCxnSpPr>
        <xdr:cNvPr id="356" name="直線コネクタ 355"/>
        <xdr:cNvCxnSpPr/>
      </xdr:nvCxnSpPr>
      <xdr:spPr>
        <a:xfrm flipV="1">
          <a:off x="7861300" y="8715905"/>
          <a:ext cx="889000" cy="12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54513</xdr:rowOff>
    </xdr:from>
    <xdr:to>
      <xdr:col>46</xdr:col>
      <xdr:colOff>38100</xdr:colOff>
      <xdr:row>58</xdr:row>
      <xdr:rowOff>156113</xdr:rowOff>
    </xdr:to>
    <xdr:sp macro="" textlink="">
      <xdr:nvSpPr>
        <xdr:cNvPr id="357" name="フローチャート: 判断 356"/>
        <xdr:cNvSpPr/>
      </xdr:nvSpPr>
      <xdr:spPr>
        <a:xfrm>
          <a:off x="8699500" y="999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147240</xdr:rowOff>
    </xdr:from>
    <xdr:ext cx="534377" cy="259045"/>
    <xdr:sp macro="" textlink="">
      <xdr:nvSpPr>
        <xdr:cNvPr id="358" name="テキスト ボックス 357"/>
        <xdr:cNvSpPr txBox="1"/>
      </xdr:nvSpPr>
      <xdr:spPr>
        <a:xfrm>
          <a:off x="8483111" y="100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101051</xdr:rowOff>
    </xdr:from>
    <xdr:to>
      <xdr:col>41</xdr:col>
      <xdr:colOff>50800</xdr:colOff>
      <xdr:row>56</xdr:row>
      <xdr:rowOff>120778</xdr:rowOff>
    </xdr:to>
    <xdr:cxnSp macro="">
      <xdr:nvCxnSpPr>
        <xdr:cNvPr id="359" name="直線コネクタ 358"/>
        <xdr:cNvCxnSpPr/>
      </xdr:nvCxnSpPr>
      <xdr:spPr>
        <a:xfrm flipV="1">
          <a:off x="6972300" y="8845001"/>
          <a:ext cx="889000" cy="87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79152</xdr:rowOff>
    </xdr:from>
    <xdr:to>
      <xdr:col>41</xdr:col>
      <xdr:colOff>101600</xdr:colOff>
      <xdr:row>59</xdr:row>
      <xdr:rowOff>9302</xdr:rowOff>
    </xdr:to>
    <xdr:sp macro="" textlink="">
      <xdr:nvSpPr>
        <xdr:cNvPr id="360" name="フローチャート: 判断 359"/>
        <xdr:cNvSpPr/>
      </xdr:nvSpPr>
      <xdr:spPr>
        <a:xfrm>
          <a:off x="7810500" y="1002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429</xdr:rowOff>
    </xdr:from>
    <xdr:ext cx="534377" cy="259045"/>
    <xdr:sp macro="" textlink="">
      <xdr:nvSpPr>
        <xdr:cNvPr id="361" name="テキスト ボックス 360"/>
        <xdr:cNvSpPr txBox="1"/>
      </xdr:nvSpPr>
      <xdr:spPr>
        <a:xfrm>
          <a:off x="7594111" y="1011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82917</xdr:rowOff>
    </xdr:from>
    <xdr:to>
      <xdr:col>36</xdr:col>
      <xdr:colOff>165100</xdr:colOff>
      <xdr:row>59</xdr:row>
      <xdr:rowOff>13067</xdr:rowOff>
    </xdr:to>
    <xdr:sp macro="" textlink="">
      <xdr:nvSpPr>
        <xdr:cNvPr id="362" name="フローチャート: 判断 361"/>
        <xdr:cNvSpPr/>
      </xdr:nvSpPr>
      <xdr:spPr>
        <a:xfrm>
          <a:off x="6921500" y="100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4194</xdr:rowOff>
    </xdr:from>
    <xdr:ext cx="534377" cy="259045"/>
    <xdr:sp macro="" textlink="">
      <xdr:nvSpPr>
        <xdr:cNvPr id="363" name="テキスト ボックス 362"/>
        <xdr:cNvSpPr txBox="1"/>
      </xdr:nvSpPr>
      <xdr:spPr>
        <a:xfrm>
          <a:off x="6705111" y="1011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58761</xdr:rowOff>
    </xdr:from>
    <xdr:to>
      <xdr:col>55</xdr:col>
      <xdr:colOff>50800</xdr:colOff>
      <xdr:row>54</xdr:row>
      <xdr:rowOff>160361</xdr:rowOff>
    </xdr:to>
    <xdr:sp macro="" textlink="">
      <xdr:nvSpPr>
        <xdr:cNvPr id="369" name="楕円 368"/>
        <xdr:cNvSpPr/>
      </xdr:nvSpPr>
      <xdr:spPr>
        <a:xfrm>
          <a:off x="10426700" y="93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11788</xdr:rowOff>
    </xdr:from>
    <xdr:ext cx="599010" cy="259045"/>
    <xdr:sp macro="" textlink="">
      <xdr:nvSpPr>
        <xdr:cNvPr id="370" name="普通建設事業費該当値テキスト"/>
        <xdr:cNvSpPr txBox="1"/>
      </xdr:nvSpPr>
      <xdr:spPr>
        <a:xfrm>
          <a:off x="10528300" y="927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25955</xdr:rowOff>
    </xdr:from>
    <xdr:to>
      <xdr:col>50</xdr:col>
      <xdr:colOff>165100</xdr:colOff>
      <xdr:row>53</xdr:row>
      <xdr:rowOff>127555</xdr:rowOff>
    </xdr:to>
    <xdr:sp macro="" textlink="">
      <xdr:nvSpPr>
        <xdr:cNvPr id="371" name="楕円 370"/>
        <xdr:cNvSpPr/>
      </xdr:nvSpPr>
      <xdr:spPr>
        <a:xfrm>
          <a:off x="9588500" y="911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144082</xdr:rowOff>
    </xdr:from>
    <xdr:ext cx="599010" cy="259045"/>
    <xdr:sp macro="" textlink="">
      <xdr:nvSpPr>
        <xdr:cNvPr id="372" name="テキスト ボックス 371"/>
        <xdr:cNvSpPr txBox="1"/>
      </xdr:nvSpPr>
      <xdr:spPr>
        <a:xfrm>
          <a:off x="9339795" y="888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92605</xdr:rowOff>
    </xdr:from>
    <xdr:to>
      <xdr:col>46</xdr:col>
      <xdr:colOff>38100</xdr:colOff>
      <xdr:row>51</xdr:row>
      <xdr:rowOff>22755</xdr:rowOff>
    </xdr:to>
    <xdr:sp macro="" textlink="">
      <xdr:nvSpPr>
        <xdr:cNvPr id="373" name="楕円 372"/>
        <xdr:cNvSpPr/>
      </xdr:nvSpPr>
      <xdr:spPr>
        <a:xfrm>
          <a:off x="8699500" y="86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39282</xdr:rowOff>
    </xdr:from>
    <xdr:ext cx="599010" cy="259045"/>
    <xdr:sp macro="" textlink="">
      <xdr:nvSpPr>
        <xdr:cNvPr id="374" name="テキスト ボックス 373"/>
        <xdr:cNvSpPr txBox="1"/>
      </xdr:nvSpPr>
      <xdr:spPr>
        <a:xfrm>
          <a:off x="8450795" y="8440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50251</xdr:rowOff>
    </xdr:from>
    <xdr:to>
      <xdr:col>41</xdr:col>
      <xdr:colOff>101600</xdr:colOff>
      <xdr:row>51</xdr:row>
      <xdr:rowOff>151851</xdr:rowOff>
    </xdr:to>
    <xdr:sp macro="" textlink="">
      <xdr:nvSpPr>
        <xdr:cNvPr id="375" name="楕円 374"/>
        <xdr:cNvSpPr/>
      </xdr:nvSpPr>
      <xdr:spPr>
        <a:xfrm>
          <a:off x="7810500" y="87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168378</xdr:rowOff>
    </xdr:from>
    <xdr:ext cx="599010" cy="259045"/>
    <xdr:sp macro="" textlink="">
      <xdr:nvSpPr>
        <xdr:cNvPr id="376" name="テキスト ボックス 375"/>
        <xdr:cNvSpPr txBox="1"/>
      </xdr:nvSpPr>
      <xdr:spPr>
        <a:xfrm>
          <a:off x="7561795" y="8569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69978</xdr:rowOff>
    </xdr:from>
    <xdr:to>
      <xdr:col>36</xdr:col>
      <xdr:colOff>165100</xdr:colOff>
      <xdr:row>57</xdr:row>
      <xdr:rowOff>128</xdr:rowOff>
    </xdr:to>
    <xdr:sp macro="" textlink="">
      <xdr:nvSpPr>
        <xdr:cNvPr id="377" name="楕円 376"/>
        <xdr:cNvSpPr/>
      </xdr:nvSpPr>
      <xdr:spPr>
        <a:xfrm>
          <a:off x="6921500" y="96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16655</xdr:rowOff>
    </xdr:from>
    <xdr:ext cx="599010" cy="259045"/>
    <xdr:sp macro="" textlink="">
      <xdr:nvSpPr>
        <xdr:cNvPr id="378" name="テキスト ボックス 377"/>
        <xdr:cNvSpPr txBox="1"/>
      </xdr:nvSpPr>
      <xdr:spPr>
        <a:xfrm>
          <a:off x="6672795" y="944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20238</xdr:rowOff>
    </xdr:from>
    <xdr:to>
      <xdr:col>54</xdr:col>
      <xdr:colOff>189865</xdr:colOff>
      <xdr:row>78</xdr:row>
      <xdr:rowOff>138312</xdr:rowOff>
    </xdr:to>
    <xdr:cxnSp macro="">
      <xdr:nvCxnSpPr>
        <xdr:cNvPr id="400" name="直線コネクタ 399"/>
        <xdr:cNvCxnSpPr/>
      </xdr:nvCxnSpPr>
      <xdr:spPr>
        <a:xfrm flipV="1">
          <a:off x="10475595" y="12878988"/>
          <a:ext cx="1270" cy="63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170936</xdr:rowOff>
    </xdr:from>
    <xdr:ext cx="378565" cy="259045"/>
    <xdr:sp macro="" textlink="">
      <xdr:nvSpPr>
        <xdr:cNvPr id="401" name="普通建設事業費 （ うち新規整備　）最小値テキスト"/>
        <xdr:cNvSpPr txBox="1"/>
      </xdr:nvSpPr>
      <xdr:spPr>
        <a:xfrm>
          <a:off x="10528300" y="13544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138312</xdr:rowOff>
    </xdr:from>
    <xdr:to>
      <xdr:col>55</xdr:col>
      <xdr:colOff>88900</xdr:colOff>
      <xdr:row>78</xdr:row>
      <xdr:rowOff>138312</xdr:rowOff>
    </xdr:to>
    <xdr:cxnSp macro="">
      <xdr:nvCxnSpPr>
        <xdr:cNvPr id="402" name="直線コネクタ 401"/>
        <xdr:cNvCxnSpPr/>
      </xdr:nvCxnSpPr>
      <xdr:spPr>
        <a:xfrm>
          <a:off x="10388600" y="1351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138365</xdr:rowOff>
    </xdr:from>
    <xdr:ext cx="599010" cy="259045"/>
    <xdr:sp macro="" textlink="">
      <xdr:nvSpPr>
        <xdr:cNvPr id="403" name="普通建設事業費 （ うち新規整備　）最大値テキスト"/>
        <xdr:cNvSpPr txBox="1"/>
      </xdr:nvSpPr>
      <xdr:spPr>
        <a:xfrm>
          <a:off x="10528300" y="1265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20238</xdr:rowOff>
    </xdr:from>
    <xdr:to>
      <xdr:col>55</xdr:col>
      <xdr:colOff>88900</xdr:colOff>
      <xdr:row>75</xdr:row>
      <xdr:rowOff>20238</xdr:rowOff>
    </xdr:to>
    <xdr:cxnSp macro="">
      <xdr:nvCxnSpPr>
        <xdr:cNvPr id="404" name="直線コネクタ 403"/>
        <xdr:cNvCxnSpPr/>
      </xdr:nvCxnSpPr>
      <xdr:spPr>
        <a:xfrm>
          <a:off x="10388600" y="1287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144375</xdr:rowOff>
    </xdr:from>
    <xdr:to>
      <xdr:col>55</xdr:col>
      <xdr:colOff>0</xdr:colOff>
      <xdr:row>75</xdr:row>
      <xdr:rowOff>20238</xdr:rowOff>
    </xdr:to>
    <xdr:cxnSp macro="">
      <xdr:nvCxnSpPr>
        <xdr:cNvPr id="405" name="直線コネクタ 404"/>
        <xdr:cNvCxnSpPr/>
      </xdr:nvCxnSpPr>
      <xdr:spPr>
        <a:xfrm>
          <a:off x="9639300" y="12660225"/>
          <a:ext cx="838200" cy="21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43936</xdr:rowOff>
    </xdr:from>
    <xdr:ext cx="534377" cy="259045"/>
    <xdr:sp macro="" textlink="">
      <xdr:nvSpPr>
        <xdr:cNvPr id="406" name="普通建設事業費 （ うち新規整備　）平均値テキスト"/>
        <xdr:cNvSpPr txBox="1"/>
      </xdr:nvSpPr>
      <xdr:spPr>
        <a:xfrm>
          <a:off x="10528300" y="13417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65509</xdr:rowOff>
    </xdr:from>
    <xdr:to>
      <xdr:col>55</xdr:col>
      <xdr:colOff>50800</xdr:colOff>
      <xdr:row>78</xdr:row>
      <xdr:rowOff>167109</xdr:rowOff>
    </xdr:to>
    <xdr:sp macro="" textlink="">
      <xdr:nvSpPr>
        <xdr:cNvPr id="407" name="フローチャート: 判断 406"/>
        <xdr:cNvSpPr/>
      </xdr:nvSpPr>
      <xdr:spPr>
        <a:xfrm>
          <a:off x="10426700" y="1343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153526</xdr:rowOff>
    </xdr:from>
    <xdr:to>
      <xdr:col>50</xdr:col>
      <xdr:colOff>114300</xdr:colOff>
      <xdr:row>73</xdr:row>
      <xdr:rowOff>144375</xdr:rowOff>
    </xdr:to>
    <xdr:cxnSp macro="">
      <xdr:nvCxnSpPr>
        <xdr:cNvPr id="408" name="直線コネクタ 407"/>
        <xdr:cNvCxnSpPr/>
      </xdr:nvCxnSpPr>
      <xdr:spPr>
        <a:xfrm>
          <a:off x="8750300" y="12155026"/>
          <a:ext cx="889000" cy="50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36336</xdr:rowOff>
    </xdr:from>
    <xdr:to>
      <xdr:col>50</xdr:col>
      <xdr:colOff>165100</xdr:colOff>
      <xdr:row>78</xdr:row>
      <xdr:rowOff>137936</xdr:rowOff>
    </xdr:to>
    <xdr:sp macro="" textlink="">
      <xdr:nvSpPr>
        <xdr:cNvPr id="409" name="フローチャート: 判断 408"/>
        <xdr:cNvSpPr/>
      </xdr:nvSpPr>
      <xdr:spPr>
        <a:xfrm>
          <a:off x="9588500" y="134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129063</xdr:rowOff>
    </xdr:from>
    <xdr:ext cx="534377" cy="259045"/>
    <xdr:sp macro="" textlink="">
      <xdr:nvSpPr>
        <xdr:cNvPr id="410" name="テキスト ボックス 409"/>
        <xdr:cNvSpPr txBox="1"/>
      </xdr:nvSpPr>
      <xdr:spPr>
        <a:xfrm>
          <a:off x="9372111" y="1350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153526</xdr:rowOff>
    </xdr:from>
    <xdr:to>
      <xdr:col>45</xdr:col>
      <xdr:colOff>177800</xdr:colOff>
      <xdr:row>72</xdr:row>
      <xdr:rowOff>129984</xdr:rowOff>
    </xdr:to>
    <xdr:cxnSp macro="">
      <xdr:nvCxnSpPr>
        <xdr:cNvPr id="411" name="直線コネクタ 410"/>
        <xdr:cNvCxnSpPr/>
      </xdr:nvCxnSpPr>
      <xdr:spPr>
        <a:xfrm flipV="1">
          <a:off x="7861300" y="12155026"/>
          <a:ext cx="889000" cy="31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37556</xdr:rowOff>
    </xdr:from>
    <xdr:to>
      <xdr:col>46</xdr:col>
      <xdr:colOff>38100</xdr:colOff>
      <xdr:row>78</xdr:row>
      <xdr:rowOff>139156</xdr:rowOff>
    </xdr:to>
    <xdr:sp macro="" textlink="">
      <xdr:nvSpPr>
        <xdr:cNvPr id="412" name="フローチャート: 判断 411"/>
        <xdr:cNvSpPr/>
      </xdr:nvSpPr>
      <xdr:spPr>
        <a:xfrm>
          <a:off x="8699500" y="1341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130283</xdr:rowOff>
    </xdr:from>
    <xdr:ext cx="534377" cy="259045"/>
    <xdr:sp macro="" textlink="">
      <xdr:nvSpPr>
        <xdr:cNvPr id="413" name="テキスト ボックス 412"/>
        <xdr:cNvSpPr txBox="1"/>
      </xdr:nvSpPr>
      <xdr:spPr>
        <a:xfrm>
          <a:off x="8483111" y="1350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52681</xdr:rowOff>
    </xdr:from>
    <xdr:to>
      <xdr:col>41</xdr:col>
      <xdr:colOff>101600</xdr:colOff>
      <xdr:row>78</xdr:row>
      <xdr:rowOff>154281</xdr:rowOff>
    </xdr:to>
    <xdr:sp macro="" textlink="">
      <xdr:nvSpPr>
        <xdr:cNvPr id="414" name="フローチャート: 判断 413"/>
        <xdr:cNvSpPr/>
      </xdr:nvSpPr>
      <xdr:spPr>
        <a:xfrm>
          <a:off x="7810500" y="134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145408</xdr:rowOff>
    </xdr:from>
    <xdr:ext cx="534377" cy="259045"/>
    <xdr:sp macro="" textlink="">
      <xdr:nvSpPr>
        <xdr:cNvPr id="415" name="テキスト ボックス 414"/>
        <xdr:cNvSpPr txBox="1"/>
      </xdr:nvSpPr>
      <xdr:spPr>
        <a:xfrm>
          <a:off x="7594111" y="135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140888</xdr:rowOff>
    </xdr:from>
    <xdr:to>
      <xdr:col>55</xdr:col>
      <xdr:colOff>50800</xdr:colOff>
      <xdr:row>75</xdr:row>
      <xdr:rowOff>71038</xdr:rowOff>
    </xdr:to>
    <xdr:sp macro="" textlink="">
      <xdr:nvSpPr>
        <xdr:cNvPr id="421" name="楕円 420"/>
        <xdr:cNvSpPr/>
      </xdr:nvSpPr>
      <xdr:spPr>
        <a:xfrm>
          <a:off x="10426700" y="128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93915</xdr:rowOff>
    </xdr:from>
    <xdr:ext cx="599010" cy="259045"/>
    <xdr:sp macro="" textlink="">
      <xdr:nvSpPr>
        <xdr:cNvPr id="422" name="普通建設事業費 （ うち新規整備　）該当値テキスト"/>
        <xdr:cNvSpPr txBox="1"/>
      </xdr:nvSpPr>
      <xdr:spPr>
        <a:xfrm>
          <a:off x="10528300" y="1278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93575</xdr:rowOff>
    </xdr:from>
    <xdr:to>
      <xdr:col>50</xdr:col>
      <xdr:colOff>165100</xdr:colOff>
      <xdr:row>74</xdr:row>
      <xdr:rowOff>23725</xdr:rowOff>
    </xdr:to>
    <xdr:sp macro="" textlink="">
      <xdr:nvSpPr>
        <xdr:cNvPr id="423" name="楕円 422"/>
        <xdr:cNvSpPr/>
      </xdr:nvSpPr>
      <xdr:spPr>
        <a:xfrm>
          <a:off x="9588500" y="1260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40252</xdr:rowOff>
    </xdr:from>
    <xdr:ext cx="599010" cy="259045"/>
    <xdr:sp macro="" textlink="">
      <xdr:nvSpPr>
        <xdr:cNvPr id="424" name="テキスト ボックス 423"/>
        <xdr:cNvSpPr txBox="1"/>
      </xdr:nvSpPr>
      <xdr:spPr>
        <a:xfrm>
          <a:off x="9339795" y="12384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102726</xdr:rowOff>
    </xdr:from>
    <xdr:to>
      <xdr:col>46</xdr:col>
      <xdr:colOff>38100</xdr:colOff>
      <xdr:row>71</xdr:row>
      <xdr:rowOff>32876</xdr:rowOff>
    </xdr:to>
    <xdr:sp macro="" textlink="">
      <xdr:nvSpPr>
        <xdr:cNvPr id="425" name="楕円 424"/>
        <xdr:cNvSpPr/>
      </xdr:nvSpPr>
      <xdr:spPr>
        <a:xfrm>
          <a:off x="8699500" y="1210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49403</xdr:rowOff>
    </xdr:from>
    <xdr:ext cx="599010" cy="259045"/>
    <xdr:sp macro="" textlink="">
      <xdr:nvSpPr>
        <xdr:cNvPr id="426" name="テキスト ボックス 425"/>
        <xdr:cNvSpPr txBox="1"/>
      </xdr:nvSpPr>
      <xdr:spPr>
        <a:xfrm>
          <a:off x="8450795" y="1187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79184</xdr:rowOff>
    </xdr:from>
    <xdr:to>
      <xdr:col>41</xdr:col>
      <xdr:colOff>101600</xdr:colOff>
      <xdr:row>73</xdr:row>
      <xdr:rowOff>9334</xdr:rowOff>
    </xdr:to>
    <xdr:sp macro="" textlink="">
      <xdr:nvSpPr>
        <xdr:cNvPr id="427" name="楕円 426"/>
        <xdr:cNvSpPr/>
      </xdr:nvSpPr>
      <xdr:spPr>
        <a:xfrm>
          <a:off x="7810500" y="1242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25861</xdr:rowOff>
    </xdr:from>
    <xdr:ext cx="599010" cy="259045"/>
    <xdr:sp macro="" textlink="">
      <xdr:nvSpPr>
        <xdr:cNvPr id="428" name="テキスト ボックス 427"/>
        <xdr:cNvSpPr txBox="1"/>
      </xdr:nvSpPr>
      <xdr:spPr>
        <a:xfrm>
          <a:off x="7561795" y="1219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8" name="テキスト ボックス 44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95630</xdr:rowOff>
    </xdr:from>
    <xdr:to>
      <xdr:col>54</xdr:col>
      <xdr:colOff>189865</xdr:colOff>
      <xdr:row>99</xdr:row>
      <xdr:rowOff>28077</xdr:rowOff>
    </xdr:to>
    <xdr:cxnSp macro="">
      <xdr:nvCxnSpPr>
        <xdr:cNvPr id="454" name="直線コネクタ 453"/>
        <xdr:cNvCxnSpPr/>
      </xdr:nvCxnSpPr>
      <xdr:spPr>
        <a:xfrm flipV="1">
          <a:off x="10475595" y="15526130"/>
          <a:ext cx="1270" cy="147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31904</xdr:rowOff>
    </xdr:from>
    <xdr:ext cx="469744" cy="259045"/>
    <xdr:sp macro="" textlink="">
      <xdr:nvSpPr>
        <xdr:cNvPr id="455" name="普通建設事業費 （ うち更新整備　）最小値テキスト"/>
        <xdr:cNvSpPr txBox="1"/>
      </xdr:nvSpPr>
      <xdr:spPr>
        <a:xfrm>
          <a:off x="10528300" y="1700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28077</xdr:rowOff>
    </xdr:from>
    <xdr:to>
      <xdr:col>55</xdr:col>
      <xdr:colOff>88900</xdr:colOff>
      <xdr:row>99</xdr:row>
      <xdr:rowOff>28077</xdr:rowOff>
    </xdr:to>
    <xdr:cxnSp macro="">
      <xdr:nvCxnSpPr>
        <xdr:cNvPr id="456" name="直線コネクタ 455"/>
        <xdr:cNvCxnSpPr/>
      </xdr:nvCxnSpPr>
      <xdr:spPr>
        <a:xfrm>
          <a:off x="10388600" y="1700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42307</xdr:rowOff>
    </xdr:from>
    <xdr:ext cx="534377" cy="259045"/>
    <xdr:sp macro="" textlink="">
      <xdr:nvSpPr>
        <xdr:cNvPr id="457" name="普通建設事業費 （ うち更新整備　）最大値テキスト"/>
        <xdr:cNvSpPr txBox="1"/>
      </xdr:nvSpPr>
      <xdr:spPr>
        <a:xfrm>
          <a:off x="10528300" y="153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95630</xdr:rowOff>
    </xdr:from>
    <xdr:to>
      <xdr:col>55</xdr:col>
      <xdr:colOff>88900</xdr:colOff>
      <xdr:row>90</xdr:row>
      <xdr:rowOff>95630</xdr:rowOff>
    </xdr:to>
    <xdr:cxnSp macro="">
      <xdr:nvCxnSpPr>
        <xdr:cNvPr id="458" name="直線コネクタ 457"/>
        <xdr:cNvCxnSpPr/>
      </xdr:nvCxnSpPr>
      <xdr:spPr>
        <a:xfrm>
          <a:off x="10388600" y="155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6476</xdr:rowOff>
    </xdr:from>
    <xdr:to>
      <xdr:col>55</xdr:col>
      <xdr:colOff>0</xdr:colOff>
      <xdr:row>96</xdr:row>
      <xdr:rowOff>96510</xdr:rowOff>
    </xdr:to>
    <xdr:cxnSp macro="">
      <xdr:nvCxnSpPr>
        <xdr:cNvPr id="459" name="直線コネクタ 458"/>
        <xdr:cNvCxnSpPr/>
      </xdr:nvCxnSpPr>
      <xdr:spPr>
        <a:xfrm>
          <a:off x="9639300" y="16294226"/>
          <a:ext cx="838200" cy="26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54187</xdr:rowOff>
    </xdr:from>
    <xdr:ext cx="534377" cy="259045"/>
    <xdr:sp macro="" textlink="">
      <xdr:nvSpPr>
        <xdr:cNvPr id="460" name="普通建設事業費 （ うち更新整備　）平均値テキスト"/>
        <xdr:cNvSpPr txBox="1"/>
      </xdr:nvSpPr>
      <xdr:spPr>
        <a:xfrm>
          <a:off x="10528300" y="163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31310</xdr:rowOff>
    </xdr:from>
    <xdr:to>
      <xdr:col>55</xdr:col>
      <xdr:colOff>50800</xdr:colOff>
      <xdr:row>96</xdr:row>
      <xdr:rowOff>132910</xdr:rowOff>
    </xdr:to>
    <xdr:sp macro="" textlink="">
      <xdr:nvSpPr>
        <xdr:cNvPr id="461" name="フローチャート: 判断 460"/>
        <xdr:cNvSpPr/>
      </xdr:nvSpPr>
      <xdr:spPr>
        <a:xfrm>
          <a:off x="104267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6476</xdr:rowOff>
    </xdr:from>
    <xdr:to>
      <xdr:col>50</xdr:col>
      <xdr:colOff>114300</xdr:colOff>
      <xdr:row>99</xdr:row>
      <xdr:rowOff>98879</xdr:rowOff>
    </xdr:to>
    <xdr:cxnSp macro="">
      <xdr:nvCxnSpPr>
        <xdr:cNvPr id="462" name="直線コネクタ 461"/>
        <xdr:cNvCxnSpPr/>
      </xdr:nvCxnSpPr>
      <xdr:spPr>
        <a:xfrm flipV="1">
          <a:off x="8750300" y="16294226"/>
          <a:ext cx="889000" cy="77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135665</xdr:rowOff>
    </xdr:from>
    <xdr:to>
      <xdr:col>50</xdr:col>
      <xdr:colOff>165100</xdr:colOff>
      <xdr:row>97</xdr:row>
      <xdr:rowOff>65815</xdr:rowOff>
    </xdr:to>
    <xdr:sp macro="" textlink="">
      <xdr:nvSpPr>
        <xdr:cNvPr id="463" name="フローチャート: 判断 462"/>
        <xdr:cNvSpPr/>
      </xdr:nvSpPr>
      <xdr:spPr>
        <a:xfrm>
          <a:off x="9588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56942</xdr:rowOff>
    </xdr:from>
    <xdr:ext cx="534377" cy="259045"/>
    <xdr:sp macro="" textlink="">
      <xdr:nvSpPr>
        <xdr:cNvPr id="464" name="テキスト ボックス 463"/>
        <xdr:cNvSpPr txBox="1"/>
      </xdr:nvSpPr>
      <xdr:spPr>
        <a:xfrm>
          <a:off x="9372111" y="166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98879</xdr:rowOff>
    </xdr:from>
    <xdr:to>
      <xdr:col>45</xdr:col>
      <xdr:colOff>177800</xdr:colOff>
      <xdr:row>99</xdr:row>
      <xdr:rowOff>98879</xdr:rowOff>
    </xdr:to>
    <xdr:cxnSp macro="">
      <xdr:nvCxnSpPr>
        <xdr:cNvPr id="465" name="直線コネクタ 464"/>
        <xdr:cNvCxnSpPr/>
      </xdr:nvCxnSpPr>
      <xdr:spPr>
        <a:xfrm>
          <a:off x="7861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24386</xdr:rowOff>
    </xdr:from>
    <xdr:to>
      <xdr:col>46</xdr:col>
      <xdr:colOff>38100</xdr:colOff>
      <xdr:row>97</xdr:row>
      <xdr:rowOff>125986</xdr:rowOff>
    </xdr:to>
    <xdr:sp macro="" textlink="">
      <xdr:nvSpPr>
        <xdr:cNvPr id="466" name="フローチャート: 判断 465"/>
        <xdr:cNvSpPr/>
      </xdr:nvSpPr>
      <xdr:spPr>
        <a:xfrm>
          <a:off x="8699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142513</xdr:rowOff>
    </xdr:from>
    <xdr:ext cx="534377" cy="259045"/>
    <xdr:sp macro="" textlink="">
      <xdr:nvSpPr>
        <xdr:cNvPr id="467" name="テキスト ボックス 466"/>
        <xdr:cNvSpPr txBox="1"/>
      </xdr:nvSpPr>
      <xdr:spPr>
        <a:xfrm>
          <a:off x="8483111" y="164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75298</xdr:rowOff>
    </xdr:from>
    <xdr:to>
      <xdr:col>41</xdr:col>
      <xdr:colOff>101600</xdr:colOff>
      <xdr:row>98</xdr:row>
      <xdr:rowOff>5448</xdr:rowOff>
    </xdr:to>
    <xdr:sp macro="" textlink="">
      <xdr:nvSpPr>
        <xdr:cNvPr id="468" name="フローチャート: 判断 467"/>
        <xdr:cNvSpPr/>
      </xdr:nvSpPr>
      <xdr:spPr>
        <a:xfrm>
          <a:off x="7810500" y="167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21975</xdr:rowOff>
    </xdr:from>
    <xdr:ext cx="534377" cy="259045"/>
    <xdr:sp macro="" textlink="">
      <xdr:nvSpPr>
        <xdr:cNvPr id="469" name="テキスト ボックス 468"/>
        <xdr:cNvSpPr txBox="1"/>
      </xdr:nvSpPr>
      <xdr:spPr>
        <a:xfrm>
          <a:off x="7594111" y="1648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45710</xdr:rowOff>
    </xdr:from>
    <xdr:to>
      <xdr:col>55</xdr:col>
      <xdr:colOff>50800</xdr:colOff>
      <xdr:row>96</xdr:row>
      <xdr:rowOff>147310</xdr:rowOff>
    </xdr:to>
    <xdr:sp macro="" textlink="">
      <xdr:nvSpPr>
        <xdr:cNvPr id="475" name="楕円 474"/>
        <xdr:cNvSpPr/>
      </xdr:nvSpPr>
      <xdr:spPr>
        <a:xfrm>
          <a:off x="10426700" y="1650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24137</xdr:rowOff>
    </xdr:from>
    <xdr:ext cx="534377" cy="259045"/>
    <xdr:sp macro="" textlink="">
      <xdr:nvSpPr>
        <xdr:cNvPr id="476" name="普通建設事業費 （ うち更新整備　）該当値テキスト"/>
        <xdr:cNvSpPr txBox="1"/>
      </xdr:nvSpPr>
      <xdr:spPr>
        <a:xfrm>
          <a:off x="10528300" y="1648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127126</xdr:rowOff>
    </xdr:from>
    <xdr:to>
      <xdr:col>50</xdr:col>
      <xdr:colOff>165100</xdr:colOff>
      <xdr:row>95</xdr:row>
      <xdr:rowOff>57276</xdr:rowOff>
    </xdr:to>
    <xdr:sp macro="" textlink="">
      <xdr:nvSpPr>
        <xdr:cNvPr id="477" name="楕円 476"/>
        <xdr:cNvSpPr/>
      </xdr:nvSpPr>
      <xdr:spPr>
        <a:xfrm>
          <a:off x="9588500" y="1624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73803</xdr:rowOff>
    </xdr:from>
    <xdr:ext cx="534377" cy="259045"/>
    <xdr:sp macro="" textlink="">
      <xdr:nvSpPr>
        <xdr:cNvPr id="478" name="テキスト ボックス 477"/>
        <xdr:cNvSpPr txBox="1"/>
      </xdr:nvSpPr>
      <xdr:spPr>
        <a:xfrm>
          <a:off x="9372111" y="1601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48079</xdr:rowOff>
    </xdr:from>
    <xdr:to>
      <xdr:col>46</xdr:col>
      <xdr:colOff>38100</xdr:colOff>
      <xdr:row>99</xdr:row>
      <xdr:rowOff>149679</xdr:rowOff>
    </xdr:to>
    <xdr:sp macro="" textlink="">
      <xdr:nvSpPr>
        <xdr:cNvPr id="479" name="楕円 478"/>
        <xdr:cNvSpPr/>
      </xdr:nvSpPr>
      <xdr:spPr>
        <a:xfrm>
          <a:off x="8699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99</xdr:row>
      <xdr:rowOff>140806</xdr:rowOff>
    </xdr:from>
    <xdr:ext cx="249299" cy="259045"/>
    <xdr:sp macro="" textlink="">
      <xdr:nvSpPr>
        <xdr:cNvPr id="480" name="テキスト ボックス 479"/>
        <xdr:cNvSpPr txBox="1"/>
      </xdr:nvSpPr>
      <xdr:spPr>
        <a:xfrm>
          <a:off x="8625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48079</xdr:rowOff>
    </xdr:from>
    <xdr:to>
      <xdr:col>41</xdr:col>
      <xdr:colOff>101600</xdr:colOff>
      <xdr:row>99</xdr:row>
      <xdr:rowOff>149679</xdr:rowOff>
    </xdr:to>
    <xdr:sp macro="" textlink="">
      <xdr:nvSpPr>
        <xdr:cNvPr id="481" name="楕円 480"/>
        <xdr:cNvSpPr/>
      </xdr:nvSpPr>
      <xdr:spPr>
        <a:xfrm>
          <a:off x="7810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99</xdr:row>
      <xdr:rowOff>140806</xdr:rowOff>
    </xdr:from>
    <xdr:ext cx="249299" cy="259045"/>
    <xdr:sp macro="" textlink="">
      <xdr:nvSpPr>
        <xdr:cNvPr id="482" name="テキスト ボックス 481"/>
        <xdr:cNvSpPr txBox="1"/>
      </xdr:nvSpPr>
      <xdr:spPr>
        <a:xfrm>
          <a:off x="7736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160287</xdr:rowOff>
    </xdr:from>
    <xdr:to>
      <xdr:col>85</xdr:col>
      <xdr:colOff>126364</xdr:colOff>
      <xdr:row>39</xdr:row>
      <xdr:rowOff>44450</xdr:rowOff>
    </xdr:to>
    <xdr:cxnSp macro="">
      <xdr:nvCxnSpPr>
        <xdr:cNvPr id="506" name="直線コネクタ 505"/>
        <xdr:cNvCxnSpPr/>
      </xdr:nvCxnSpPr>
      <xdr:spPr>
        <a:xfrm flipV="1">
          <a:off x="16317595" y="5646687"/>
          <a:ext cx="1269" cy="108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92727</xdr:rowOff>
    </xdr:from>
    <xdr:ext cx="249299" cy="259045"/>
    <xdr:sp macro="" textlink="">
      <xdr:nvSpPr>
        <xdr:cNvPr id="507" name="災害復旧事業費最小値テキスト"/>
        <xdr:cNvSpPr txBox="1"/>
      </xdr:nvSpPr>
      <xdr:spPr>
        <a:xfrm>
          <a:off x="16370300" y="677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106964</xdr:rowOff>
    </xdr:from>
    <xdr:ext cx="534377" cy="259045"/>
    <xdr:sp macro="" textlink="">
      <xdr:nvSpPr>
        <xdr:cNvPr id="509" name="災害復旧事業費最大値テキスト"/>
        <xdr:cNvSpPr txBox="1"/>
      </xdr:nvSpPr>
      <xdr:spPr>
        <a:xfrm>
          <a:off x="16370300" y="542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160287</xdr:rowOff>
    </xdr:from>
    <xdr:to>
      <xdr:col>86</xdr:col>
      <xdr:colOff>25400</xdr:colOff>
      <xdr:row>32</xdr:row>
      <xdr:rowOff>160287</xdr:rowOff>
    </xdr:to>
    <xdr:cxnSp macro="">
      <xdr:nvCxnSpPr>
        <xdr:cNvPr id="510" name="直線コネクタ 509"/>
        <xdr:cNvCxnSpPr/>
      </xdr:nvCxnSpPr>
      <xdr:spPr>
        <a:xfrm>
          <a:off x="16230600" y="5646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34684</xdr:rowOff>
    </xdr:from>
    <xdr:to>
      <xdr:col>85</xdr:col>
      <xdr:colOff>127000</xdr:colOff>
      <xdr:row>32</xdr:row>
      <xdr:rowOff>160287</xdr:rowOff>
    </xdr:to>
    <xdr:cxnSp macro="">
      <xdr:nvCxnSpPr>
        <xdr:cNvPr id="511" name="直線コネクタ 510"/>
        <xdr:cNvCxnSpPr/>
      </xdr:nvCxnSpPr>
      <xdr:spPr>
        <a:xfrm>
          <a:off x="15481300" y="5349634"/>
          <a:ext cx="838200" cy="29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137177</xdr:rowOff>
    </xdr:from>
    <xdr:ext cx="378565" cy="259045"/>
    <xdr:sp macro="" textlink="">
      <xdr:nvSpPr>
        <xdr:cNvPr id="512" name="災害復旧事業費平均値テキスト"/>
        <xdr:cNvSpPr txBox="1"/>
      </xdr:nvSpPr>
      <xdr:spPr>
        <a:xfrm>
          <a:off x="16370300" y="66522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158750</xdr:rowOff>
    </xdr:from>
    <xdr:to>
      <xdr:col>85</xdr:col>
      <xdr:colOff>177800</xdr:colOff>
      <xdr:row>39</xdr:row>
      <xdr:rowOff>88900</xdr:rowOff>
    </xdr:to>
    <xdr:sp macro="" textlink="">
      <xdr:nvSpPr>
        <xdr:cNvPr id="513" name="フローチャート: 判断 512"/>
        <xdr:cNvSpPr/>
      </xdr:nvSpPr>
      <xdr:spPr>
        <a:xfrm>
          <a:off x="162687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34684</xdr:rowOff>
    </xdr:from>
    <xdr:to>
      <xdr:col>81</xdr:col>
      <xdr:colOff>50800</xdr:colOff>
      <xdr:row>32</xdr:row>
      <xdr:rowOff>41326</xdr:rowOff>
    </xdr:to>
    <xdr:cxnSp macro="">
      <xdr:nvCxnSpPr>
        <xdr:cNvPr id="514" name="直線コネクタ 513"/>
        <xdr:cNvCxnSpPr/>
      </xdr:nvCxnSpPr>
      <xdr:spPr>
        <a:xfrm flipV="1">
          <a:off x="14592300" y="5349634"/>
          <a:ext cx="889000" cy="17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107150</xdr:rowOff>
    </xdr:from>
    <xdr:to>
      <xdr:col>81</xdr:col>
      <xdr:colOff>101600</xdr:colOff>
      <xdr:row>39</xdr:row>
      <xdr:rowOff>37300</xdr:rowOff>
    </xdr:to>
    <xdr:sp macro="" textlink="">
      <xdr:nvSpPr>
        <xdr:cNvPr id="515" name="フローチャート: 判断 514"/>
        <xdr:cNvSpPr/>
      </xdr:nvSpPr>
      <xdr:spPr>
        <a:xfrm>
          <a:off x="154305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28427</xdr:rowOff>
    </xdr:from>
    <xdr:ext cx="469744" cy="259045"/>
    <xdr:sp macro="" textlink="">
      <xdr:nvSpPr>
        <xdr:cNvPr id="516" name="テキスト ボックス 515"/>
        <xdr:cNvSpPr txBox="1"/>
      </xdr:nvSpPr>
      <xdr:spPr>
        <a:xfrm>
          <a:off x="15246428" y="67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41326</xdr:rowOff>
    </xdr:from>
    <xdr:to>
      <xdr:col>76</xdr:col>
      <xdr:colOff>114300</xdr:colOff>
      <xdr:row>33</xdr:row>
      <xdr:rowOff>87668</xdr:rowOff>
    </xdr:to>
    <xdr:cxnSp macro="">
      <xdr:nvCxnSpPr>
        <xdr:cNvPr id="517" name="直線コネクタ 516"/>
        <xdr:cNvCxnSpPr/>
      </xdr:nvCxnSpPr>
      <xdr:spPr>
        <a:xfrm flipV="1">
          <a:off x="13703300" y="5527726"/>
          <a:ext cx="889000" cy="21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155219</xdr:rowOff>
    </xdr:from>
    <xdr:to>
      <xdr:col>76</xdr:col>
      <xdr:colOff>165100</xdr:colOff>
      <xdr:row>39</xdr:row>
      <xdr:rowOff>85369</xdr:rowOff>
    </xdr:to>
    <xdr:sp macro="" textlink="">
      <xdr:nvSpPr>
        <xdr:cNvPr id="518" name="フローチャート: 判断 517"/>
        <xdr:cNvSpPr/>
      </xdr:nvSpPr>
      <xdr:spPr>
        <a:xfrm>
          <a:off x="14541500" y="6670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76496</xdr:rowOff>
    </xdr:from>
    <xdr:ext cx="378565" cy="259045"/>
    <xdr:sp macro="" textlink="">
      <xdr:nvSpPr>
        <xdr:cNvPr id="519" name="テキスト ボックス 518"/>
        <xdr:cNvSpPr txBox="1"/>
      </xdr:nvSpPr>
      <xdr:spPr>
        <a:xfrm>
          <a:off x="14403017" y="6763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29</xdr:row>
      <xdr:rowOff>149466</xdr:rowOff>
    </xdr:from>
    <xdr:to>
      <xdr:col>71</xdr:col>
      <xdr:colOff>177800</xdr:colOff>
      <xdr:row>33</xdr:row>
      <xdr:rowOff>87668</xdr:rowOff>
    </xdr:to>
    <xdr:cxnSp macro="">
      <xdr:nvCxnSpPr>
        <xdr:cNvPr id="520" name="直線コネクタ 519"/>
        <xdr:cNvCxnSpPr/>
      </xdr:nvCxnSpPr>
      <xdr:spPr>
        <a:xfrm>
          <a:off x="12814300" y="5121516"/>
          <a:ext cx="889000" cy="6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141377</xdr:rowOff>
    </xdr:from>
    <xdr:to>
      <xdr:col>72</xdr:col>
      <xdr:colOff>38100</xdr:colOff>
      <xdr:row>39</xdr:row>
      <xdr:rowOff>71527</xdr:rowOff>
    </xdr:to>
    <xdr:sp macro="" textlink="">
      <xdr:nvSpPr>
        <xdr:cNvPr id="521" name="フローチャート: 判断 520"/>
        <xdr:cNvSpPr/>
      </xdr:nvSpPr>
      <xdr:spPr>
        <a:xfrm>
          <a:off x="13652500" y="665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62654</xdr:rowOff>
    </xdr:from>
    <xdr:ext cx="469744" cy="259045"/>
    <xdr:sp macro="" textlink="">
      <xdr:nvSpPr>
        <xdr:cNvPr id="522" name="テキスト ボックス 521"/>
        <xdr:cNvSpPr txBox="1"/>
      </xdr:nvSpPr>
      <xdr:spPr>
        <a:xfrm>
          <a:off x="13468428" y="674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124638</xdr:rowOff>
    </xdr:from>
    <xdr:to>
      <xdr:col>67</xdr:col>
      <xdr:colOff>101600</xdr:colOff>
      <xdr:row>39</xdr:row>
      <xdr:rowOff>54788</xdr:rowOff>
    </xdr:to>
    <xdr:sp macro="" textlink="">
      <xdr:nvSpPr>
        <xdr:cNvPr id="523" name="フローチャート: 判断 522"/>
        <xdr:cNvSpPr/>
      </xdr:nvSpPr>
      <xdr:spPr>
        <a:xfrm>
          <a:off x="12763500" y="66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45915</xdr:rowOff>
    </xdr:from>
    <xdr:ext cx="469744" cy="259045"/>
    <xdr:sp macro="" textlink="">
      <xdr:nvSpPr>
        <xdr:cNvPr id="524" name="テキスト ボックス 523"/>
        <xdr:cNvSpPr txBox="1"/>
      </xdr:nvSpPr>
      <xdr:spPr>
        <a:xfrm>
          <a:off x="12579428" y="673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109487</xdr:rowOff>
    </xdr:from>
    <xdr:to>
      <xdr:col>85</xdr:col>
      <xdr:colOff>177800</xdr:colOff>
      <xdr:row>33</xdr:row>
      <xdr:rowOff>39637</xdr:rowOff>
    </xdr:to>
    <xdr:sp macro="" textlink="">
      <xdr:nvSpPr>
        <xdr:cNvPr id="530" name="楕円 529"/>
        <xdr:cNvSpPr/>
      </xdr:nvSpPr>
      <xdr:spPr>
        <a:xfrm>
          <a:off x="16268700" y="559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62514</xdr:rowOff>
    </xdr:from>
    <xdr:ext cx="534377" cy="259045"/>
    <xdr:sp macro="" textlink="">
      <xdr:nvSpPr>
        <xdr:cNvPr id="531" name="災害復旧事業費該当値テキスト"/>
        <xdr:cNvSpPr txBox="1"/>
      </xdr:nvSpPr>
      <xdr:spPr>
        <a:xfrm>
          <a:off x="16370300" y="554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155334</xdr:rowOff>
    </xdr:from>
    <xdr:to>
      <xdr:col>81</xdr:col>
      <xdr:colOff>101600</xdr:colOff>
      <xdr:row>31</xdr:row>
      <xdr:rowOff>85484</xdr:rowOff>
    </xdr:to>
    <xdr:sp macro="" textlink="">
      <xdr:nvSpPr>
        <xdr:cNvPr id="532" name="楕円 531"/>
        <xdr:cNvSpPr/>
      </xdr:nvSpPr>
      <xdr:spPr>
        <a:xfrm>
          <a:off x="15430500" y="529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102011</xdr:rowOff>
    </xdr:from>
    <xdr:ext cx="599010" cy="259045"/>
    <xdr:sp macro="" textlink="">
      <xdr:nvSpPr>
        <xdr:cNvPr id="533" name="テキスト ボックス 532"/>
        <xdr:cNvSpPr txBox="1"/>
      </xdr:nvSpPr>
      <xdr:spPr>
        <a:xfrm>
          <a:off x="15181795" y="5074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161976</xdr:rowOff>
    </xdr:from>
    <xdr:to>
      <xdr:col>76</xdr:col>
      <xdr:colOff>165100</xdr:colOff>
      <xdr:row>32</xdr:row>
      <xdr:rowOff>92126</xdr:rowOff>
    </xdr:to>
    <xdr:sp macro="" textlink="">
      <xdr:nvSpPr>
        <xdr:cNvPr id="534" name="楕円 533"/>
        <xdr:cNvSpPr/>
      </xdr:nvSpPr>
      <xdr:spPr>
        <a:xfrm>
          <a:off x="14541500" y="547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108653</xdr:rowOff>
    </xdr:from>
    <xdr:ext cx="534377" cy="259045"/>
    <xdr:sp macro="" textlink="">
      <xdr:nvSpPr>
        <xdr:cNvPr id="535" name="テキスト ボックス 534"/>
        <xdr:cNvSpPr txBox="1"/>
      </xdr:nvSpPr>
      <xdr:spPr>
        <a:xfrm>
          <a:off x="14325111" y="525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36868</xdr:rowOff>
    </xdr:from>
    <xdr:to>
      <xdr:col>72</xdr:col>
      <xdr:colOff>38100</xdr:colOff>
      <xdr:row>33</xdr:row>
      <xdr:rowOff>138468</xdr:rowOff>
    </xdr:to>
    <xdr:sp macro="" textlink="">
      <xdr:nvSpPr>
        <xdr:cNvPr id="536" name="楕円 535"/>
        <xdr:cNvSpPr/>
      </xdr:nvSpPr>
      <xdr:spPr>
        <a:xfrm>
          <a:off x="13652500" y="569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154995</xdr:rowOff>
    </xdr:from>
    <xdr:ext cx="534377" cy="259045"/>
    <xdr:sp macro="" textlink="">
      <xdr:nvSpPr>
        <xdr:cNvPr id="537" name="テキスト ボックス 536"/>
        <xdr:cNvSpPr txBox="1"/>
      </xdr:nvSpPr>
      <xdr:spPr>
        <a:xfrm>
          <a:off x="13436111" y="546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98666</xdr:rowOff>
    </xdr:from>
    <xdr:to>
      <xdr:col>67</xdr:col>
      <xdr:colOff>101600</xdr:colOff>
      <xdr:row>30</xdr:row>
      <xdr:rowOff>28816</xdr:rowOff>
    </xdr:to>
    <xdr:sp macro="" textlink="">
      <xdr:nvSpPr>
        <xdr:cNvPr id="538" name="楕円 537"/>
        <xdr:cNvSpPr/>
      </xdr:nvSpPr>
      <xdr:spPr>
        <a:xfrm>
          <a:off x="12763500" y="507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28</xdr:row>
      <xdr:rowOff>45343</xdr:rowOff>
    </xdr:from>
    <xdr:ext cx="599010" cy="259045"/>
    <xdr:sp macro="" textlink="">
      <xdr:nvSpPr>
        <xdr:cNvPr id="539" name="テキスト ボックス 538"/>
        <xdr:cNvSpPr txBox="1"/>
      </xdr:nvSpPr>
      <xdr:spPr>
        <a:xfrm>
          <a:off x="12514795" y="484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4" name="テキスト ボックス 60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6" name="テキスト ボックス 60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8" name="テキスト ボックス 60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165189</xdr:rowOff>
    </xdr:from>
    <xdr:to>
      <xdr:col>85</xdr:col>
      <xdr:colOff>126364</xdr:colOff>
      <xdr:row>78</xdr:row>
      <xdr:rowOff>32010</xdr:rowOff>
    </xdr:to>
    <xdr:cxnSp macro="">
      <xdr:nvCxnSpPr>
        <xdr:cNvPr id="612" name="直線コネクタ 611"/>
        <xdr:cNvCxnSpPr/>
      </xdr:nvCxnSpPr>
      <xdr:spPr>
        <a:xfrm flipV="1">
          <a:off x="16317595" y="12338139"/>
          <a:ext cx="1269" cy="1066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35837</xdr:rowOff>
    </xdr:from>
    <xdr:ext cx="469744" cy="259045"/>
    <xdr:sp macro="" textlink="">
      <xdr:nvSpPr>
        <xdr:cNvPr id="613" name="公債費最小値テキスト"/>
        <xdr:cNvSpPr txBox="1"/>
      </xdr:nvSpPr>
      <xdr:spPr>
        <a:xfrm>
          <a:off x="16370300" y="1340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32010</xdr:rowOff>
    </xdr:from>
    <xdr:to>
      <xdr:col>86</xdr:col>
      <xdr:colOff>25400</xdr:colOff>
      <xdr:row>78</xdr:row>
      <xdr:rowOff>32010</xdr:rowOff>
    </xdr:to>
    <xdr:cxnSp macro="">
      <xdr:nvCxnSpPr>
        <xdr:cNvPr id="614" name="直線コネクタ 613"/>
        <xdr:cNvCxnSpPr/>
      </xdr:nvCxnSpPr>
      <xdr:spPr>
        <a:xfrm>
          <a:off x="16230600" y="1340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111866</xdr:rowOff>
    </xdr:from>
    <xdr:ext cx="534377" cy="259045"/>
    <xdr:sp macro="" textlink="">
      <xdr:nvSpPr>
        <xdr:cNvPr id="615" name="公債費最大値テキスト"/>
        <xdr:cNvSpPr txBox="1"/>
      </xdr:nvSpPr>
      <xdr:spPr>
        <a:xfrm>
          <a:off x="16370300" y="1211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165189</xdr:rowOff>
    </xdr:from>
    <xdr:to>
      <xdr:col>86</xdr:col>
      <xdr:colOff>25400</xdr:colOff>
      <xdr:row>71</xdr:row>
      <xdr:rowOff>165189</xdr:rowOff>
    </xdr:to>
    <xdr:cxnSp macro="">
      <xdr:nvCxnSpPr>
        <xdr:cNvPr id="616" name="直線コネクタ 615"/>
        <xdr:cNvCxnSpPr/>
      </xdr:nvCxnSpPr>
      <xdr:spPr>
        <a:xfrm>
          <a:off x="16230600" y="12338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145700</xdr:rowOff>
    </xdr:from>
    <xdr:to>
      <xdr:col>85</xdr:col>
      <xdr:colOff>127000</xdr:colOff>
      <xdr:row>74</xdr:row>
      <xdr:rowOff>128746</xdr:rowOff>
    </xdr:to>
    <xdr:cxnSp macro="">
      <xdr:nvCxnSpPr>
        <xdr:cNvPr id="617" name="直線コネクタ 616"/>
        <xdr:cNvCxnSpPr/>
      </xdr:nvCxnSpPr>
      <xdr:spPr>
        <a:xfrm>
          <a:off x="15481300" y="12318650"/>
          <a:ext cx="838200" cy="49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153871</xdr:rowOff>
    </xdr:from>
    <xdr:ext cx="534377" cy="259045"/>
    <xdr:sp macro="" textlink="">
      <xdr:nvSpPr>
        <xdr:cNvPr id="618" name="公債費平均値テキスト"/>
        <xdr:cNvSpPr txBox="1"/>
      </xdr:nvSpPr>
      <xdr:spPr>
        <a:xfrm>
          <a:off x="16370300" y="12841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3994</xdr:rowOff>
    </xdr:from>
    <xdr:to>
      <xdr:col>85</xdr:col>
      <xdr:colOff>177800</xdr:colOff>
      <xdr:row>75</xdr:row>
      <xdr:rowOff>105594</xdr:rowOff>
    </xdr:to>
    <xdr:sp macro="" textlink="">
      <xdr:nvSpPr>
        <xdr:cNvPr id="619" name="フローチャート: 判断 618"/>
        <xdr:cNvSpPr/>
      </xdr:nvSpPr>
      <xdr:spPr>
        <a:xfrm>
          <a:off x="16268700" y="1286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145700</xdr:rowOff>
    </xdr:from>
    <xdr:to>
      <xdr:col>81</xdr:col>
      <xdr:colOff>50800</xdr:colOff>
      <xdr:row>73</xdr:row>
      <xdr:rowOff>18732</xdr:rowOff>
    </xdr:to>
    <xdr:cxnSp macro="">
      <xdr:nvCxnSpPr>
        <xdr:cNvPr id="620" name="直線コネクタ 619"/>
        <xdr:cNvCxnSpPr/>
      </xdr:nvCxnSpPr>
      <xdr:spPr>
        <a:xfrm flipV="1">
          <a:off x="14592300" y="12318650"/>
          <a:ext cx="889000" cy="2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156128</xdr:rowOff>
    </xdr:from>
    <xdr:to>
      <xdr:col>81</xdr:col>
      <xdr:colOff>101600</xdr:colOff>
      <xdr:row>75</xdr:row>
      <xdr:rowOff>86278</xdr:rowOff>
    </xdr:to>
    <xdr:sp macro="" textlink="">
      <xdr:nvSpPr>
        <xdr:cNvPr id="621" name="フローチャート: 判断 620"/>
        <xdr:cNvSpPr/>
      </xdr:nvSpPr>
      <xdr:spPr>
        <a:xfrm>
          <a:off x="15430500" y="128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77405</xdr:rowOff>
    </xdr:from>
    <xdr:ext cx="534377" cy="259045"/>
    <xdr:sp macro="" textlink="">
      <xdr:nvSpPr>
        <xdr:cNvPr id="622" name="テキスト ボックス 621"/>
        <xdr:cNvSpPr txBox="1"/>
      </xdr:nvSpPr>
      <xdr:spPr>
        <a:xfrm>
          <a:off x="15214111" y="1293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92608</xdr:rowOff>
    </xdr:from>
    <xdr:to>
      <xdr:col>76</xdr:col>
      <xdr:colOff>114300</xdr:colOff>
      <xdr:row>73</xdr:row>
      <xdr:rowOff>18732</xdr:rowOff>
    </xdr:to>
    <xdr:cxnSp macro="">
      <xdr:nvCxnSpPr>
        <xdr:cNvPr id="623" name="直線コネクタ 622"/>
        <xdr:cNvCxnSpPr/>
      </xdr:nvCxnSpPr>
      <xdr:spPr>
        <a:xfrm>
          <a:off x="13703300" y="12265558"/>
          <a:ext cx="889000" cy="26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99301</xdr:rowOff>
    </xdr:from>
    <xdr:to>
      <xdr:col>76</xdr:col>
      <xdr:colOff>165100</xdr:colOff>
      <xdr:row>75</xdr:row>
      <xdr:rowOff>29451</xdr:rowOff>
    </xdr:to>
    <xdr:sp macro="" textlink="">
      <xdr:nvSpPr>
        <xdr:cNvPr id="624" name="フローチャート: 判断 623"/>
        <xdr:cNvSpPr/>
      </xdr:nvSpPr>
      <xdr:spPr>
        <a:xfrm>
          <a:off x="14541500" y="127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20578</xdr:rowOff>
    </xdr:from>
    <xdr:ext cx="534377" cy="259045"/>
    <xdr:sp macro="" textlink="">
      <xdr:nvSpPr>
        <xdr:cNvPr id="625" name="テキスト ボックス 624"/>
        <xdr:cNvSpPr txBox="1"/>
      </xdr:nvSpPr>
      <xdr:spPr>
        <a:xfrm>
          <a:off x="14325111" y="1287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92608</xdr:rowOff>
    </xdr:from>
    <xdr:to>
      <xdr:col>71</xdr:col>
      <xdr:colOff>177800</xdr:colOff>
      <xdr:row>72</xdr:row>
      <xdr:rowOff>130823</xdr:rowOff>
    </xdr:to>
    <xdr:cxnSp macro="">
      <xdr:nvCxnSpPr>
        <xdr:cNvPr id="626" name="直線コネクタ 625"/>
        <xdr:cNvCxnSpPr/>
      </xdr:nvCxnSpPr>
      <xdr:spPr>
        <a:xfrm flipV="1">
          <a:off x="12814300" y="12265558"/>
          <a:ext cx="889000" cy="20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64612</xdr:rowOff>
    </xdr:from>
    <xdr:to>
      <xdr:col>72</xdr:col>
      <xdr:colOff>38100</xdr:colOff>
      <xdr:row>75</xdr:row>
      <xdr:rowOff>166212</xdr:rowOff>
    </xdr:to>
    <xdr:sp macro="" textlink="">
      <xdr:nvSpPr>
        <xdr:cNvPr id="627" name="フローチャート: 判断 626"/>
        <xdr:cNvSpPr/>
      </xdr:nvSpPr>
      <xdr:spPr>
        <a:xfrm>
          <a:off x="13652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157339</xdr:rowOff>
    </xdr:from>
    <xdr:ext cx="534377" cy="259045"/>
    <xdr:sp macro="" textlink="">
      <xdr:nvSpPr>
        <xdr:cNvPr id="628" name="テキスト ボックス 627"/>
        <xdr:cNvSpPr txBox="1"/>
      </xdr:nvSpPr>
      <xdr:spPr>
        <a:xfrm>
          <a:off x="13436111" y="130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47771</xdr:rowOff>
    </xdr:from>
    <xdr:to>
      <xdr:col>67</xdr:col>
      <xdr:colOff>101600</xdr:colOff>
      <xdr:row>75</xdr:row>
      <xdr:rowOff>149371</xdr:rowOff>
    </xdr:to>
    <xdr:sp macro="" textlink="">
      <xdr:nvSpPr>
        <xdr:cNvPr id="629" name="フローチャート: 判断 628"/>
        <xdr:cNvSpPr/>
      </xdr:nvSpPr>
      <xdr:spPr>
        <a:xfrm>
          <a:off x="12763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140498</xdr:rowOff>
    </xdr:from>
    <xdr:ext cx="534377" cy="259045"/>
    <xdr:sp macro="" textlink="">
      <xdr:nvSpPr>
        <xdr:cNvPr id="630" name="テキスト ボックス 629"/>
        <xdr:cNvSpPr txBox="1"/>
      </xdr:nvSpPr>
      <xdr:spPr>
        <a:xfrm>
          <a:off x="12547111" y="129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77946</xdr:rowOff>
    </xdr:from>
    <xdr:to>
      <xdr:col>85</xdr:col>
      <xdr:colOff>177800</xdr:colOff>
      <xdr:row>75</xdr:row>
      <xdr:rowOff>8096</xdr:rowOff>
    </xdr:to>
    <xdr:sp macro="" textlink="">
      <xdr:nvSpPr>
        <xdr:cNvPr id="636" name="楕円 635"/>
        <xdr:cNvSpPr/>
      </xdr:nvSpPr>
      <xdr:spPr>
        <a:xfrm>
          <a:off x="16268700" y="12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100823</xdr:rowOff>
    </xdr:from>
    <xdr:ext cx="534377" cy="259045"/>
    <xdr:sp macro="" textlink="">
      <xdr:nvSpPr>
        <xdr:cNvPr id="637" name="公債費該当値テキスト"/>
        <xdr:cNvSpPr txBox="1"/>
      </xdr:nvSpPr>
      <xdr:spPr>
        <a:xfrm>
          <a:off x="16370300" y="1261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94900</xdr:rowOff>
    </xdr:from>
    <xdr:to>
      <xdr:col>81</xdr:col>
      <xdr:colOff>101600</xdr:colOff>
      <xdr:row>72</xdr:row>
      <xdr:rowOff>25050</xdr:rowOff>
    </xdr:to>
    <xdr:sp macro="" textlink="">
      <xdr:nvSpPr>
        <xdr:cNvPr id="638" name="楕円 637"/>
        <xdr:cNvSpPr/>
      </xdr:nvSpPr>
      <xdr:spPr>
        <a:xfrm>
          <a:off x="15430500" y="122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41577</xdr:rowOff>
    </xdr:from>
    <xdr:ext cx="534377" cy="259045"/>
    <xdr:sp macro="" textlink="">
      <xdr:nvSpPr>
        <xdr:cNvPr id="639" name="テキスト ボックス 638"/>
        <xdr:cNvSpPr txBox="1"/>
      </xdr:nvSpPr>
      <xdr:spPr>
        <a:xfrm>
          <a:off x="15214111" y="120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139382</xdr:rowOff>
    </xdr:from>
    <xdr:to>
      <xdr:col>76</xdr:col>
      <xdr:colOff>165100</xdr:colOff>
      <xdr:row>73</xdr:row>
      <xdr:rowOff>69532</xdr:rowOff>
    </xdr:to>
    <xdr:sp macro="" textlink="">
      <xdr:nvSpPr>
        <xdr:cNvPr id="640" name="楕円 639"/>
        <xdr:cNvSpPr/>
      </xdr:nvSpPr>
      <xdr:spPr>
        <a:xfrm>
          <a:off x="14541500" y="1248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86059</xdr:rowOff>
    </xdr:from>
    <xdr:ext cx="534377" cy="259045"/>
    <xdr:sp macro="" textlink="">
      <xdr:nvSpPr>
        <xdr:cNvPr id="641" name="テキスト ボックス 640"/>
        <xdr:cNvSpPr txBox="1"/>
      </xdr:nvSpPr>
      <xdr:spPr>
        <a:xfrm>
          <a:off x="14325111" y="1225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41808</xdr:rowOff>
    </xdr:from>
    <xdr:to>
      <xdr:col>72</xdr:col>
      <xdr:colOff>38100</xdr:colOff>
      <xdr:row>71</xdr:row>
      <xdr:rowOff>143408</xdr:rowOff>
    </xdr:to>
    <xdr:sp macro="" textlink="">
      <xdr:nvSpPr>
        <xdr:cNvPr id="642" name="楕円 641"/>
        <xdr:cNvSpPr/>
      </xdr:nvSpPr>
      <xdr:spPr>
        <a:xfrm>
          <a:off x="13652500" y="1221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159935</xdr:rowOff>
    </xdr:from>
    <xdr:ext cx="534377" cy="259045"/>
    <xdr:sp macro="" textlink="">
      <xdr:nvSpPr>
        <xdr:cNvPr id="643" name="テキスト ボックス 642"/>
        <xdr:cNvSpPr txBox="1"/>
      </xdr:nvSpPr>
      <xdr:spPr>
        <a:xfrm>
          <a:off x="13436111" y="1198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80023</xdr:rowOff>
    </xdr:from>
    <xdr:to>
      <xdr:col>67</xdr:col>
      <xdr:colOff>101600</xdr:colOff>
      <xdr:row>73</xdr:row>
      <xdr:rowOff>10173</xdr:rowOff>
    </xdr:to>
    <xdr:sp macro="" textlink="">
      <xdr:nvSpPr>
        <xdr:cNvPr id="644" name="楕円 643"/>
        <xdr:cNvSpPr/>
      </xdr:nvSpPr>
      <xdr:spPr>
        <a:xfrm>
          <a:off x="12763500" y="1242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26700</xdr:rowOff>
    </xdr:from>
    <xdr:ext cx="534377" cy="259045"/>
    <xdr:sp macro="" textlink="">
      <xdr:nvSpPr>
        <xdr:cNvPr id="645" name="テキスト ボックス 644"/>
        <xdr:cNvSpPr txBox="1"/>
      </xdr:nvSpPr>
      <xdr:spPr>
        <a:xfrm>
          <a:off x="12547111" y="1219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6" name="直線コネクタ 65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7" name="テキスト ボックス 65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8" name="直線コネクタ 65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9" name="テキスト ボックス 65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0" name="直線コネクタ 65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1" name="テキスト ボックス 66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2" name="直線コネクタ 66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3" name="テキスト ボックス 66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56409</xdr:rowOff>
    </xdr:from>
    <xdr:to>
      <xdr:col>85</xdr:col>
      <xdr:colOff>126364</xdr:colOff>
      <xdr:row>98</xdr:row>
      <xdr:rowOff>135995</xdr:rowOff>
    </xdr:to>
    <xdr:cxnSp macro="">
      <xdr:nvCxnSpPr>
        <xdr:cNvPr id="667" name="直線コネクタ 666"/>
        <xdr:cNvCxnSpPr/>
      </xdr:nvCxnSpPr>
      <xdr:spPr>
        <a:xfrm flipV="1">
          <a:off x="16317595" y="16344159"/>
          <a:ext cx="1269" cy="593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167415</xdr:rowOff>
    </xdr:from>
    <xdr:ext cx="469744" cy="259045"/>
    <xdr:sp macro="" textlink="">
      <xdr:nvSpPr>
        <xdr:cNvPr id="668" name="積立金最小値テキスト"/>
        <xdr:cNvSpPr txBox="1"/>
      </xdr:nvSpPr>
      <xdr:spPr>
        <a:xfrm>
          <a:off x="16370300" y="1696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135995</xdr:rowOff>
    </xdr:from>
    <xdr:to>
      <xdr:col>86</xdr:col>
      <xdr:colOff>25400</xdr:colOff>
      <xdr:row>98</xdr:row>
      <xdr:rowOff>135995</xdr:rowOff>
    </xdr:to>
    <xdr:cxnSp macro="">
      <xdr:nvCxnSpPr>
        <xdr:cNvPr id="669" name="直線コネクタ 668"/>
        <xdr:cNvCxnSpPr/>
      </xdr:nvCxnSpPr>
      <xdr:spPr>
        <a:xfrm>
          <a:off x="16230600" y="16938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3086</xdr:rowOff>
    </xdr:from>
    <xdr:ext cx="599010" cy="259045"/>
    <xdr:sp macro="" textlink="">
      <xdr:nvSpPr>
        <xdr:cNvPr id="670" name="積立金最大値テキスト"/>
        <xdr:cNvSpPr txBox="1"/>
      </xdr:nvSpPr>
      <xdr:spPr>
        <a:xfrm>
          <a:off x="16370300" y="1611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56409</xdr:rowOff>
    </xdr:from>
    <xdr:to>
      <xdr:col>86</xdr:col>
      <xdr:colOff>25400</xdr:colOff>
      <xdr:row>95</xdr:row>
      <xdr:rowOff>56409</xdr:rowOff>
    </xdr:to>
    <xdr:cxnSp macro="">
      <xdr:nvCxnSpPr>
        <xdr:cNvPr id="671" name="直線コネクタ 670"/>
        <xdr:cNvCxnSpPr/>
      </xdr:nvCxnSpPr>
      <xdr:spPr>
        <a:xfrm>
          <a:off x="16230600" y="16344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56409</xdr:rowOff>
    </xdr:from>
    <xdr:to>
      <xdr:col>85</xdr:col>
      <xdr:colOff>127000</xdr:colOff>
      <xdr:row>95</xdr:row>
      <xdr:rowOff>102226</xdr:rowOff>
    </xdr:to>
    <xdr:cxnSp macro="">
      <xdr:nvCxnSpPr>
        <xdr:cNvPr id="672" name="直線コネクタ 671"/>
        <xdr:cNvCxnSpPr/>
      </xdr:nvCxnSpPr>
      <xdr:spPr>
        <a:xfrm flipV="1">
          <a:off x="15481300" y="16344159"/>
          <a:ext cx="838200" cy="4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40414</xdr:rowOff>
    </xdr:from>
    <xdr:ext cx="534377" cy="259045"/>
    <xdr:sp macro="" textlink="">
      <xdr:nvSpPr>
        <xdr:cNvPr id="673" name="積立金平均値テキスト"/>
        <xdr:cNvSpPr txBox="1"/>
      </xdr:nvSpPr>
      <xdr:spPr>
        <a:xfrm>
          <a:off x="16370300" y="16842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61987</xdr:rowOff>
    </xdr:from>
    <xdr:to>
      <xdr:col>85</xdr:col>
      <xdr:colOff>177800</xdr:colOff>
      <xdr:row>98</xdr:row>
      <xdr:rowOff>163587</xdr:rowOff>
    </xdr:to>
    <xdr:sp macro="" textlink="">
      <xdr:nvSpPr>
        <xdr:cNvPr id="674" name="フローチャート: 判断 673"/>
        <xdr:cNvSpPr/>
      </xdr:nvSpPr>
      <xdr:spPr>
        <a:xfrm>
          <a:off x="16268700" y="1686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42925</xdr:rowOff>
    </xdr:from>
    <xdr:to>
      <xdr:col>81</xdr:col>
      <xdr:colOff>50800</xdr:colOff>
      <xdr:row>95</xdr:row>
      <xdr:rowOff>102226</xdr:rowOff>
    </xdr:to>
    <xdr:cxnSp macro="">
      <xdr:nvCxnSpPr>
        <xdr:cNvPr id="675" name="直線コネクタ 674"/>
        <xdr:cNvCxnSpPr/>
      </xdr:nvCxnSpPr>
      <xdr:spPr>
        <a:xfrm>
          <a:off x="14592300" y="15816325"/>
          <a:ext cx="889000" cy="57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43151</xdr:rowOff>
    </xdr:from>
    <xdr:to>
      <xdr:col>81</xdr:col>
      <xdr:colOff>101600</xdr:colOff>
      <xdr:row>98</xdr:row>
      <xdr:rowOff>144751</xdr:rowOff>
    </xdr:to>
    <xdr:sp macro="" textlink="">
      <xdr:nvSpPr>
        <xdr:cNvPr id="676" name="フローチャート: 判断 675"/>
        <xdr:cNvSpPr/>
      </xdr:nvSpPr>
      <xdr:spPr>
        <a:xfrm>
          <a:off x="15430500" y="1684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135878</xdr:rowOff>
    </xdr:from>
    <xdr:ext cx="534377" cy="259045"/>
    <xdr:sp macro="" textlink="">
      <xdr:nvSpPr>
        <xdr:cNvPr id="677" name="テキスト ボックス 676"/>
        <xdr:cNvSpPr txBox="1"/>
      </xdr:nvSpPr>
      <xdr:spPr>
        <a:xfrm>
          <a:off x="15214111" y="1693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75392</xdr:rowOff>
    </xdr:from>
    <xdr:to>
      <xdr:col>76</xdr:col>
      <xdr:colOff>114300</xdr:colOff>
      <xdr:row>92</xdr:row>
      <xdr:rowOff>42925</xdr:rowOff>
    </xdr:to>
    <xdr:cxnSp macro="">
      <xdr:nvCxnSpPr>
        <xdr:cNvPr id="678" name="直線コネクタ 677"/>
        <xdr:cNvCxnSpPr/>
      </xdr:nvCxnSpPr>
      <xdr:spPr>
        <a:xfrm>
          <a:off x="13703300" y="15505892"/>
          <a:ext cx="889000" cy="31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58620</xdr:rowOff>
    </xdr:from>
    <xdr:to>
      <xdr:col>76</xdr:col>
      <xdr:colOff>165100</xdr:colOff>
      <xdr:row>98</xdr:row>
      <xdr:rowOff>160220</xdr:rowOff>
    </xdr:to>
    <xdr:sp macro="" textlink="">
      <xdr:nvSpPr>
        <xdr:cNvPr id="679" name="フローチャート: 判断 678"/>
        <xdr:cNvSpPr/>
      </xdr:nvSpPr>
      <xdr:spPr>
        <a:xfrm>
          <a:off x="14541500" y="1686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151347</xdr:rowOff>
    </xdr:from>
    <xdr:ext cx="534377" cy="259045"/>
    <xdr:sp macro="" textlink="">
      <xdr:nvSpPr>
        <xdr:cNvPr id="680" name="テキスト ボックス 679"/>
        <xdr:cNvSpPr txBox="1"/>
      </xdr:nvSpPr>
      <xdr:spPr>
        <a:xfrm>
          <a:off x="14325111" y="1695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75392</xdr:rowOff>
    </xdr:from>
    <xdr:to>
      <xdr:col>71</xdr:col>
      <xdr:colOff>177800</xdr:colOff>
      <xdr:row>92</xdr:row>
      <xdr:rowOff>129150</xdr:rowOff>
    </xdr:to>
    <xdr:cxnSp macro="">
      <xdr:nvCxnSpPr>
        <xdr:cNvPr id="681" name="直線コネクタ 680"/>
        <xdr:cNvCxnSpPr/>
      </xdr:nvCxnSpPr>
      <xdr:spPr>
        <a:xfrm flipV="1">
          <a:off x="12814300" y="15505892"/>
          <a:ext cx="889000" cy="39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68799</xdr:rowOff>
    </xdr:from>
    <xdr:to>
      <xdr:col>72</xdr:col>
      <xdr:colOff>38100</xdr:colOff>
      <xdr:row>98</xdr:row>
      <xdr:rowOff>170399</xdr:rowOff>
    </xdr:to>
    <xdr:sp macro="" textlink="">
      <xdr:nvSpPr>
        <xdr:cNvPr id="682" name="フローチャート: 判断 681"/>
        <xdr:cNvSpPr/>
      </xdr:nvSpPr>
      <xdr:spPr>
        <a:xfrm>
          <a:off x="13652500" y="1687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161526</xdr:rowOff>
    </xdr:from>
    <xdr:ext cx="469744" cy="259045"/>
    <xdr:sp macro="" textlink="">
      <xdr:nvSpPr>
        <xdr:cNvPr id="683" name="テキスト ボックス 682"/>
        <xdr:cNvSpPr txBox="1"/>
      </xdr:nvSpPr>
      <xdr:spPr>
        <a:xfrm>
          <a:off x="13468428" y="1696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53366</xdr:rowOff>
    </xdr:from>
    <xdr:to>
      <xdr:col>67</xdr:col>
      <xdr:colOff>101600</xdr:colOff>
      <xdr:row>98</xdr:row>
      <xdr:rowOff>154966</xdr:rowOff>
    </xdr:to>
    <xdr:sp macro="" textlink="">
      <xdr:nvSpPr>
        <xdr:cNvPr id="684" name="フローチャート: 判断 683"/>
        <xdr:cNvSpPr/>
      </xdr:nvSpPr>
      <xdr:spPr>
        <a:xfrm>
          <a:off x="12763500" y="1685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146093</xdr:rowOff>
    </xdr:from>
    <xdr:ext cx="534377" cy="259045"/>
    <xdr:sp macro="" textlink="">
      <xdr:nvSpPr>
        <xdr:cNvPr id="685" name="テキスト ボックス 684"/>
        <xdr:cNvSpPr txBox="1"/>
      </xdr:nvSpPr>
      <xdr:spPr>
        <a:xfrm>
          <a:off x="12547111" y="1694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5609</xdr:rowOff>
    </xdr:from>
    <xdr:to>
      <xdr:col>85</xdr:col>
      <xdr:colOff>177800</xdr:colOff>
      <xdr:row>95</xdr:row>
      <xdr:rowOff>107209</xdr:rowOff>
    </xdr:to>
    <xdr:sp macro="" textlink="">
      <xdr:nvSpPr>
        <xdr:cNvPr id="691" name="楕円 690"/>
        <xdr:cNvSpPr/>
      </xdr:nvSpPr>
      <xdr:spPr>
        <a:xfrm>
          <a:off x="16268700" y="1629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130086</xdr:rowOff>
    </xdr:from>
    <xdr:ext cx="599010" cy="259045"/>
    <xdr:sp macro="" textlink="">
      <xdr:nvSpPr>
        <xdr:cNvPr id="692" name="積立金該当値テキスト"/>
        <xdr:cNvSpPr txBox="1"/>
      </xdr:nvSpPr>
      <xdr:spPr>
        <a:xfrm>
          <a:off x="16370300" y="1624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51426</xdr:rowOff>
    </xdr:from>
    <xdr:to>
      <xdr:col>81</xdr:col>
      <xdr:colOff>101600</xdr:colOff>
      <xdr:row>95</xdr:row>
      <xdr:rowOff>153026</xdr:rowOff>
    </xdr:to>
    <xdr:sp macro="" textlink="">
      <xdr:nvSpPr>
        <xdr:cNvPr id="693" name="楕円 692"/>
        <xdr:cNvSpPr/>
      </xdr:nvSpPr>
      <xdr:spPr>
        <a:xfrm>
          <a:off x="15430500" y="1633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169553</xdr:rowOff>
    </xdr:from>
    <xdr:ext cx="599010" cy="259045"/>
    <xdr:sp macro="" textlink="">
      <xdr:nvSpPr>
        <xdr:cNvPr id="694" name="テキスト ボックス 693"/>
        <xdr:cNvSpPr txBox="1"/>
      </xdr:nvSpPr>
      <xdr:spPr>
        <a:xfrm>
          <a:off x="15181795" y="1611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163575</xdr:rowOff>
    </xdr:from>
    <xdr:to>
      <xdr:col>76</xdr:col>
      <xdr:colOff>165100</xdr:colOff>
      <xdr:row>92</xdr:row>
      <xdr:rowOff>93725</xdr:rowOff>
    </xdr:to>
    <xdr:sp macro="" textlink="">
      <xdr:nvSpPr>
        <xdr:cNvPr id="695" name="楕円 694"/>
        <xdr:cNvSpPr/>
      </xdr:nvSpPr>
      <xdr:spPr>
        <a:xfrm>
          <a:off x="14541500" y="1576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110252</xdr:rowOff>
    </xdr:from>
    <xdr:ext cx="599010" cy="259045"/>
    <xdr:sp macro="" textlink="">
      <xdr:nvSpPr>
        <xdr:cNvPr id="696" name="テキスト ボックス 695"/>
        <xdr:cNvSpPr txBox="1"/>
      </xdr:nvSpPr>
      <xdr:spPr>
        <a:xfrm>
          <a:off x="14292795" y="1554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24592</xdr:rowOff>
    </xdr:from>
    <xdr:to>
      <xdr:col>72</xdr:col>
      <xdr:colOff>38100</xdr:colOff>
      <xdr:row>90</xdr:row>
      <xdr:rowOff>126192</xdr:rowOff>
    </xdr:to>
    <xdr:sp macro="" textlink="">
      <xdr:nvSpPr>
        <xdr:cNvPr id="697" name="楕円 696"/>
        <xdr:cNvSpPr/>
      </xdr:nvSpPr>
      <xdr:spPr>
        <a:xfrm>
          <a:off x="13652500" y="1545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142719</xdr:rowOff>
    </xdr:from>
    <xdr:ext cx="599010" cy="259045"/>
    <xdr:sp macro="" textlink="">
      <xdr:nvSpPr>
        <xdr:cNvPr id="698" name="テキスト ボックス 697"/>
        <xdr:cNvSpPr txBox="1"/>
      </xdr:nvSpPr>
      <xdr:spPr>
        <a:xfrm>
          <a:off x="13403795" y="1523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78350</xdr:rowOff>
    </xdr:from>
    <xdr:to>
      <xdr:col>67</xdr:col>
      <xdr:colOff>101600</xdr:colOff>
      <xdr:row>93</xdr:row>
      <xdr:rowOff>8500</xdr:rowOff>
    </xdr:to>
    <xdr:sp macro="" textlink="">
      <xdr:nvSpPr>
        <xdr:cNvPr id="699" name="楕円 698"/>
        <xdr:cNvSpPr/>
      </xdr:nvSpPr>
      <xdr:spPr>
        <a:xfrm>
          <a:off x="12763500" y="1585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25027</xdr:rowOff>
    </xdr:from>
    <xdr:ext cx="599010" cy="259045"/>
    <xdr:sp macro="" textlink="">
      <xdr:nvSpPr>
        <xdr:cNvPr id="700" name="テキスト ボックス 699"/>
        <xdr:cNvSpPr txBox="1"/>
      </xdr:nvSpPr>
      <xdr:spPr>
        <a:xfrm>
          <a:off x="12514795" y="1562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1" name="直線コネクタ 71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2" name="テキスト ボックス 71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5" name="直線コネクタ 71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6" name="テキスト ボックス 715"/>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28429</xdr:rowOff>
    </xdr:from>
    <xdr:to>
      <xdr:col>116</xdr:col>
      <xdr:colOff>62864</xdr:colOff>
      <xdr:row>38</xdr:row>
      <xdr:rowOff>25400</xdr:rowOff>
    </xdr:to>
    <xdr:cxnSp macro="">
      <xdr:nvCxnSpPr>
        <xdr:cNvPr id="720" name="直線コネクタ 719"/>
        <xdr:cNvCxnSpPr/>
      </xdr:nvCxnSpPr>
      <xdr:spPr>
        <a:xfrm flipV="1">
          <a:off x="22159595" y="5343379"/>
          <a:ext cx="1269" cy="119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1"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2" name="直線コネクタ 72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146556</xdr:rowOff>
    </xdr:from>
    <xdr:ext cx="534377" cy="259045"/>
    <xdr:sp macro="" textlink="">
      <xdr:nvSpPr>
        <xdr:cNvPr id="723" name="投資及び出資金最大値テキスト"/>
        <xdr:cNvSpPr txBox="1"/>
      </xdr:nvSpPr>
      <xdr:spPr>
        <a:xfrm>
          <a:off x="22212300" y="511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28429</xdr:rowOff>
    </xdr:from>
    <xdr:to>
      <xdr:col>116</xdr:col>
      <xdr:colOff>152400</xdr:colOff>
      <xdr:row>31</xdr:row>
      <xdr:rowOff>28429</xdr:rowOff>
    </xdr:to>
    <xdr:cxnSp macro="">
      <xdr:nvCxnSpPr>
        <xdr:cNvPr id="724" name="直線コネクタ 723"/>
        <xdr:cNvCxnSpPr/>
      </xdr:nvCxnSpPr>
      <xdr:spPr>
        <a:xfrm>
          <a:off x="22072600" y="534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67463</xdr:rowOff>
    </xdr:from>
    <xdr:to>
      <xdr:col>116</xdr:col>
      <xdr:colOff>63500</xdr:colOff>
      <xdr:row>37</xdr:row>
      <xdr:rowOff>73120</xdr:rowOff>
    </xdr:to>
    <xdr:cxnSp macro="">
      <xdr:nvCxnSpPr>
        <xdr:cNvPr id="725" name="直線コネクタ 724"/>
        <xdr:cNvCxnSpPr/>
      </xdr:nvCxnSpPr>
      <xdr:spPr>
        <a:xfrm flipV="1">
          <a:off x="21323300" y="6411113"/>
          <a:ext cx="838200" cy="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25480</xdr:rowOff>
    </xdr:from>
    <xdr:ext cx="469744" cy="259045"/>
    <xdr:sp macro="" textlink="">
      <xdr:nvSpPr>
        <xdr:cNvPr id="726" name="投資及び出資金平均値テキスト"/>
        <xdr:cNvSpPr txBox="1"/>
      </xdr:nvSpPr>
      <xdr:spPr>
        <a:xfrm>
          <a:off x="22212300" y="6197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2603</xdr:rowOff>
    </xdr:from>
    <xdr:to>
      <xdr:col>116</xdr:col>
      <xdr:colOff>114300</xdr:colOff>
      <xdr:row>37</xdr:row>
      <xdr:rowOff>104203</xdr:rowOff>
    </xdr:to>
    <xdr:sp macro="" textlink="">
      <xdr:nvSpPr>
        <xdr:cNvPr id="727" name="フローチャート: 判断 726"/>
        <xdr:cNvSpPr/>
      </xdr:nvSpPr>
      <xdr:spPr>
        <a:xfrm>
          <a:off x="22110700" y="63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73120</xdr:rowOff>
    </xdr:from>
    <xdr:to>
      <xdr:col>111</xdr:col>
      <xdr:colOff>177800</xdr:colOff>
      <xdr:row>37</xdr:row>
      <xdr:rowOff>78607</xdr:rowOff>
    </xdr:to>
    <xdr:cxnSp macro="">
      <xdr:nvCxnSpPr>
        <xdr:cNvPr id="728" name="直線コネクタ 727"/>
        <xdr:cNvCxnSpPr/>
      </xdr:nvCxnSpPr>
      <xdr:spPr>
        <a:xfrm flipV="1">
          <a:off x="20434300" y="6416770"/>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39408</xdr:rowOff>
    </xdr:from>
    <xdr:to>
      <xdr:col>112</xdr:col>
      <xdr:colOff>38100</xdr:colOff>
      <xdr:row>37</xdr:row>
      <xdr:rowOff>141008</xdr:rowOff>
    </xdr:to>
    <xdr:sp macro="" textlink="">
      <xdr:nvSpPr>
        <xdr:cNvPr id="729" name="フローチャート: 判断 728"/>
        <xdr:cNvSpPr/>
      </xdr:nvSpPr>
      <xdr:spPr>
        <a:xfrm>
          <a:off x="21272500" y="638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132135</xdr:rowOff>
    </xdr:from>
    <xdr:ext cx="469744" cy="259045"/>
    <xdr:sp macro="" textlink="">
      <xdr:nvSpPr>
        <xdr:cNvPr id="730" name="テキスト ボックス 729"/>
        <xdr:cNvSpPr txBox="1"/>
      </xdr:nvSpPr>
      <xdr:spPr>
        <a:xfrm>
          <a:off x="21088428" y="647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78607</xdr:rowOff>
    </xdr:from>
    <xdr:to>
      <xdr:col>107</xdr:col>
      <xdr:colOff>50800</xdr:colOff>
      <xdr:row>37</xdr:row>
      <xdr:rowOff>83693</xdr:rowOff>
    </xdr:to>
    <xdr:cxnSp macro="">
      <xdr:nvCxnSpPr>
        <xdr:cNvPr id="731" name="直線コネクタ 730"/>
        <xdr:cNvCxnSpPr/>
      </xdr:nvCxnSpPr>
      <xdr:spPr>
        <a:xfrm flipV="1">
          <a:off x="19545300" y="6422257"/>
          <a:ext cx="8890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89357</xdr:rowOff>
    </xdr:from>
    <xdr:to>
      <xdr:col>107</xdr:col>
      <xdr:colOff>101600</xdr:colOff>
      <xdr:row>38</xdr:row>
      <xdr:rowOff>19507</xdr:rowOff>
    </xdr:to>
    <xdr:sp macro="" textlink="">
      <xdr:nvSpPr>
        <xdr:cNvPr id="732" name="フローチャート: 判断 731"/>
        <xdr:cNvSpPr/>
      </xdr:nvSpPr>
      <xdr:spPr>
        <a:xfrm>
          <a:off x="20383500" y="643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10634</xdr:rowOff>
    </xdr:from>
    <xdr:ext cx="378565" cy="259045"/>
    <xdr:sp macro="" textlink="">
      <xdr:nvSpPr>
        <xdr:cNvPr id="733" name="テキスト ボックス 732"/>
        <xdr:cNvSpPr txBox="1"/>
      </xdr:nvSpPr>
      <xdr:spPr>
        <a:xfrm>
          <a:off x="20245017" y="6525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83693</xdr:rowOff>
    </xdr:from>
    <xdr:to>
      <xdr:col>102</xdr:col>
      <xdr:colOff>114300</xdr:colOff>
      <xdr:row>37</xdr:row>
      <xdr:rowOff>88608</xdr:rowOff>
    </xdr:to>
    <xdr:cxnSp macro="">
      <xdr:nvCxnSpPr>
        <xdr:cNvPr id="734" name="直線コネクタ 733"/>
        <xdr:cNvCxnSpPr/>
      </xdr:nvCxnSpPr>
      <xdr:spPr>
        <a:xfrm flipV="1">
          <a:off x="18656300" y="6427343"/>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114332</xdr:rowOff>
    </xdr:from>
    <xdr:to>
      <xdr:col>102</xdr:col>
      <xdr:colOff>165100</xdr:colOff>
      <xdr:row>38</xdr:row>
      <xdr:rowOff>44482</xdr:rowOff>
    </xdr:to>
    <xdr:sp macro="" textlink="">
      <xdr:nvSpPr>
        <xdr:cNvPr id="735" name="フローチャート: 判断 734"/>
        <xdr:cNvSpPr/>
      </xdr:nvSpPr>
      <xdr:spPr>
        <a:xfrm>
          <a:off x="19494500" y="645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35609</xdr:rowOff>
    </xdr:from>
    <xdr:ext cx="378565" cy="259045"/>
    <xdr:sp macro="" textlink="">
      <xdr:nvSpPr>
        <xdr:cNvPr id="736" name="テキスト ボックス 735"/>
        <xdr:cNvSpPr txBox="1"/>
      </xdr:nvSpPr>
      <xdr:spPr>
        <a:xfrm>
          <a:off x="19356017" y="6550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114732</xdr:rowOff>
    </xdr:from>
    <xdr:to>
      <xdr:col>98</xdr:col>
      <xdr:colOff>38100</xdr:colOff>
      <xdr:row>38</xdr:row>
      <xdr:rowOff>44882</xdr:rowOff>
    </xdr:to>
    <xdr:sp macro="" textlink="">
      <xdr:nvSpPr>
        <xdr:cNvPr id="737" name="フローチャート: 判断 736"/>
        <xdr:cNvSpPr/>
      </xdr:nvSpPr>
      <xdr:spPr>
        <a:xfrm>
          <a:off x="18605500" y="645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36009</xdr:rowOff>
    </xdr:from>
    <xdr:ext cx="378565" cy="259045"/>
    <xdr:sp macro="" textlink="">
      <xdr:nvSpPr>
        <xdr:cNvPr id="738" name="テキスト ボックス 737"/>
        <xdr:cNvSpPr txBox="1"/>
      </xdr:nvSpPr>
      <xdr:spPr>
        <a:xfrm>
          <a:off x="18467017" y="6551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16663</xdr:rowOff>
    </xdr:from>
    <xdr:to>
      <xdr:col>116</xdr:col>
      <xdr:colOff>114300</xdr:colOff>
      <xdr:row>37</xdr:row>
      <xdr:rowOff>118263</xdr:rowOff>
    </xdr:to>
    <xdr:sp macro="" textlink="">
      <xdr:nvSpPr>
        <xdr:cNvPr id="744" name="楕円 743"/>
        <xdr:cNvSpPr/>
      </xdr:nvSpPr>
      <xdr:spPr>
        <a:xfrm>
          <a:off x="22110700" y="636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166540</xdr:rowOff>
    </xdr:from>
    <xdr:ext cx="469744" cy="259045"/>
    <xdr:sp macro="" textlink="">
      <xdr:nvSpPr>
        <xdr:cNvPr id="745" name="投資及び出資金該当値テキスト"/>
        <xdr:cNvSpPr txBox="1"/>
      </xdr:nvSpPr>
      <xdr:spPr>
        <a:xfrm>
          <a:off x="22212300" y="633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22320</xdr:rowOff>
    </xdr:from>
    <xdr:to>
      <xdr:col>112</xdr:col>
      <xdr:colOff>38100</xdr:colOff>
      <xdr:row>37</xdr:row>
      <xdr:rowOff>123920</xdr:rowOff>
    </xdr:to>
    <xdr:sp macro="" textlink="">
      <xdr:nvSpPr>
        <xdr:cNvPr id="746" name="楕円 745"/>
        <xdr:cNvSpPr/>
      </xdr:nvSpPr>
      <xdr:spPr>
        <a:xfrm>
          <a:off x="21272500" y="63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140447</xdr:rowOff>
    </xdr:from>
    <xdr:ext cx="469744" cy="259045"/>
    <xdr:sp macro="" textlink="">
      <xdr:nvSpPr>
        <xdr:cNvPr id="747" name="テキスト ボックス 746"/>
        <xdr:cNvSpPr txBox="1"/>
      </xdr:nvSpPr>
      <xdr:spPr>
        <a:xfrm>
          <a:off x="21088428" y="61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27807</xdr:rowOff>
    </xdr:from>
    <xdr:to>
      <xdr:col>107</xdr:col>
      <xdr:colOff>101600</xdr:colOff>
      <xdr:row>37</xdr:row>
      <xdr:rowOff>129407</xdr:rowOff>
    </xdr:to>
    <xdr:sp macro="" textlink="">
      <xdr:nvSpPr>
        <xdr:cNvPr id="748" name="楕円 747"/>
        <xdr:cNvSpPr/>
      </xdr:nvSpPr>
      <xdr:spPr>
        <a:xfrm>
          <a:off x="20383500" y="637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145934</xdr:rowOff>
    </xdr:from>
    <xdr:ext cx="469744" cy="259045"/>
    <xdr:sp macro="" textlink="">
      <xdr:nvSpPr>
        <xdr:cNvPr id="749" name="テキスト ボックス 748"/>
        <xdr:cNvSpPr txBox="1"/>
      </xdr:nvSpPr>
      <xdr:spPr>
        <a:xfrm>
          <a:off x="20199428" y="614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32893</xdr:rowOff>
    </xdr:from>
    <xdr:to>
      <xdr:col>102</xdr:col>
      <xdr:colOff>165100</xdr:colOff>
      <xdr:row>37</xdr:row>
      <xdr:rowOff>134493</xdr:rowOff>
    </xdr:to>
    <xdr:sp macro="" textlink="">
      <xdr:nvSpPr>
        <xdr:cNvPr id="750" name="楕円 749"/>
        <xdr:cNvSpPr/>
      </xdr:nvSpPr>
      <xdr:spPr>
        <a:xfrm>
          <a:off x="19494500" y="637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151020</xdr:rowOff>
    </xdr:from>
    <xdr:ext cx="469744" cy="259045"/>
    <xdr:sp macro="" textlink="">
      <xdr:nvSpPr>
        <xdr:cNvPr id="751" name="テキスト ボックス 750"/>
        <xdr:cNvSpPr txBox="1"/>
      </xdr:nvSpPr>
      <xdr:spPr>
        <a:xfrm>
          <a:off x="19310428" y="615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37808</xdr:rowOff>
    </xdr:from>
    <xdr:to>
      <xdr:col>98</xdr:col>
      <xdr:colOff>38100</xdr:colOff>
      <xdr:row>37</xdr:row>
      <xdr:rowOff>139408</xdr:rowOff>
    </xdr:to>
    <xdr:sp macro="" textlink="">
      <xdr:nvSpPr>
        <xdr:cNvPr id="752" name="楕円 751"/>
        <xdr:cNvSpPr/>
      </xdr:nvSpPr>
      <xdr:spPr>
        <a:xfrm>
          <a:off x="18605500" y="638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155935</xdr:rowOff>
    </xdr:from>
    <xdr:ext cx="469744" cy="259045"/>
    <xdr:sp macro="" textlink="">
      <xdr:nvSpPr>
        <xdr:cNvPr id="753" name="テキスト ボックス 752"/>
        <xdr:cNvSpPr txBox="1"/>
      </xdr:nvSpPr>
      <xdr:spPr>
        <a:xfrm>
          <a:off x="18421428" y="615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5" name="テキスト ボックス 77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137795</xdr:rowOff>
    </xdr:from>
    <xdr:to>
      <xdr:col>116</xdr:col>
      <xdr:colOff>62864</xdr:colOff>
      <xdr:row>59</xdr:row>
      <xdr:rowOff>44450</xdr:rowOff>
    </xdr:to>
    <xdr:cxnSp macro="">
      <xdr:nvCxnSpPr>
        <xdr:cNvPr id="777" name="直線コネクタ 776"/>
        <xdr:cNvCxnSpPr/>
      </xdr:nvCxnSpPr>
      <xdr:spPr>
        <a:xfrm flipV="1">
          <a:off x="22159595" y="8881745"/>
          <a:ext cx="1269"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84472</xdr:rowOff>
    </xdr:from>
    <xdr:ext cx="534377" cy="259045"/>
    <xdr:sp macro="" textlink="">
      <xdr:nvSpPr>
        <xdr:cNvPr id="780" name="貸付金最大値テキスト"/>
        <xdr:cNvSpPr txBox="1"/>
      </xdr:nvSpPr>
      <xdr:spPr>
        <a:xfrm>
          <a:off x="22212300" y="865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137795</xdr:rowOff>
    </xdr:from>
    <xdr:to>
      <xdr:col>116</xdr:col>
      <xdr:colOff>152400</xdr:colOff>
      <xdr:row>51</xdr:row>
      <xdr:rowOff>137795</xdr:rowOff>
    </xdr:to>
    <xdr:cxnSp macro="">
      <xdr:nvCxnSpPr>
        <xdr:cNvPr id="781" name="直線コネクタ 780"/>
        <xdr:cNvCxnSpPr/>
      </xdr:nvCxnSpPr>
      <xdr:spPr>
        <a:xfrm>
          <a:off x="22072600" y="8881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93790</xdr:rowOff>
    </xdr:from>
    <xdr:to>
      <xdr:col>116</xdr:col>
      <xdr:colOff>63500</xdr:colOff>
      <xdr:row>58</xdr:row>
      <xdr:rowOff>106343</xdr:rowOff>
    </xdr:to>
    <xdr:cxnSp macro="">
      <xdr:nvCxnSpPr>
        <xdr:cNvPr id="782" name="直線コネクタ 781"/>
        <xdr:cNvCxnSpPr/>
      </xdr:nvCxnSpPr>
      <xdr:spPr>
        <a:xfrm>
          <a:off x="21323300" y="10037890"/>
          <a:ext cx="838200" cy="1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38263</xdr:rowOff>
    </xdr:from>
    <xdr:ext cx="469744" cy="259045"/>
    <xdr:sp macro="" textlink="">
      <xdr:nvSpPr>
        <xdr:cNvPr id="783" name="貸付金平均値テキスト"/>
        <xdr:cNvSpPr txBox="1"/>
      </xdr:nvSpPr>
      <xdr:spPr>
        <a:xfrm>
          <a:off x="22212300" y="981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15386</xdr:rowOff>
    </xdr:from>
    <xdr:to>
      <xdr:col>116</xdr:col>
      <xdr:colOff>114300</xdr:colOff>
      <xdr:row>58</xdr:row>
      <xdr:rowOff>116986</xdr:rowOff>
    </xdr:to>
    <xdr:sp macro="" textlink="">
      <xdr:nvSpPr>
        <xdr:cNvPr id="784" name="フローチャート: 判断 783"/>
        <xdr:cNvSpPr/>
      </xdr:nvSpPr>
      <xdr:spPr>
        <a:xfrm>
          <a:off x="22110700" y="995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93790</xdr:rowOff>
    </xdr:from>
    <xdr:to>
      <xdr:col>111</xdr:col>
      <xdr:colOff>177800</xdr:colOff>
      <xdr:row>58</xdr:row>
      <xdr:rowOff>100419</xdr:rowOff>
    </xdr:to>
    <xdr:cxnSp macro="">
      <xdr:nvCxnSpPr>
        <xdr:cNvPr id="785" name="直線コネクタ 784"/>
        <xdr:cNvCxnSpPr/>
      </xdr:nvCxnSpPr>
      <xdr:spPr>
        <a:xfrm flipV="1">
          <a:off x="20434300" y="10037890"/>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54858</xdr:rowOff>
    </xdr:from>
    <xdr:to>
      <xdr:col>112</xdr:col>
      <xdr:colOff>38100</xdr:colOff>
      <xdr:row>58</xdr:row>
      <xdr:rowOff>156458</xdr:rowOff>
    </xdr:to>
    <xdr:sp macro="" textlink="">
      <xdr:nvSpPr>
        <xdr:cNvPr id="786" name="フローチャート: 判断 785"/>
        <xdr:cNvSpPr/>
      </xdr:nvSpPr>
      <xdr:spPr>
        <a:xfrm>
          <a:off x="21272500" y="999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147585</xdr:rowOff>
    </xdr:from>
    <xdr:ext cx="469744" cy="259045"/>
    <xdr:sp macro="" textlink="">
      <xdr:nvSpPr>
        <xdr:cNvPr id="787" name="テキスト ボックス 786"/>
        <xdr:cNvSpPr txBox="1"/>
      </xdr:nvSpPr>
      <xdr:spPr>
        <a:xfrm>
          <a:off x="21088428" y="1009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87770</xdr:rowOff>
    </xdr:from>
    <xdr:to>
      <xdr:col>107</xdr:col>
      <xdr:colOff>50800</xdr:colOff>
      <xdr:row>58</xdr:row>
      <xdr:rowOff>100419</xdr:rowOff>
    </xdr:to>
    <xdr:cxnSp macro="">
      <xdr:nvCxnSpPr>
        <xdr:cNvPr id="788" name="直線コネクタ 787"/>
        <xdr:cNvCxnSpPr/>
      </xdr:nvCxnSpPr>
      <xdr:spPr>
        <a:xfrm>
          <a:off x="19545300" y="10031870"/>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31864</xdr:rowOff>
    </xdr:from>
    <xdr:to>
      <xdr:col>107</xdr:col>
      <xdr:colOff>101600</xdr:colOff>
      <xdr:row>58</xdr:row>
      <xdr:rowOff>133464</xdr:rowOff>
    </xdr:to>
    <xdr:sp macro="" textlink="">
      <xdr:nvSpPr>
        <xdr:cNvPr id="789" name="フローチャート: 判断 788"/>
        <xdr:cNvSpPr/>
      </xdr:nvSpPr>
      <xdr:spPr>
        <a:xfrm>
          <a:off x="20383500" y="997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149991</xdr:rowOff>
    </xdr:from>
    <xdr:ext cx="469744" cy="259045"/>
    <xdr:sp macro="" textlink="">
      <xdr:nvSpPr>
        <xdr:cNvPr id="790" name="テキスト ボックス 789"/>
        <xdr:cNvSpPr txBox="1"/>
      </xdr:nvSpPr>
      <xdr:spPr>
        <a:xfrm>
          <a:off x="20199428" y="975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168980</xdr:rowOff>
    </xdr:from>
    <xdr:to>
      <xdr:col>102</xdr:col>
      <xdr:colOff>114300</xdr:colOff>
      <xdr:row>58</xdr:row>
      <xdr:rowOff>87770</xdr:rowOff>
    </xdr:to>
    <xdr:cxnSp macro="">
      <xdr:nvCxnSpPr>
        <xdr:cNvPr id="791" name="直線コネクタ 790"/>
        <xdr:cNvCxnSpPr/>
      </xdr:nvCxnSpPr>
      <xdr:spPr>
        <a:xfrm>
          <a:off x="18656300" y="9941630"/>
          <a:ext cx="889000" cy="9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42037</xdr:rowOff>
    </xdr:from>
    <xdr:to>
      <xdr:col>102</xdr:col>
      <xdr:colOff>165100</xdr:colOff>
      <xdr:row>58</xdr:row>
      <xdr:rowOff>143637</xdr:rowOff>
    </xdr:to>
    <xdr:sp macro="" textlink="">
      <xdr:nvSpPr>
        <xdr:cNvPr id="792" name="フローチャート: 判断 791"/>
        <xdr:cNvSpPr/>
      </xdr:nvSpPr>
      <xdr:spPr>
        <a:xfrm>
          <a:off x="19494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134764</xdr:rowOff>
    </xdr:from>
    <xdr:ext cx="469744" cy="259045"/>
    <xdr:sp macro="" textlink="">
      <xdr:nvSpPr>
        <xdr:cNvPr id="793" name="テキスト ボックス 792"/>
        <xdr:cNvSpPr txBox="1"/>
      </xdr:nvSpPr>
      <xdr:spPr>
        <a:xfrm>
          <a:off x="19310428" y="1007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51943</xdr:rowOff>
    </xdr:from>
    <xdr:to>
      <xdr:col>98</xdr:col>
      <xdr:colOff>38100</xdr:colOff>
      <xdr:row>58</xdr:row>
      <xdr:rowOff>153543</xdr:rowOff>
    </xdr:to>
    <xdr:sp macro="" textlink="">
      <xdr:nvSpPr>
        <xdr:cNvPr id="794" name="フローチャート: 判断 793"/>
        <xdr:cNvSpPr/>
      </xdr:nvSpPr>
      <xdr:spPr>
        <a:xfrm>
          <a:off x="18605500" y="99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144670</xdr:rowOff>
    </xdr:from>
    <xdr:ext cx="469744" cy="259045"/>
    <xdr:sp macro="" textlink="">
      <xdr:nvSpPr>
        <xdr:cNvPr id="795" name="テキスト ボックス 794"/>
        <xdr:cNvSpPr txBox="1"/>
      </xdr:nvSpPr>
      <xdr:spPr>
        <a:xfrm>
          <a:off x="18421428" y="100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55543</xdr:rowOff>
    </xdr:from>
    <xdr:to>
      <xdr:col>116</xdr:col>
      <xdr:colOff>114300</xdr:colOff>
      <xdr:row>58</xdr:row>
      <xdr:rowOff>157143</xdr:rowOff>
    </xdr:to>
    <xdr:sp macro="" textlink="">
      <xdr:nvSpPr>
        <xdr:cNvPr id="801" name="楕円 800"/>
        <xdr:cNvSpPr/>
      </xdr:nvSpPr>
      <xdr:spPr>
        <a:xfrm>
          <a:off x="22110700" y="999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165263</xdr:rowOff>
    </xdr:from>
    <xdr:ext cx="469744" cy="259045"/>
    <xdr:sp macro="" textlink="">
      <xdr:nvSpPr>
        <xdr:cNvPr id="802" name="貸付金該当値テキスト"/>
        <xdr:cNvSpPr txBox="1"/>
      </xdr:nvSpPr>
      <xdr:spPr>
        <a:xfrm>
          <a:off x="22212300" y="993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42990</xdr:rowOff>
    </xdr:from>
    <xdr:to>
      <xdr:col>112</xdr:col>
      <xdr:colOff>38100</xdr:colOff>
      <xdr:row>58</xdr:row>
      <xdr:rowOff>144590</xdr:rowOff>
    </xdr:to>
    <xdr:sp macro="" textlink="">
      <xdr:nvSpPr>
        <xdr:cNvPr id="803" name="楕円 802"/>
        <xdr:cNvSpPr/>
      </xdr:nvSpPr>
      <xdr:spPr>
        <a:xfrm>
          <a:off x="21272500" y="998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161117</xdr:rowOff>
    </xdr:from>
    <xdr:ext cx="469744" cy="259045"/>
    <xdr:sp macro="" textlink="">
      <xdr:nvSpPr>
        <xdr:cNvPr id="804" name="テキスト ボックス 803"/>
        <xdr:cNvSpPr txBox="1"/>
      </xdr:nvSpPr>
      <xdr:spPr>
        <a:xfrm>
          <a:off x="21088428" y="976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49619</xdr:rowOff>
    </xdr:from>
    <xdr:to>
      <xdr:col>107</xdr:col>
      <xdr:colOff>101600</xdr:colOff>
      <xdr:row>58</xdr:row>
      <xdr:rowOff>151219</xdr:rowOff>
    </xdr:to>
    <xdr:sp macro="" textlink="">
      <xdr:nvSpPr>
        <xdr:cNvPr id="805" name="楕円 804"/>
        <xdr:cNvSpPr/>
      </xdr:nvSpPr>
      <xdr:spPr>
        <a:xfrm>
          <a:off x="20383500" y="999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142346</xdr:rowOff>
    </xdr:from>
    <xdr:ext cx="469744" cy="259045"/>
    <xdr:sp macro="" textlink="">
      <xdr:nvSpPr>
        <xdr:cNvPr id="806" name="テキスト ボックス 805"/>
        <xdr:cNvSpPr txBox="1"/>
      </xdr:nvSpPr>
      <xdr:spPr>
        <a:xfrm>
          <a:off x="20199428" y="1008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36970</xdr:rowOff>
    </xdr:from>
    <xdr:to>
      <xdr:col>102</xdr:col>
      <xdr:colOff>165100</xdr:colOff>
      <xdr:row>58</xdr:row>
      <xdr:rowOff>138570</xdr:rowOff>
    </xdr:to>
    <xdr:sp macro="" textlink="">
      <xdr:nvSpPr>
        <xdr:cNvPr id="807" name="楕円 806"/>
        <xdr:cNvSpPr/>
      </xdr:nvSpPr>
      <xdr:spPr>
        <a:xfrm>
          <a:off x="19494500" y="99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155097</xdr:rowOff>
    </xdr:from>
    <xdr:ext cx="469744" cy="259045"/>
    <xdr:sp macro="" textlink="">
      <xdr:nvSpPr>
        <xdr:cNvPr id="808" name="テキスト ボックス 807"/>
        <xdr:cNvSpPr txBox="1"/>
      </xdr:nvSpPr>
      <xdr:spPr>
        <a:xfrm>
          <a:off x="19310428" y="975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118180</xdr:rowOff>
    </xdr:from>
    <xdr:to>
      <xdr:col>98</xdr:col>
      <xdr:colOff>38100</xdr:colOff>
      <xdr:row>58</xdr:row>
      <xdr:rowOff>48330</xdr:rowOff>
    </xdr:to>
    <xdr:sp macro="" textlink="">
      <xdr:nvSpPr>
        <xdr:cNvPr id="809" name="楕円 808"/>
        <xdr:cNvSpPr/>
      </xdr:nvSpPr>
      <xdr:spPr>
        <a:xfrm>
          <a:off x="18605500" y="989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64857</xdr:rowOff>
    </xdr:from>
    <xdr:ext cx="534377" cy="259045"/>
    <xdr:sp macro="" textlink="">
      <xdr:nvSpPr>
        <xdr:cNvPr id="810" name="テキスト ボックス 809"/>
        <xdr:cNvSpPr txBox="1"/>
      </xdr:nvSpPr>
      <xdr:spPr>
        <a:xfrm>
          <a:off x="18389111" y="966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13872</xdr:rowOff>
    </xdr:from>
    <xdr:to>
      <xdr:col>116</xdr:col>
      <xdr:colOff>62864</xdr:colOff>
      <xdr:row>78</xdr:row>
      <xdr:rowOff>27273</xdr:rowOff>
    </xdr:to>
    <xdr:cxnSp macro="">
      <xdr:nvCxnSpPr>
        <xdr:cNvPr id="836" name="直線コネクタ 835"/>
        <xdr:cNvCxnSpPr/>
      </xdr:nvCxnSpPr>
      <xdr:spPr>
        <a:xfrm flipV="1">
          <a:off x="22159595" y="12015372"/>
          <a:ext cx="1269" cy="138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31100</xdr:rowOff>
    </xdr:from>
    <xdr:ext cx="534377" cy="259045"/>
    <xdr:sp macro="" textlink="">
      <xdr:nvSpPr>
        <xdr:cNvPr id="837" name="繰出金最小値テキスト"/>
        <xdr:cNvSpPr txBox="1"/>
      </xdr:nvSpPr>
      <xdr:spPr>
        <a:xfrm>
          <a:off x="22212300" y="134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27273</xdr:rowOff>
    </xdr:from>
    <xdr:to>
      <xdr:col>116</xdr:col>
      <xdr:colOff>152400</xdr:colOff>
      <xdr:row>78</xdr:row>
      <xdr:rowOff>27273</xdr:rowOff>
    </xdr:to>
    <xdr:cxnSp macro="">
      <xdr:nvCxnSpPr>
        <xdr:cNvPr id="838" name="直線コネクタ 837"/>
        <xdr:cNvCxnSpPr/>
      </xdr:nvCxnSpPr>
      <xdr:spPr>
        <a:xfrm>
          <a:off x="22072600" y="1340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131999</xdr:rowOff>
    </xdr:from>
    <xdr:ext cx="599010" cy="259045"/>
    <xdr:sp macro="" textlink="">
      <xdr:nvSpPr>
        <xdr:cNvPr id="839" name="繰出金最大値テキスト"/>
        <xdr:cNvSpPr txBox="1"/>
      </xdr:nvSpPr>
      <xdr:spPr>
        <a:xfrm>
          <a:off x="22212300" y="1179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13872</xdr:rowOff>
    </xdr:from>
    <xdr:to>
      <xdr:col>116</xdr:col>
      <xdr:colOff>152400</xdr:colOff>
      <xdr:row>70</xdr:row>
      <xdr:rowOff>13872</xdr:rowOff>
    </xdr:to>
    <xdr:cxnSp macro="">
      <xdr:nvCxnSpPr>
        <xdr:cNvPr id="840" name="直線コネクタ 839"/>
        <xdr:cNvCxnSpPr/>
      </xdr:nvCxnSpPr>
      <xdr:spPr>
        <a:xfrm>
          <a:off x="22072600" y="1201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13872</xdr:rowOff>
    </xdr:from>
    <xdr:to>
      <xdr:col>116</xdr:col>
      <xdr:colOff>63500</xdr:colOff>
      <xdr:row>74</xdr:row>
      <xdr:rowOff>17671</xdr:rowOff>
    </xdr:to>
    <xdr:cxnSp macro="">
      <xdr:nvCxnSpPr>
        <xdr:cNvPr id="841" name="直線コネクタ 840"/>
        <xdr:cNvCxnSpPr/>
      </xdr:nvCxnSpPr>
      <xdr:spPr>
        <a:xfrm flipV="1">
          <a:off x="21323300" y="12015372"/>
          <a:ext cx="838200" cy="68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110881</xdr:rowOff>
    </xdr:from>
    <xdr:ext cx="534377" cy="259045"/>
    <xdr:sp macro="" textlink="">
      <xdr:nvSpPr>
        <xdr:cNvPr id="842" name="繰出金平均値テキスト"/>
        <xdr:cNvSpPr txBox="1"/>
      </xdr:nvSpPr>
      <xdr:spPr>
        <a:xfrm>
          <a:off x="22212300" y="1314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132454</xdr:rowOff>
    </xdr:from>
    <xdr:to>
      <xdr:col>116</xdr:col>
      <xdr:colOff>114300</xdr:colOff>
      <xdr:row>77</xdr:row>
      <xdr:rowOff>62604</xdr:rowOff>
    </xdr:to>
    <xdr:sp macro="" textlink="">
      <xdr:nvSpPr>
        <xdr:cNvPr id="843" name="フローチャート: 判断 842"/>
        <xdr:cNvSpPr/>
      </xdr:nvSpPr>
      <xdr:spPr>
        <a:xfrm>
          <a:off x="22110700" y="1316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6176</xdr:rowOff>
    </xdr:from>
    <xdr:to>
      <xdr:col>111</xdr:col>
      <xdr:colOff>177800</xdr:colOff>
      <xdr:row>74</xdr:row>
      <xdr:rowOff>17671</xdr:rowOff>
    </xdr:to>
    <xdr:cxnSp macro="">
      <xdr:nvCxnSpPr>
        <xdr:cNvPr id="844" name="直線コネクタ 843"/>
        <xdr:cNvCxnSpPr/>
      </xdr:nvCxnSpPr>
      <xdr:spPr>
        <a:xfrm>
          <a:off x="20434300" y="12350576"/>
          <a:ext cx="889000" cy="35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115734</xdr:rowOff>
    </xdr:from>
    <xdr:to>
      <xdr:col>112</xdr:col>
      <xdr:colOff>38100</xdr:colOff>
      <xdr:row>77</xdr:row>
      <xdr:rowOff>45884</xdr:rowOff>
    </xdr:to>
    <xdr:sp macro="" textlink="">
      <xdr:nvSpPr>
        <xdr:cNvPr id="845" name="フローチャート: 判断 844"/>
        <xdr:cNvSpPr/>
      </xdr:nvSpPr>
      <xdr:spPr>
        <a:xfrm>
          <a:off x="21272500" y="131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37011</xdr:rowOff>
    </xdr:from>
    <xdr:ext cx="534377" cy="259045"/>
    <xdr:sp macro="" textlink="">
      <xdr:nvSpPr>
        <xdr:cNvPr id="846" name="テキスト ボックス 845"/>
        <xdr:cNvSpPr txBox="1"/>
      </xdr:nvSpPr>
      <xdr:spPr>
        <a:xfrm>
          <a:off x="21056111" y="1323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57545</xdr:rowOff>
    </xdr:from>
    <xdr:to>
      <xdr:col>107</xdr:col>
      <xdr:colOff>50800</xdr:colOff>
      <xdr:row>72</xdr:row>
      <xdr:rowOff>6176</xdr:rowOff>
    </xdr:to>
    <xdr:cxnSp macro="">
      <xdr:nvCxnSpPr>
        <xdr:cNvPr id="847" name="直線コネクタ 846"/>
        <xdr:cNvCxnSpPr/>
      </xdr:nvCxnSpPr>
      <xdr:spPr>
        <a:xfrm>
          <a:off x="19545300" y="12230495"/>
          <a:ext cx="889000" cy="12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88954</xdr:rowOff>
    </xdr:from>
    <xdr:to>
      <xdr:col>107</xdr:col>
      <xdr:colOff>101600</xdr:colOff>
      <xdr:row>77</xdr:row>
      <xdr:rowOff>19104</xdr:rowOff>
    </xdr:to>
    <xdr:sp macro="" textlink="">
      <xdr:nvSpPr>
        <xdr:cNvPr id="848" name="フローチャート: 判断 847"/>
        <xdr:cNvSpPr/>
      </xdr:nvSpPr>
      <xdr:spPr>
        <a:xfrm>
          <a:off x="20383500" y="1311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10231</xdr:rowOff>
    </xdr:from>
    <xdr:ext cx="534377" cy="259045"/>
    <xdr:sp macro="" textlink="">
      <xdr:nvSpPr>
        <xdr:cNvPr id="849" name="テキスト ボックス 848"/>
        <xdr:cNvSpPr txBox="1"/>
      </xdr:nvSpPr>
      <xdr:spPr>
        <a:xfrm>
          <a:off x="20167111" y="1321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57545</xdr:rowOff>
    </xdr:from>
    <xdr:to>
      <xdr:col>102</xdr:col>
      <xdr:colOff>114300</xdr:colOff>
      <xdr:row>75</xdr:row>
      <xdr:rowOff>19337</xdr:rowOff>
    </xdr:to>
    <xdr:cxnSp macro="">
      <xdr:nvCxnSpPr>
        <xdr:cNvPr id="850" name="直線コネクタ 849"/>
        <xdr:cNvCxnSpPr/>
      </xdr:nvCxnSpPr>
      <xdr:spPr>
        <a:xfrm flipV="1">
          <a:off x="18656300" y="12230495"/>
          <a:ext cx="889000" cy="64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2206</xdr:rowOff>
    </xdr:from>
    <xdr:to>
      <xdr:col>102</xdr:col>
      <xdr:colOff>165100</xdr:colOff>
      <xdr:row>77</xdr:row>
      <xdr:rowOff>103806</xdr:rowOff>
    </xdr:to>
    <xdr:sp macro="" textlink="">
      <xdr:nvSpPr>
        <xdr:cNvPr id="851" name="フローチャート: 判断 850"/>
        <xdr:cNvSpPr/>
      </xdr:nvSpPr>
      <xdr:spPr>
        <a:xfrm>
          <a:off x="19494500" y="132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94933</xdr:rowOff>
    </xdr:from>
    <xdr:ext cx="534377" cy="259045"/>
    <xdr:sp macro="" textlink="">
      <xdr:nvSpPr>
        <xdr:cNvPr id="852" name="テキスト ボックス 851"/>
        <xdr:cNvSpPr txBox="1"/>
      </xdr:nvSpPr>
      <xdr:spPr>
        <a:xfrm>
          <a:off x="19278111" y="1329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12427</xdr:rowOff>
    </xdr:from>
    <xdr:to>
      <xdr:col>98</xdr:col>
      <xdr:colOff>38100</xdr:colOff>
      <xdr:row>77</xdr:row>
      <xdr:rowOff>114027</xdr:rowOff>
    </xdr:to>
    <xdr:sp macro="" textlink="">
      <xdr:nvSpPr>
        <xdr:cNvPr id="853" name="フローチャート: 判断 852"/>
        <xdr:cNvSpPr/>
      </xdr:nvSpPr>
      <xdr:spPr>
        <a:xfrm>
          <a:off x="18605500" y="1321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105154</xdr:rowOff>
    </xdr:from>
    <xdr:ext cx="534377" cy="259045"/>
    <xdr:sp macro="" textlink="">
      <xdr:nvSpPr>
        <xdr:cNvPr id="854" name="テキスト ボックス 853"/>
        <xdr:cNvSpPr txBox="1"/>
      </xdr:nvSpPr>
      <xdr:spPr>
        <a:xfrm>
          <a:off x="18389111" y="1330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69</xdr:row>
      <xdr:rowOff>134522</xdr:rowOff>
    </xdr:from>
    <xdr:to>
      <xdr:col>116</xdr:col>
      <xdr:colOff>114300</xdr:colOff>
      <xdr:row>70</xdr:row>
      <xdr:rowOff>64672</xdr:rowOff>
    </xdr:to>
    <xdr:sp macro="" textlink="">
      <xdr:nvSpPr>
        <xdr:cNvPr id="860" name="楕円 859"/>
        <xdr:cNvSpPr/>
      </xdr:nvSpPr>
      <xdr:spPr>
        <a:xfrm>
          <a:off x="22110700" y="1196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87549</xdr:rowOff>
    </xdr:from>
    <xdr:ext cx="599010" cy="259045"/>
    <xdr:sp macro="" textlink="">
      <xdr:nvSpPr>
        <xdr:cNvPr id="861" name="繰出金該当値テキスト"/>
        <xdr:cNvSpPr txBox="1"/>
      </xdr:nvSpPr>
      <xdr:spPr>
        <a:xfrm>
          <a:off x="22212300" y="11917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138321</xdr:rowOff>
    </xdr:from>
    <xdr:to>
      <xdr:col>112</xdr:col>
      <xdr:colOff>38100</xdr:colOff>
      <xdr:row>74</xdr:row>
      <xdr:rowOff>68471</xdr:rowOff>
    </xdr:to>
    <xdr:sp macro="" textlink="">
      <xdr:nvSpPr>
        <xdr:cNvPr id="862" name="楕円 861"/>
        <xdr:cNvSpPr/>
      </xdr:nvSpPr>
      <xdr:spPr>
        <a:xfrm>
          <a:off x="21272500" y="126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84998</xdr:rowOff>
    </xdr:from>
    <xdr:ext cx="534377" cy="259045"/>
    <xdr:sp macro="" textlink="">
      <xdr:nvSpPr>
        <xdr:cNvPr id="863" name="テキスト ボックス 862"/>
        <xdr:cNvSpPr txBox="1"/>
      </xdr:nvSpPr>
      <xdr:spPr>
        <a:xfrm>
          <a:off x="21056111" y="1242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126826</xdr:rowOff>
    </xdr:from>
    <xdr:to>
      <xdr:col>107</xdr:col>
      <xdr:colOff>101600</xdr:colOff>
      <xdr:row>72</xdr:row>
      <xdr:rowOff>56976</xdr:rowOff>
    </xdr:to>
    <xdr:sp macro="" textlink="">
      <xdr:nvSpPr>
        <xdr:cNvPr id="864" name="楕円 863"/>
        <xdr:cNvSpPr/>
      </xdr:nvSpPr>
      <xdr:spPr>
        <a:xfrm>
          <a:off x="20383500" y="1229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73503</xdr:rowOff>
    </xdr:from>
    <xdr:ext cx="599010" cy="259045"/>
    <xdr:sp macro="" textlink="">
      <xdr:nvSpPr>
        <xdr:cNvPr id="865" name="テキスト ボックス 864"/>
        <xdr:cNvSpPr txBox="1"/>
      </xdr:nvSpPr>
      <xdr:spPr>
        <a:xfrm>
          <a:off x="20134795" y="1207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6745</xdr:rowOff>
    </xdr:from>
    <xdr:to>
      <xdr:col>102</xdr:col>
      <xdr:colOff>165100</xdr:colOff>
      <xdr:row>71</xdr:row>
      <xdr:rowOff>108345</xdr:rowOff>
    </xdr:to>
    <xdr:sp macro="" textlink="">
      <xdr:nvSpPr>
        <xdr:cNvPr id="866" name="楕円 865"/>
        <xdr:cNvSpPr/>
      </xdr:nvSpPr>
      <xdr:spPr>
        <a:xfrm>
          <a:off x="19494500" y="1217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124872</xdr:rowOff>
    </xdr:from>
    <xdr:ext cx="599010" cy="259045"/>
    <xdr:sp macro="" textlink="">
      <xdr:nvSpPr>
        <xdr:cNvPr id="867" name="テキスト ボックス 866"/>
        <xdr:cNvSpPr txBox="1"/>
      </xdr:nvSpPr>
      <xdr:spPr>
        <a:xfrm>
          <a:off x="19245795" y="1195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139987</xdr:rowOff>
    </xdr:from>
    <xdr:to>
      <xdr:col>98</xdr:col>
      <xdr:colOff>38100</xdr:colOff>
      <xdr:row>75</xdr:row>
      <xdr:rowOff>70137</xdr:rowOff>
    </xdr:to>
    <xdr:sp macro="" textlink="">
      <xdr:nvSpPr>
        <xdr:cNvPr id="868" name="楕円 867"/>
        <xdr:cNvSpPr/>
      </xdr:nvSpPr>
      <xdr:spPr>
        <a:xfrm>
          <a:off x="18605500" y="1282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86664</xdr:rowOff>
    </xdr:from>
    <xdr:ext cx="534377" cy="259045"/>
    <xdr:sp macro="" textlink="">
      <xdr:nvSpPr>
        <xdr:cNvPr id="869" name="テキスト ボックス 868"/>
        <xdr:cNvSpPr txBox="1"/>
      </xdr:nvSpPr>
      <xdr:spPr>
        <a:xfrm>
          <a:off x="18389111" y="126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歳出決算総額は、住民一人当たり約</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1,302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千円となり、復旧・復興事業費の縮小に伴い、前年度から約</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64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千円の減少となっている。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構成項目毎に見ると、人件費は、住民一人当たり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83,726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円で、平成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以降上昇傾向にあり、類似団体平均と比較して高い水準にある。これは、震災以降のマンパワー不足を補うため、職員採用数を増加させてきたことが要因で、各種事業が完了していく中で徐々に減少し、類似団体平均に近づいていくものと思われる。最も高い数値を示す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415,821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円となっており、前年度から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107,221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20.5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の減となっているが、依然として類似団体中の最上位となっている。震災に伴う復旧・復興事業の増加によるものであり、人件費同様、各種事業が完了していく中で徐々に減少し、類似団体平均に近づいていくものと思われる。また、積立金も類似団体平均から大きく突出しているが、これは震災による復旧・復興事業の財源となる復興交付金を一旦基金に積立てしている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今後、復旧・復興事業の収束していく中で、公共施設等総合管理計画をはじめとした各種計画に基づき、事業の取捨選択を徹底して行い、事業費の減少に努めていくこととしている。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146,162
145,121
554.58
235,120,374
190,270,377
7,501,569
39,387,066
77,026,504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39</xdr:row>
      <xdr:rowOff>118473</xdr:rowOff>
    </xdr:to>
    <xdr:cxnSp macro="">
      <xdr:nvCxnSpPr>
        <xdr:cNvPr id="58" name="直線コネクタ 57"/>
        <xdr:cNvCxnSpPr/>
      </xdr:nvCxnSpPr>
      <xdr:spPr>
        <a:xfrm flipV="1">
          <a:off x="4633595" y="5367020"/>
          <a:ext cx="1270" cy="1438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469744" cy="259045"/>
    <xdr:sp macro="" textlink="">
      <xdr:nvSpPr>
        <xdr:cNvPr id="59" name="議会費最小値テキスト"/>
        <xdr:cNvSpPr txBox="1"/>
      </xdr:nvSpPr>
      <xdr:spPr>
        <a:xfrm>
          <a:off x="4686300" y="680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61"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2" name="直線コネクタ 61"/>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151130</xdr:rowOff>
    </xdr:from>
    <xdr:to>
      <xdr:col>24</xdr:col>
      <xdr:colOff>63500</xdr:colOff>
      <xdr:row>34</xdr:row>
      <xdr:rowOff>73297</xdr:rowOff>
    </xdr:to>
    <xdr:cxnSp macro="">
      <xdr:nvCxnSpPr>
        <xdr:cNvPr id="63" name="直線コネクタ 62"/>
        <xdr:cNvCxnSpPr/>
      </xdr:nvCxnSpPr>
      <xdr:spPr>
        <a:xfrm flipV="1">
          <a:off x="3797300" y="5808980"/>
          <a:ext cx="838200" cy="9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160944</xdr:rowOff>
    </xdr:from>
    <xdr:ext cx="469744" cy="259045"/>
    <xdr:sp macro="" textlink="">
      <xdr:nvSpPr>
        <xdr:cNvPr id="64" name="議会費平均値テキスト"/>
        <xdr:cNvSpPr txBox="1"/>
      </xdr:nvSpPr>
      <xdr:spPr>
        <a:xfrm>
          <a:off x="4686300" y="5990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11067</xdr:rowOff>
    </xdr:from>
    <xdr:to>
      <xdr:col>24</xdr:col>
      <xdr:colOff>114300</xdr:colOff>
      <xdr:row>35</xdr:row>
      <xdr:rowOff>112667</xdr:rowOff>
    </xdr:to>
    <xdr:sp macro="" textlink="">
      <xdr:nvSpPr>
        <xdr:cNvPr id="65" name="フローチャート: 判断 64"/>
        <xdr:cNvSpPr/>
      </xdr:nvSpPr>
      <xdr:spPr>
        <a:xfrm>
          <a:off x="45847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8527</xdr:rowOff>
    </xdr:from>
    <xdr:to>
      <xdr:col>19</xdr:col>
      <xdr:colOff>177800</xdr:colOff>
      <xdr:row>34</xdr:row>
      <xdr:rowOff>73297</xdr:rowOff>
    </xdr:to>
    <xdr:cxnSp macro="">
      <xdr:nvCxnSpPr>
        <xdr:cNvPr id="66" name="直線コネクタ 65"/>
        <xdr:cNvCxnSpPr/>
      </xdr:nvCxnSpPr>
      <xdr:spPr>
        <a:xfrm>
          <a:off x="2908300" y="5666377"/>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141151</xdr:rowOff>
    </xdr:from>
    <xdr:to>
      <xdr:col>20</xdr:col>
      <xdr:colOff>38100</xdr:colOff>
      <xdr:row>35</xdr:row>
      <xdr:rowOff>71301</xdr:rowOff>
    </xdr:to>
    <xdr:sp macro="" textlink="">
      <xdr:nvSpPr>
        <xdr:cNvPr id="67" name="フローチャート: 判断 66"/>
        <xdr:cNvSpPr/>
      </xdr:nvSpPr>
      <xdr:spPr>
        <a:xfrm>
          <a:off x="3746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62428</xdr:rowOff>
    </xdr:from>
    <xdr:ext cx="469744" cy="259045"/>
    <xdr:sp macro="" textlink="">
      <xdr:nvSpPr>
        <xdr:cNvPr id="68" name="テキスト ボックス 67"/>
        <xdr:cNvSpPr txBox="1"/>
      </xdr:nvSpPr>
      <xdr:spPr>
        <a:xfrm>
          <a:off x="3562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107043</xdr:rowOff>
    </xdr:from>
    <xdr:to>
      <xdr:col>15</xdr:col>
      <xdr:colOff>50800</xdr:colOff>
      <xdr:row>33</xdr:row>
      <xdr:rowOff>8527</xdr:rowOff>
    </xdr:to>
    <xdr:cxnSp macro="">
      <xdr:nvCxnSpPr>
        <xdr:cNvPr id="69" name="直線コネクタ 68"/>
        <xdr:cNvCxnSpPr/>
      </xdr:nvCxnSpPr>
      <xdr:spPr>
        <a:xfrm>
          <a:off x="2019300" y="5593443"/>
          <a:ext cx="889000" cy="7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31</xdr:row>
      <xdr:rowOff>93799</xdr:rowOff>
    </xdr:from>
    <xdr:to>
      <xdr:col>15</xdr:col>
      <xdr:colOff>101600</xdr:colOff>
      <xdr:row>32</xdr:row>
      <xdr:rowOff>23949</xdr:rowOff>
    </xdr:to>
    <xdr:sp macro="" textlink="">
      <xdr:nvSpPr>
        <xdr:cNvPr id="70" name="フローチャート: 判断 69"/>
        <xdr:cNvSpPr/>
      </xdr:nvSpPr>
      <xdr:spPr>
        <a:xfrm>
          <a:off x="2857500" y="540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40476</xdr:rowOff>
    </xdr:from>
    <xdr:ext cx="469744" cy="259045"/>
    <xdr:sp macro="" textlink="">
      <xdr:nvSpPr>
        <xdr:cNvPr id="71" name="テキスト ボックス 70"/>
        <xdr:cNvSpPr txBox="1"/>
      </xdr:nvSpPr>
      <xdr:spPr>
        <a:xfrm>
          <a:off x="2673428" y="518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107043</xdr:rowOff>
    </xdr:from>
    <xdr:to>
      <xdr:col>10</xdr:col>
      <xdr:colOff>114300</xdr:colOff>
      <xdr:row>33</xdr:row>
      <xdr:rowOff>55336</xdr:rowOff>
    </xdr:to>
    <xdr:cxnSp macro="">
      <xdr:nvCxnSpPr>
        <xdr:cNvPr id="72" name="直線コネクタ 71"/>
        <xdr:cNvCxnSpPr/>
      </xdr:nvCxnSpPr>
      <xdr:spPr>
        <a:xfrm flipV="1">
          <a:off x="1130300" y="55934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97608</xdr:rowOff>
    </xdr:from>
    <xdr:to>
      <xdr:col>10</xdr:col>
      <xdr:colOff>165100</xdr:colOff>
      <xdr:row>37</xdr:row>
      <xdr:rowOff>27758</xdr:rowOff>
    </xdr:to>
    <xdr:sp macro="" textlink="">
      <xdr:nvSpPr>
        <xdr:cNvPr id="73" name="フローチャート: 判断 72"/>
        <xdr:cNvSpPr/>
      </xdr:nvSpPr>
      <xdr:spPr>
        <a:xfrm>
          <a:off x="1968500" y="626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18885</xdr:rowOff>
    </xdr:from>
    <xdr:ext cx="469744" cy="259045"/>
    <xdr:sp macro="" textlink="">
      <xdr:nvSpPr>
        <xdr:cNvPr id="74" name="テキスト ボックス 73"/>
        <xdr:cNvSpPr txBox="1"/>
      </xdr:nvSpPr>
      <xdr:spPr>
        <a:xfrm>
          <a:off x="1784428" y="636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116114</xdr:rowOff>
    </xdr:from>
    <xdr:to>
      <xdr:col>6</xdr:col>
      <xdr:colOff>38100</xdr:colOff>
      <xdr:row>37</xdr:row>
      <xdr:rowOff>46264</xdr:rowOff>
    </xdr:to>
    <xdr:sp macro="" textlink="">
      <xdr:nvSpPr>
        <xdr:cNvPr id="75" name="フローチャート: 判断 74"/>
        <xdr:cNvSpPr/>
      </xdr:nvSpPr>
      <xdr:spPr>
        <a:xfrm>
          <a:off x="1079500" y="628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37391</xdr:rowOff>
    </xdr:from>
    <xdr:ext cx="469744" cy="259045"/>
    <xdr:sp macro="" textlink="">
      <xdr:nvSpPr>
        <xdr:cNvPr id="76" name="テキスト ボックス 75"/>
        <xdr:cNvSpPr txBox="1"/>
      </xdr:nvSpPr>
      <xdr:spPr>
        <a:xfrm>
          <a:off x="895428" y="638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100330</xdr:rowOff>
    </xdr:from>
    <xdr:to>
      <xdr:col>24</xdr:col>
      <xdr:colOff>114300</xdr:colOff>
      <xdr:row>34</xdr:row>
      <xdr:rowOff>30480</xdr:rowOff>
    </xdr:to>
    <xdr:sp macro="" textlink="">
      <xdr:nvSpPr>
        <xdr:cNvPr id="82" name="楕円 81"/>
        <xdr:cNvSpPr/>
      </xdr:nvSpPr>
      <xdr:spPr>
        <a:xfrm>
          <a:off x="45847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123207</xdr:rowOff>
    </xdr:from>
    <xdr:ext cx="469744" cy="259045"/>
    <xdr:sp macro="" textlink="">
      <xdr:nvSpPr>
        <xdr:cNvPr id="83" name="議会費該当値テキスト"/>
        <xdr:cNvSpPr txBox="1"/>
      </xdr:nvSpPr>
      <xdr:spPr>
        <a:xfrm>
          <a:off x="4686300" y="560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22497</xdr:rowOff>
    </xdr:from>
    <xdr:to>
      <xdr:col>20</xdr:col>
      <xdr:colOff>38100</xdr:colOff>
      <xdr:row>34</xdr:row>
      <xdr:rowOff>124097</xdr:rowOff>
    </xdr:to>
    <xdr:sp macro="" textlink="">
      <xdr:nvSpPr>
        <xdr:cNvPr id="84" name="楕円 83"/>
        <xdr:cNvSpPr/>
      </xdr:nvSpPr>
      <xdr:spPr>
        <a:xfrm>
          <a:off x="3746500" y="585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140624</xdr:rowOff>
    </xdr:from>
    <xdr:ext cx="469744" cy="259045"/>
    <xdr:sp macro="" textlink="">
      <xdr:nvSpPr>
        <xdr:cNvPr id="85" name="テキスト ボックス 84"/>
        <xdr:cNvSpPr txBox="1"/>
      </xdr:nvSpPr>
      <xdr:spPr>
        <a:xfrm>
          <a:off x="3562428" y="562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129177</xdr:rowOff>
    </xdr:from>
    <xdr:to>
      <xdr:col>15</xdr:col>
      <xdr:colOff>101600</xdr:colOff>
      <xdr:row>33</xdr:row>
      <xdr:rowOff>59327</xdr:rowOff>
    </xdr:to>
    <xdr:sp macro="" textlink="">
      <xdr:nvSpPr>
        <xdr:cNvPr id="86" name="楕円 85"/>
        <xdr:cNvSpPr/>
      </xdr:nvSpPr>
      <xdr:spPr>
        <a:xfrm>
          <a:off x="2857500" y="56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50454</xdr:rowOff>
    </xdr:from>
    <xdr:ext cx="469744" cy="259045"/>
    <xdr:sp macro="" textlink="">
      <xdr:nvSpPr>
        <xdr:cNvPr id="87" name="テキスト ボックス 86"/>
        <xdr:cNvSpPr txBox="1"/>
      </xdr:nvSpPr>
      <xdr:spPr>
        <a:xfrm>
          <a:off x="2673428" y="570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56243</xdr:rowOff>
    </xdr:from>
    <xdr:to>
      <xdr:col>10</xdr:col>
      <xdr:colOff>165100</xdr:colOff>
      <xdr:row>32</xdr:row>
      <xdr:rowOff>157843</xdr:rowOff>
    </xdr:to>
    <xdr:sp macro="" textlink="">
      <xdr:nvSpPr>
        <xdr:cNvPr id="88" name="楕円 87"/>
        <xdr:cNvSpPr/>
      </xdr:nvSpPr>
      <xdr:spPr>
        <a:xfrm>
          <a:off x="1968500" y="55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2920</xdr:rowOff>
    </xdr:from>
    <xdr:ext cx="469744" cy="259045"/>
    <xdr:sp macro="" textlink="">
      <xdr:nvSpPr>
        <xdr:cNvPr id="89" name="テキスト ボックス 88"/>
        <xdr:cNvSpPr txBox="1"/>
      </xdr:nvSpPr>
      <xdr:spPr>
        <a:xfrm>
          <a:off x="1784428" y="53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4536</xdr:rowOff>
    </xdr:from>
    <xdr:to>
      <xdr:col>6</xdr:col>
      <xdr:colOff>38100</xdr:colOff>
      <xdr:row>33</xdr:row>
      <xdr:rowOff>106136</xdr:rowOff>
    </xdr:to>
    <xdr:sp macro="" textlink="">
      <xdr:nvSpPr>
        <xdr:cNvPr id="90" name="楕円 89"/>
        <xdr:cNvSpPr/>
      </xdr:nvSpPr>
      <xdr:spPr>
        <a:xfrm>
          <a:off x="1079500" y="56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122663</xdr:rowOff>
    </xdr:from>
    <xdr:ext cx="469744" cy="259045"/>
    <xdr:sp macro="" textlink="">
      <xdr:nvSpPr>
        <xdr:cNvPr id="91" name="テキスト ボックス 90"/>
        <xdr:cNvSpPr txBox="1"/>
      </xdr:nvSpPr>
      <xdr:spPr>
        <a:xfrm>
          <a:off x="895428" y="543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4149</xdr:rowOff>
    </xdr:from>
    <xdr:to>
      <xdr:col>24</xdr:col>
      <xdr:colOff>62865</xdr:colOff>
      <xdr:row>58</xdr:row>
      <xdr:rowOff>158908</xdr:rowOff>
    </xdr:to>
    <xdr:cxnSp macro="">
      <xdr:nvCxnSpPr>
        <xdr:cNvPr id="115" name="直線コネクタ 114"/>
        <xdr:cNvCxnSpPr/>
      </xdr:nvCxnSpPr>
      <xdr:spPr>
        <a:xfrm flipV="1">
          <a:off x="4633595" y="9605349"/>
          <a:ext cx="1270" cy="497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10746</xdr:rowOff>
    </xdr:from>
    <xdr:ext cx="534377" cy="259045"/>
    <xdr:sp macro="" textlink="">
      <xdr:nvSpPr>
        <xdr:cNvPr id="116" name="総務費最小値テキスト"/>
        <xdr:cNvSpPr txBox="1"/>
      </xdr:nvSpPr>
      <xdr:spPr>
        <a:xfrm>
          <a:off x="4686300" y="1012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158908</xdr:rowOff>
    </xdr:from>
    <xdr:to>
      <xdr:col>24</xdr:col>
      <xdr:colOff>152400</xdr:colOff>
      <xdr:row>58</xdr:row>
      <xdr:rowOff>158908</xdr:rowOff>
    </xdr:to>
    <xdr:cxnSp macro="">
      <xdr:nvCxnSpPr>
        <xdr:cNvPr id="117" name="直線コネクタ 116"/>
        <xdr:cNvCxnSpPr/>
      </xdr:nvCxnSpPr>
      <xdr:spPr>
        <a:xfrm>
          <a:off x="4546600" y="10103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122276</xdr:rowOff>
    </xdr:from>
    <xdr:ext cx="599010" cy="259045"/>
    <xdr:sp macro="" textlink="">
      <xdr:nvSpPr>
        <xdr:cNvPr id="118" name="総務費最大値テキスト"/>
        <xdr:cNvSpPr txBox="1"/>
      </xdr:nvSpPr>
      <xdr:spPr>
        <a:xfrm>
          <a:off x="4686300" y="9380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4149</xdr:rowOff>
    </xdr:from>
    <xdr:to>
      <xdr:col>24</xdr:col>
      <xdr:colOff>152400</xdr:colOff>
      <xdr:row>56</xdr:row>
      <xdr:rowOff>4149</xdr:rowOff>
    </xdr:to>
    <xdr:cxnSp macro="">
      <xdr:nvCxnSpPr>
        <xdr:cNvPr id="119" name="直線コネクタ 118"/>
        <xdr:cNvCxnSpPr/>
      </xdr:nvCxnSpPr>
      <xdr:spPr>
        <a:xfrm>
          <a:off x="4546600" y="9605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4149</xdr:rowOff>
    </xdr:from>
    <xdr:to>
      <xdr:col>24</xdr:col>
      <xdr:colOff>63500</xdr:colOff>
      <xdr:row>56</xdr:row>
      <xdr:rowOff>32331</xdr:rowOff>
    </xdr:to>
    <xdr:cxnSp macro="">
      <xdr:nvCxnSpPr>
        <xdr:cNvPr id="120" name="直線コネクタ 119"/>
        <xdr:cNvCxnSpPr/>
      </xdr:nvCxnSpPr>
      <xdr:spPr>
        <a:xfrm flipV="1">
          <a:off x="3797300" y="9605349"/>
          <a:ext cx="838200" cy="2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55196</xdr:rowOff>
    </xdr:from>
    <xdr:ext cx="534377" cy="259045"/>
    <xdr:sp macro="" textlink="">
      <xdr:nvSpPr>
        <xdr:cNvPr id="121" name="総務費平均値テキスト"/>
        <xdr:cNvSpPr txBox="1"/>
      </xdr:nvSpPr>
      <xdr:spPr>
        <a:xfrm>
          <a:off x="4686300" y="9999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76769</xdr:rowOff>
    </xdr:from>
    <xdr:to>
      <xdr:col>24</xdr:col>
      <xdr:colOff>114300</xdr:colOff>
      <xdr:row>59</xdr:row>
      <xdr:rowOff>6919</xdr:rowOff>
    </xdr:to>
    <xdr:sp macro="" textlink="">
      <xdr:nvSpPr>
        <xdr:cNvPr id="122" name="フローチャート: 判断 121"/>
        <xdr:cNvSpPr/>
      </xdr:nvSpPr>
      <xdr:spPr>
        <a:xfrm>
          <a:off x="4584700" y="100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36120</xdr:rowOff>
    </xdr:from>
    <xdr:to>
      <xdr:col>19</xdr:col>
      <xdr:colOff>177800</xdr:colOff>
      <xdr:row>56</xdr:row>
      <xdr:rowOff>32331</xdr:rowOff>
    </xdr:to>
    <xdr:cxnSp macro="">
      <xdr:nvCxnSpPr>
        <xdr:cNvPr id="123" name="直線コネクタ 122"/>
        <xdr:cNvCxnSpPr/>
      </xdr:nvCxnSpPr>
      <xdr:spPr>
        <a:xfrm>
          <a:off x="2908300" y="9122970"/>
          <a:ext cx="889000" cy="5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64413</xdr:rowOff>
    </xdr:from>
    <xdr:to>
      <xdr:col>20</xdr:col>
      <xdr:colOff>38100</xdr:colOff>
      <xdr:row>58</xdr:row>
      <xdr:rowOff>166013</xdr:rowOff>
    </xdr:to>
    <xdr:sp macro="" textlink="">
      <xdr:nvSpPr>
        <xdr:cNvPr id="124" name="フローチャート: 判断 123"/>
        <xdr:cNvSpPr/>
      </xdr:nvSpPr>
      <xdr:spPr>
        <a:xfrm>
          <a:off x="3746500" y="1000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157140</xdr:rowOff>
    </xdr:from>
    <xdr:ext cx="534377" cy="259045"/>
    <xdr:sp macro="" textlink="">
      <xdr:nvSpPr>
        <xdr:cNvPr id="125" name="テキスト ボックス 124"/>
        <xdr:cNvSpPr txBox="1"/>
      </xdr:nvSpPr>
      <xdr:spPr>
        <a:xfrm>
          <a:off x="3530111" y="1010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120634</xdr:rowOff>
    </xdr:from>
    <xdr:to>
      <xdr:col>15</xdr:col>
      <xdr:colOff>50800</xdr:colOff>
      <xdr:row>53</xdr:row>
      <xdr:rowOff>36120</xdr:rowOff>
    </xdr:to>
    <xdr:cxnSp macro="">
      <xdr:nvCxnSpPr>
        <xdr:cNvPr id="126" name="直線コネクタ 125"/>
        <xdr:cNvCxnSpPr/>
      </xdr:nvCxnSpPr>
      <xdr:spPr>
        <a:xfrm>
          <a:off x="2019300" y="8864584"/>
          <a:ext cx="889000" cy="25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65632</xdr:rowOff>
    </xdr:from>
    <xdr:to>
      <xdr:col>15</xdr:col>
      <xdr:colOff>101600</xdr:colOff>
      <xdr:row>58</xdr:row>
      <xdr:rowOff>167232</xdr:rowOff>
    </xdr:to>
    <xdr:sp macro="" textlink="">
      <xdr:nvSpPr>
        <xdr:cNvPr id="127" name="フローチャート: 判断 126"/>
        <xdr:cNvSpPr/>
      </xdr:nvSpPr>
      <xdr:spPr>
        <a:xfrm>
          <a:off x="2857500" y="1000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158359</xdr:rowOff>
    </xdr:from>
    <xdr:ext cx="534377" cy="259045"/>
    <xdr:sp macro="" textlink="">
      <xdr:nvSpPr>
        <xdr:cNvPr id="128" name="テキスト ボックス 127"/>
        <xdr:cNvSpPr txBox="1"/>
      </xdr:nvSpPr>
      <xdr:spPr>
        <a:xfrm>
          <a:off x="2641111"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120634</xdr:rowOff>
    </xdr:from>
    <xdr:to>
      <xdr:col>10</xdr:col>
      <xdr:colOff>114300</xdr:colOff>
      <xdr:row>53</xdr:row>
      <xdr:rowOff>126215</xdr:rowOff>
    </xdr:to>
    <xdr:cxnSp macro="">
      <xdr:nvCxnSpPr>
        <xdr:cNvPr id="129" name="直線コネクタ 128"/>
        <xdr:cNvCxnSpPr/>
      </xdr:nvCxnSpPr>
      <xdr:spPr>
        <a:xfrm flipV="1">
          <a:off x="1130300" y="8864584"/>
          <a:ext cx="889000" cy="34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90856</xdr:rowOff>
    </xdr:from>
    <xdr:to>
      <xdr:col>10</xdr:col>
      <xdr:colOff>165100</xdr:colOff>
      <xdr:row>59</xdr:row>
      <xdr:rowOff>21006</xdr:rowOff>
    </xdr:to>
    <xdr:sp macro="" textlink="">
      <xdr:nvSpPr>
        <xdr:cNvPr id="130" name="フローチャート: 判断 129"/>
        <xdr:cNvSpPr/>
      </xdr:nvSpPr>
      <xdr:spPr>
        <a:xfrm>
          <a:off x="1968500" y="100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12133</xdr:rowOff>
    </xdr:from>
    <xdr:ext cx="534377" cy="259045"/>
    <xdr:sp macro="" textlink="">
      <xdr:nvSpPr>
        <xdr:cNvPr id="131" name="テキスト ボックス 130"/>
        <xdr:cNvSpPr txBox="1"/>
      </xdr:nvSpPr>
      <xdr:spPr>
        <a:xfrm>
          <a:off x="1752111" y="1012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73136</xdr:rowOff>
    </xdr:from>
    <xdr:to>
      <xdr:col>6</xdr:col>
      <xdr:colOff>38100</xdr:colOff>
      <xdr:row>59</xdr:row>
      <xdr:rowOff>3286</xdr:rowOff>
    </xdr:to>
    <xdr:sp macro="" textlink="">
      <xdr:nvSpPr>
        <xdr:cNvPr id="132" name="フローチャート: 判断 131"/>
        <xdr:cNvSpPr/>
      </xdr:nvSpPr>
      <xdr:spPr>
        <a:xfrm>
          <a:off x="1079500" y="1001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165863</xdr:rowOff>
    </xdr:from>
    <xdr:ext cx="534377" cy="259045"/>
    <xdr:sp macro="" textlink="">
      <xdr:nvSpPr>
        <xdr:cNvPr id="133" name="テキスト ボックス 132"/>
        <xdr:cNvSpPr txBox="1"/>
      </xdr:nvSpPr>
      <xdr:spPr>
        <a:xfrm>
          <a:off x="863111" y="1010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124799</xdr:rowOff>
    </xdr:from>
    <xdr:to>
      <xdr:col>24</xdr:col>
      <xdr:colOff>114300</xdr:colOff>
      <xdr:row>56</xdr:row>
      <xdr:rowOff>54949</xdr:rowOff>
    </xdr:to>
    <xdr:sp macro="" textlink="">
      <xdr:nvSpPr>
        <xdr:cNvPr id="139" name="楕円 138"/>
        <xdr:cNvSpPr/>
      </xdr:nvSpPr>
      <xdr:spPr>
        <a:xfrm>
          <a:off x="4584700" y="955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77826</xdr:rowOff>
    </xdr:from>
    <xdr:ext cx="599010" cy="259045"/>
    <xdr:sp macro="" textlink="">
      <xdr:nvSpPr>
        <xdr:cNvPr id="140" name="総務費該当値テキスト"/>
        <xdr:cNvSpPr txBox="1"/>
      </xdr:nvSpPr>
      <xdr:spPr>
        <a:xfrm>
          <a:off x="4686300" y="950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152981</xdr:rowOff>
    </xdr:from>
    <xdr:to>
      <xdr:col>20</xdr:col>
      <xdr:colOff>38100</xdr:colOff>
      <xdr:row>56</xdr:row>
      <xdr:rowOff>83131</xdr:rowOff>
    </xdr:to>
    <xdr:sp macro="" textlink="">
      <xdr:nvSpPr>
        <xdr:cNvPr id="141" name="楕円 140"/>
        <xdr:cNvSpPr/>
      </xdr:nvSpPr>
      <xdr:spPr>
        <a:xfrm>
          <a:off x="3746500" y="958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99658</xdr:rowOff>
    </xdr:from>
    <xdr:ext cx="599010" cy="259045"/>
    <xdr:sp macro="" textlink="">
      <xdr:nvSpPr>
        <xdr:cNvPr id="142" name="テキスト ボックス 141"/>
        <xdr:cNvSpPr txBox="1"/>
      </xdr:nvSpPr>
      <xdr:spPr>
        <a:xfrm>
          <a:off x="3497795" y="935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156770</xdr:rowOff>
    </xdr:from>
    <xdr:to>
      <xdr:col>15</xdr:col>
      <xdr:colOff>101600</xdr:colOff>
      <xdr:row>53</xdr:row>
      <xdr:rowOff>86920</xdr:rowOff>
    </xdr:to>
    <xdr:sp macro="" textlink="">
      <xdr:nvSpPr>
        <xdr:cNvPr id="143" name="楕円 142"/>
        <xdr:cNvSpPr/>
      </xdr:nvSpPr>
      <xdr:spPr>
        <a:xfrm>
          <a:off x="2857500" y="907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103447</xdr:rowOff>
    </xdr:from>
    <xdr:ext cx="599010" cy="259045"/>
    <xdr:sp macro="" textlink="">
      <xdr:nvSpPr>
        <xdr:cNvPr id="144" name="テキスト ボックス 143"/>
        <xdr:cNvSpPr txBox="1"/>
      </xdr:nvSpPr>
      <xdr:spPr>
        <a:xfrm>
          <a:off x="2608795" y="884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69834</xdr:rowOff>
    </xdr:from>
    <xdr:to>
      <xdr:col>10</xdr:col>
      <xdr:colOff>165100</xdr:colOff>
      <xdr:row>51</xdr:row>
      <xdr:rowOff>171434</xdr:rowOff>
    </xdr:to>
    <xdr:sp macro="" textlink="">
      <xdr:nvSpPr>
        <xdr:cNvPr id="145" name="楕円 144"/>
        <xdr:cNvSpPr/>
      </xdr:nvSpPr>
      <xdr:spPr>
        <a:xfrm>
          <a:off x="1968500" y="881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16511</xdr:rowOff>
    </xdr:from>
    <xdr:ext cx="599010" cy="259045"/>
    <xdr:sp macro="" textlink="">
      <xdr:nvSpPr>
        <xdr:cNvPr id="146" name="テキスト ボックス 145"/>
        <xdr:cNvSpPr txBox="1"/>
      </xdr:nvSpPr>
      <xdr:spPr>
        <a:xfrm>
          <a:off x="1719795" y="8589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75415</xdr:rowOff>
    </xdr:from>
    <xdr:to>
      <xdr:col>6</xdr:col>
      <xdr:colOff>38100</xdr:colOff>
      <xdr:row>54</xdr:row>
      <xdr:rowOff>5565</xdr:rowOff>
    </xdr:to>
    <xdr:sp macro="" textlink="">
      <xdr:nvSpPr>
        <xdr:cNvPr id="147" name="楕円 146"/>
        <xdr:cNvSpPr/>
      </xdr:nvSpPr>
      <xdr:spPr>
        <a:xfrm>
          <a:off x="1079500" y="916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22092</xdr:rowOff>
    </xdr:from>
    <xdr:ext cx="599010" cy="259045"/>
    <xdr:sp macro="" textlink="">
      <xdr:nvSpPr>
        <xdr:cNvPr id="148" name="テキスト ボックス 147"/>
        <xdr:cNvSpPr txBox="1"/>
      </xdr:nvSpPr>
      <xdr:spPr>
        <a:xfrm>
          <a:off x="830795" y="893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95366</xdr:rowOff>
    </xdr:from>
    <xdr:to>
      <xdr:col>24</xdr:col>
      <xdr:colOff>62865</xdr:colOff>
      <xdr:row>79</xdr:row>
      <xdr:rowOff>26101</xdr:rowOff>
    </xdr:to>
    <xdr:cxnSp macro="">
      <xdr:nvCxnSpPr>
        <xdr:cNvPr id="173" name="直線コネクタ 172"/>
        <xdr:cNvCxnSpPr/>
      </xdr:nvCxnSpPr>
      <xdr:spPr>
        <a:xfrm flipV="1">
          <a:off x="4633595" y="13297016"/>
          <a:ext cx="1270" cy="27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29928</xdr:rowOff>
    </xdr:from>
    <xdr:ext cx="599010" cy="259045"/>
    <xdr:sp macro="" textlink="">
      <xdr:nvSpPr>
        <xdr:cNvPr id="174" name="民生費最小値テキスト"/>
        <xdr:cNvSpPr txBox="1"/>
      </xdr:nvSpPr>
      <xdr:spPr>
        <a:xfrm>
          <a:off x="4686300" y="1357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26101</xdr:rowOff>
    </xdr:from>
    <xdr:to>
      <xdr:col>24</xdr:col>
      <xdr:colOff>152400</xdr:colOff>
      <xdr:row>79</xdr:row>
      <xdr:rowOff>26101</xdr:rowOff>
    </xdr:to>
    <xdr:cxnSp macro="">
      <xdr:nvCxnSpPr>
        <xdr:cNvPr id="175" name="直線コネクタ 174"/>
        <xdr:cNvCxnSpPr/>
      </xdr:nvCxnSpPr>
      <xdr:spPr>
        <a:xfrm>
          <a:off x="4546600" y="13570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42043</xdr:rowOff>
    </xdr:from>
    <xdr:ext cx="599010" cy="259045"/>
    <xdr:sp macro="" textlink="">
      <xdr:nvSpPr>
        <xdr:cNvPr id="176" name="民生費最大値テキスト"/>
        <xdr:cNvSpPr txBox="1"/>
      </xdr:nvSpPr>
      <xdr:spPr>
        <a:xfrm>
          <a:off x="4686300" y="1307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176,636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77</xdr:row>
      <xdr:rowOff>95366</xdr:rowOff>
    </xdr:from>
    <xdr:to>
      <xdr:col>24</xdr:col>
      <xdr:colOff>152400</xdr:colOff>
      <xdr:row>77</xdr:row>
      <xdr:rowOff>95366</xdr:rowOff>
    </xdr:to>
    <xdr:cxnSp macro="">
      <xdr:nvCxnSpPr>
        <xdr:cNvPr id="177" name="直線コネクタ 176"/>
        <xdr:cNvCxnSpPr/>
      </xdr:nvCxnSpPr>
      <xdr:spPr>
        <a:xfrm>
          <a:off x="4546600" y="1329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95366</xdr:rowOff>
    </xdr:from>
    <xdr:to>
      <xdr:col>24</xdr:col>
      <xdr:colOff>63500</xdr:colOff>
      <xdr:row>77</xdr:row>
      <xdr:rowOff>109906</xdr:rowOff>
    </xdr:to>
    <xdr:cxnSp macro="">
      <xdr:nvCxnSpPr>
        <xdr:cNvPr id="178" name="直線コネクタ 177"/>
        <xdr:cNvCxnSpPr/>
      </xdr:nvCxnSpPr>
      <xdr:spPr>
        <a:xfrm flipV="1">
          <a:off x="3797300" y="13297016"/>
          <a:ext cx="838200" cy="1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18787</xdr:rowOff>
    </xdr:from>
    <xdr:ext cx="599010" cy="259045"/>
    <xdr:sp macro="" textlink="">
      <xdr:nvSpPr>
        <xdr:cNvPr id="179" name="民生費平均値テキスト"/>
        <xdr:cNvSpPr txBox="1"/>
      </xdr:nvSpPr>
      <xdr:spPr>
        <a:xfrm>
          <a:off x="4686300" y="133918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40360</xdr:rowOff>
    </xdr:from>
    <xdr:to>
      <xdr:col>24</xdr:col>
      <xdr:colOff>114300</xdr:colOff>
      <xdr:row>78</xdr:row>
      <xdr:rowOff>141960</xdr:rowOff>
    </xdr:to>
    <xdr:sp macro="" textlink="">
      <xdr:nvSpPr>
        <xdr:cNvPr id="180" name="フローチャート: 判断 179"/>
        <xdr:cNvSpPr/>
      </xdr:nvSpPr>
      <xdr:spPr>
        <a:xfrm>
          <a:off x="4584700" y="1341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17490</xdr:rowOff>
    </xdr:from>
    <xdr:to>
      <xdr:col>19</xdr:col>
      <xdr:colOff>177800</xdr:colOff>
      <xdr:row>77</xdr:row>
      <xdr:rowOff>109906</xdr:rowOff>
    </xdr:to>
    <xdr:cxnSp macro="">
      <xdr:nvCxnSpPr>
        <xdr:cNvPr id="181" name="直線コネクタ 180"/>
        <xdr:cNvCxnSpPr/>
      </xdr:nvCxnSpPr>
      <xdr:spPr>
        <a:xfrm>
          <a:off x="2908300" y="13219140"/>
          <a:ext cx="889000" cy="9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35762</xdr:rowOff>
    </xdr:from>
    <xdr:to>
      <xdr:col>20</xdr:col>
      <xdr:colOff>38100</xdr:colOff>
      <xdr:row>78</xdr:row>
      <xdr:rowOff>137362</xdr:rowOff>
    </xdr:to>
    <xdr:sp macro="" textlink="">
      <xdr:nvSpPr>
        <xdr:cNvPr id="182" name="フローチャート: 判断 181"/>
        <xdr:cNvSpPr/>
      </xdr:nvSpPr>
      <xdr:spPr>
        <a:xfrm>
          <a:off x="3746500" y="134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128489</xdr:rowOff>
    </xdr:from>
    <xdr:ext cx="599010" cy="259045"/>
    <xdr:sp macro="" textlink="">
      <xdr:nvSpPr>
        <xdr:cNvPr id="183" name="テキスト ボックス 182"/>
        <xdr:cNvSpPr txBox="1"/>
      </xdr:nvSpPr>
      <xdr:spPr>
        <a:xfrm>
          <a:off x="3497795" y="1350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17490</xdr:rowOff>
    </xdr:from>
    <xdr:to>
      <xdr:col>15</xdr:col>
      <xdr:colOff>50800</xdr:colOff>
      <xdr:row>77</xdr:row>
      <xdr:rowOff>134610</xdr:rowOff>
    </xdr:to>
    <xdr:cxnSp macro="">
      <xdr:nvCxnSpPr>
        <xdr:cNvPr id="184" name="直線コネクタ 183"/>
        <xdr:cNvCxnSpPr/>
      </xdr:nvCxnSpPr>
      <xdr:spPr>
        <a:xfrm flipV="1">
          <a:off x="2019300" y="13219140"/>
          <a:ext cx="889000" cy="11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93845</xdr:rowOff>
    </xdr:from>
    <xdr:to>
      <xdr:col>15</xdr:col>
      <xdr:colOff>101600</xdr:colOff>
      <xdr:row>78</xdr:row>
      <xdr:rowOff>23995</xdr:rowOff>
    </xdr:to>
    <xdr:sp macro="" textlink="">
      <xdr:nvSpPr>
        <xdr:cNvPr id="185" name="フローチャート: 判断 184"/>
        <xdr:cNvSpPr/>
      </xdr:nvSpPr>
      <xdr:spPr>
        <a:xfrm>
          <a:off x="2857500" y="1329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15122</xdr:rowOff>
    </xdr:from>
    <xdr:ext cx="599010" cy="259045"/>
    <xdr:sp macro="" textlink="">
      <xdr:nvSpPr>
        <xdr:cNvPr id="186" name="テキスト ボックス 185"/>
        <xdr:cNvSpPr txBox="1"/>
      </xdr:nvSpPr>
      <xdr:spPr>
        <a:xfrm>
          <a:off x="2608795" y="13388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16611</xdr:rowOff>
    </xdr:from>
    <xdr:to>
      <xdr:col>10</xdr:col>
      <xdr:colOff>114300</xdr:colOff>
      <xdr:row>77</xdr:row>
      <xdr:rowOff>134610</xdr:rowOff>
    </xdr:to>
    <xdr:cxnSp macro="">
      <xdr:nvCxnSpPr>
        <xdr:cNvPr id="187" name="直線コネクタ 186"/>
        <xdr:cNvCxnSpPr/>
      </xdr:nvCxnSpPr>
      <xdr:spPr>
        <a:xfrm>
          <a:off x="1130300" y="12018111"/>
          <a:ext cx="889000" cy="131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149372</xdr:rowOff>
    </xdr:from>
    <xdr:to>
      <xdr:col>10</xdr:col>
      <xdr:colOff>165100</xdr:colOff>
      <xdr:row>78</xdr:row>
      <xdr:rowOff>79522</xdr:rowOff>
    </xdr:to>
    <xdr:sp macro="" textlink="">
      <xdr:nvSpPr>
        <xdr:cNvPr id="188" name="フローチャート: 判断 187"/>
        <xdr:cNvSpPr/>
      </xdr:nvSpPr>
      <xdr:spPr>
        <a:xfrm>
          <a:off x="1968500" y="1335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70649</xdr:rowOff>
    </xdr:from>
    <xdr:ext cx="599010" cy="259045"/>
    <xdr:sp macro="" textlink="">
      <xdr:nvSpPr>
        <xdr:cNvPr id="189" name="テキスト ボックス 188"/>
        <xdr:cNvSpPr txBox="1"/>
      </xdr:nvSpPr>
      <xdr:spPr>
        <a:xfrm>
          <a:off x="1719795" y="13443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170906</xdr:rowOff>
    </xdr:from>
    <xdr:to>
      <xdr:col>6</xdr:col>
      <xdr:colOff>38100</xdr:colOff>
      <xdr:row>78</xdr:row>
      <xdr:rowOff>101056</xdr:rowOff>
    </xdr:to>
    <xdr:sp macro="" textlink="">
      <xdr:nvSpPr>
        <xdr:cNvPr id="190" name="フローチャート: 判断 189"/>
        <xdr:cNvSpPr/>
      </xdr:nvSpPr>
      <xdr:spPr>
        <a:xfrm>
          <a:off x="1079500" y="1337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92183</xdr:rowOff>
    </xdr:from>
    <xdr:ext cx="599010" cy="259045"/>
    <xdr:sp macro="" textlink="">
      <xdr:nvSpPr>
        <xdr:cNvPr id="191" name="テキスト ボックス 190"/>
        <xdr:cNvSpPr txBox="1"/>
      </xdr:nvSpPr>
      <xdr:spPr>
        <a:xfrm>
          <a:off x="830795" y="13465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44566</xdr:rowOff>
    </xdr:from>
    <xdr:to>
      <xdr:col>24</xdr:col>
      <xdr:colOff>114300</xdr:colOff>
      <xdr:row>77</xdr:row>
      <xdr:rowOff>146166</xdr:rowOff>
    </xdr:to>
    <xdr:sp macro="" textlink="">
      <xdr:nvSpPr>
        <xdr:cNvPr id="197" name="楕円 196"/>
        <xdr:cNvSpPr/>
      </xdr:nvSpPr>
      <xdr:spPr>
        <a:xfrm>
          <a:off x="4584700" y="1324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169043</xdr:rowOff>
    </xdr:from>
    <xdr:ext cx="599010" cy="259045"/>
    <xdr:sp macro="" textlink="">
      <xdr:nvSpPr>
        <xdr:cNvPr id="198" name="民生費該当値テキスト"/>
        <xdr:cNvSpPr txBox="1"/>
      </xdr:nvSpPr>
      <xdr:spPr>
        <a:xfrm>
          <a:off x="4686300" y="1319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59106</xdr:rowOff>
    </xdr:from>
    <xdr:to>
      <xdr:col>20</xdr:col>
      <xdr:colOff>38100</xdr:colOff>
      <xdr:row>77</xdr:row>
      <xdr:rowOff>160706</xdr:rowOff>
    </xdr:to>
    <xdr:sp macro="" textlink="">
      <xdr:nvSpPr>
        <xdr:cNvPr id="199" name="楕円 198"/>
        <xdr:cNvSpPr/>
      </xdr:nvSpPr>
      <xdr:spPr>
        <a:xfrm>
          <a:off x="3746500" y="1326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5783</xdr:rowOff>
    </xdr:from>
    <xdr:ext cx="599010" cy="259045"/>
    <xdr:sp macro="" textlink="">
      <xdr:nvSpPr>
        <xdr:cNvPr id="200" name="テキスト ボックス 199"/>
        <xdr:cNvSpPr txBox="1"/>
      </xdr:nvSpPr>
      <xdr:spPr>
        <a:xfrm>
          <a:off x="3497795" y="1303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138140</xdr:rowOff>
    </xdr:from>
    <xdr:to>
      <xdr:col>15</xdr:col>
      <xdr:colOff>101600</xdr:colOff>
      <xdr:row>77</xdr:row>
      <xdr:rowOff>68290</xdr:rowOff>
    </xdr:to>
    <xdr:sp macro="" textlink="">
      <xdr:nvSpPr>
        <xdr:cNvPr id="201" name="楕円 200"/>
        <xdr:cNvSpPr/>
      </xdr:nvSpPr>
      <xdr:spPr>
        <a:xfrm>
          <a:off x="2857500" y="131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84817</xdr:rowOff>
    </xdr:from>
    <xdr:ext cx="599010" cy="259045"/>
    <xdr:sp macro="" textlink="">
      <xdr:nvSpPr>
        <xdr:cNvPr id="202" name="テキスト ボックス 201"/>
        <xdr:cNvSpPr txBox="1"/>
      </xdr:nvSpPr>
      <xdr:spPr>
        <a:xfrm>
          <a:off x="2608795" y="1294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83810</xdr:rowOff>
    </xdr:from>
    <xdr:to>
      <xdr:col>10</xdr:col>
      <xdr:colOff>165100</xdr:colOff>
      <xdr:row>78</xdr:row>
      <xdr:rowOff>13960</xdr:rowOff>
    </xdr:to>
    <xdr:sp macro="" textlink="">
      <xdr:nvSpPr>
        <xdr:cNvPr id="203" name="楕円 202"/>
        <xdr:cNvSpPr/>
      </xdr:nvSpPr>
      <xdr:spPr>
        <a:xfrm>
          <a:off x="1968500" y="132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30487</xdr:rowOff>
    </xdr:from>
    <xdr:ext cx="599010" cy="259045"/>
    <xdr:sp macro="" textlink="">
      <xdr:nvSpPr>
        <xdr:cNvPr id="204" name="テキスト ボックス 203"/>
        <xdr:cNvSpPr txBox="1"/>
      </xdr:nvSpPr>
      <xdr:spPr>
        <a:xfrm>
          <a:off x="1719795" y="1306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69</xdr:row>
      <xdr:rowOff>137261</xdr:rowOff>
    </xdr:from>
    <xdr:to>
      <xdr:col>6</xdr:col>
      <xdr:colOff>38100</xdr:colOff>
      <xdr:row>70</xdr:row>
      <xdr:rowOff>67411</xdr:rowOff>
    </xdr:to>
    <xdr:sp macro="" textlink="">
      <xdr:nvSpPr>
        <xdr:cNvPr id="205" name="楕円 204"/>
        <xdr:cNvSpPr/>
      </xdr:nvSpPr>
      <xdr:spPr>
        <a:xfrm>
          <a:off x="1079500" y="1196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68</xdr:row>
      <xdr:rowOff>83938</xdr:rowOff>
    </xdr:from>
    <xdr:ext cx="599010" cy="259045"/>
    <xdr:sp macro="" textlink="">
      <xdr:nvSpPr>
        <xdr:cNvPr id="206" name="テキスト ボックス 205"/>
        <xdr:cNvSpPr txBox="1"/>
      </xdr:nvSpPr>
      <xdr:spPr>
        <a:xfrm>
          <a:off x="830795" y="1174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155118</xdr:rowOff>
    </xdr:from>
    <xdr:to>
      <xdr:col>24</xdr:col>
      <xdr:colOff>62865</xdr:colOff>
      <xdr:row>99</xdr:row>
      <xdr:rowOff>139230</xdr:rowOff>
    </xdr:to>
    <xdr:cxnSp macro="">
      <xdr:nvCxnSpPr>
        <xdr:cNvPr id="231" name="直線コネクタ 230"/>
        <xdr:cNvCxnSpPr/>
      </xdr:nvCxnSpPr>
      <xdr:spPr>
        <a:xfrm flipV="1">
          <a:off x="4633595" y="15757068"/>
          <a:ext cx="1270" cy="135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143057</xdr:rowOff>
    </xdr:from>
    <xdr:ext cx="534377" cy="259045"/>
    <xdr:sp macro="" textlink="">
      <xdr:nvSpPr>
        <xdr:cNvPr id="232" name="衛生費最小値テキスト"/>
        <xdr:cNvSpPr txBox="1"/>
      </xdr:nvSpPr>
      <xdr:spPr>
        <a:xfrm>
          <a:off x="4686300" y="1711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139230</xdr:rowOff>
    </xdr:from>
    <xdr:to>
      <xdr:col>24</xdr:col>
      <xdr:colOff>152400</xdr:colOff>
      <xdr:row>99</xdr:row>
      <xdr:rowOff>139230</xdr:rowOff>
    </xdr:to>
    <xdr:cxnSp macro="">
      <xdr:nvCxnSpPr>
        <xdr:cNvPr id="233" name="直線コネクタ 232"/>
        <xdr:cNvCxnSpPr/>
      </xdr:nvCxnSpPr>
      <xdr:spPr>
        <a:xfrm>
          <a:off x="4546600" y="171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101795</xdr:rowOff>
    </xdr:from>
    <xdr:ext cx="599010" cy="259045"/>
    <xdr:sp macro="" textlink="">
      <xdr:nvSpPr>
        <xdr:cNvPr id="234" name="衛生費最大値テキスト"/>
        <xdr:cNvSpPr txBox="1"/>
      </xdr:nvSpPr>
      <xdr:spPr>
        <a:xfrm>
          <a:off x="4686300" y="1553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129,286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155118</xdr:rowOff>
    </xdr:from>
    <xdr:to>
      <xdr:col>24</xdr:col>
      <xdr:colOff>152400</xdr:colOff>
      <xdr:row>91</xdr:row>
      <xdr:rowOff>155118</xdr:rowOff>
    </xdr:to>
    <xdr:cxnSp macro="">
      <xdr:nvCxnSpPr>
        <xdr:cNvPr id="235" name="直線コネクタ 234"/>
        <xdr:cNvCxnSpPr/>
      </xdr:nvCxnSpPr>
      <xdr:spPr>
        <a:xfrm>
          <a:off x="4546600" y="1575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67132</xdr:rowOff>
    </xdr:from>
    <xdr:to>
      <xdr:col>24</xdr:col>
      <xdr:colOff>63500</xdr:colOff>
      <xdr:row>97</xdr:row>
      <xdr:rowOff>78423</xdr:rowOff>
    </xdr:to>
    <xdr:cxnSp macro="">
      <xdr:nvCxnSpPr>
        <xdr:cNvPr id="236" name="直線コネクタ 235"/>
        <xdr:cNvCxnSpPr/>
      </xdr:nvCxnSpPr>
      <xdr:spPr>
        <a:xfrm>
          <a:off x="3797300" y="16697782"/>
          <a:ext cx="838200" cy="1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10468</xdr:rowOff>
    </xdr:from>
    <xdr:ext cx="534377" cy="259045"/>
    <xdr:sp macro="" textlink="">
      <xdr:nvSpPr>
        <xdr:cNvPr id="237" name="衛生費平均値テキスト"/>
        <xdr:cNvSpPr txBox="1"/>
      </xdr:nvSpPr>
      <xdr:spPr>
        <a:xfrm>
          <a:off x="4686300" y="16812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32041</xdr:rowOff>
    </xdr:from>
    <xdr:to>
      <xdr:col>24</xdr:col>
      <xdr:colOff>114300</xdr:colOff>
      <xdr:row>98</xdr:row>
      <xdr:rowOff>133641</xdr:rowOff>
    </xdr:to>
    <xdr:sp macro="" textlink="">
      <xdr:nvSpPr>
        <xdr:cNvPr id="238" name="フローチャート: 判断 237"/>
        <xdr:cNvSpPr/>
      </xdr:nvSpPr>
      <xdr:spPr>
        <a:xfrm>
          <a:off x="4584700" y="1683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98743</xdr:rowOff>
    </xdr:from>
    <xdr:to>
      <xdr:col>19</xdr:col>
      <xdr:colOff>177800</xdr:colOff>
      <xdr:row>97</xdr:row>
      <xdr:rowOff>67132</xdr:rowOff>
    </xdr:to>
    <xdr:cxnSp macro="">
      <xdr:nvCxnSpPr>
        <xdr:cNvPr id="239" name="直線コネクタ 238"/>
        <xdr:cNvCxnSpPr/>
      </xdr:nvCxnSpPr>
      <xdr:spPr>
        <a:xfrm>
          <a:off x="2908300" y="16557943"/>
          <a:ext cx="889000" cy="13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104902</xdr:rowOff>
    </xdr:from>
    <xdr:to>
      <xdr:col>20</xdr:col>
      <xdr:colOff>38100</xdr:colOff>
      <xdr:row>99</xdr:row>
      <xdr:rowOff>35052</xdr:rowOff>
    </xdr:to>
    <xdr:sp macro="" textlink="">
      <xdr:nvSpPr>
        <xdr:cNvPr id="240" name="フローチャート: 判断 239"/>
        <xdr:cNvSpPr/>
      </xdr:nvSpPr>
      <xdr:spPr>
        <a:xfrm>
          <a:off x="3746500" y="1690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26179</xdr:rowOff>
    </xdr:from>
    <xdr:ext cx="534377" cy="259045"/>
    <xdr:sp macro="" textlink="">
      <xdr:nvSpPr>
        <xdr:cNvPr id="241" name="テキスト ボックス 240"/>
        <xdr:cNvSpPr txBox="1"/>
      </xdr:nvSpPr>
      <xdr:spPr>
        <a:xfrm>
          <a:off x="3530111" y="1699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46546</xdr:rowOff>
    </xdr:from>
    <xdr:to>
      <xdr:col>15</xdr:col>
      <xdr:colOff>50800</xdr:colOff>
      <xdr:row>96</xdr:row>
      <xdr:rowOff>98743</xdr:rowOff>
    </xdr:to>
    <xdr:cxnSp macro="">
      <xdr:nvCxnSpPr>
        <xdr:cNvPr id="242" name="直線コネクタ 241"/>
        <xdr:cNvCxnSpPr/>
      </xdr:nvCxnSpPr>
      <xdr:spPr>
        <a:xfrm>
          <a:off x="2019300" y="15477046"/>
          <a:ext cx="889000" cy="108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120459</xdr:rowOff>
    </xdr:from>
    <xdr:to>
      <xdr:col>15</xdr:col>
      <xdr:colOff>101600</xdr:colOff>
      <xdr:row>99</xdr:row>
      <xdr:rowOff>50609</xdr:rowOff>
    </xdr:to>
    <xdr:sp macro="" textlink="">
      <xdr:nvSpPr>
        <xdr:cNvPr id="243" name="フローチャート: 判断 242"/>
        <xdr:cNvSpPr/>
      </xdr:nvSpPr>
      <xdr:spPr>
        <a:xfrm>
          <a:off x="2857500" y="169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41736</xdr:rowOff>
    </xdr:from>
    <xdr:ext cx="534377" cy="259045"/>
    <xdr:sp macro="" textlink="">
      <xdr:nvSpPr>
        <xdr:cNvPr id="244" name="テキスト ボックス 243"/>
        <xdr:cNvSpPr txBox="1"/>
      </xdr:nvSpPr>
      <xdr:spPr>
        <a:xfrm>
          <a:off x="2641111" y="1701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46546</xdr:rowOff>
    </xdr:from>
    <xdr:to>
      <xdr:col>10</xdr:col>
      <xdr:colOff>114300</xdr:colOff>
      <xdr:row>97</xdr:row>
      <xdr:rowOff>134759</xdr:rowOff>
    </xdr:to>
    <xdr:cxnSp macro="">
      <xdr:nvCxnSpPr>
        <xdr:cNvPr id="245" name="直線コネクタ 244"/>
        <xdr:cNvCxnSpPr/>
      </xdr:nvCxnSpPr>
      <xdr:spPr>
        <a:xfrm flipV="1">
          <a:off x="1130300" y="15477046"/>
          <a:ext cx="889000" cy="128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159055</xdr:rowOff>
    </xdr:from>
    <xdr:to>
      <xdr:col>10</xdr:col>
      <xdr:colOff>165100</xdr:colOff>
      <xdr:row>99</xdr:row>
      <xdr:rowOff>89205</xdr:rowOff>
    </xdr:to>
    <xdr:sp macro="" textlink="">
      <xdr:nvSpPr>
        <xdr:cNvPr id="246" name="フローチャート: 判断 245"/>
        <xdr:cNvSpPr/>
      </xdr:nvSpPr>
      <xdr:spPr>
        <a:xfrm>
          <a:off x="1968500" y="1696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80332</xdr:rowOff>
    </xdr:from>
    <xdr:ext cx="534377" cy="259045"/>
    <xdr:sp macro="" textlink="">
      <xdr:nvSpPr>
        <xdr:cNvPr id="247" name="テキスト ボックス 246"/>
        <xdr:cNvSpPr txBox="1"/>
      </xdr:nvSpPr>
      <xdr:spPr>
        <a:xfrm>
          <a:off x="1752111" y="1705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3239</xdr:rowOff>
    </xdr:from>
    <xdr:to>
      <xdr:col>6</xdr:col>
      <xdr:colOff>38100</xdr:colOff>
      <xdr:row>99</xdr:row>
      <xdr:rowOff>104839</xdr:rowOff>
    </xdr:to>
    <xdr:sp macro="" textlink="">
      <xdr:nvSpPr>
        <xdr:cNvPr id="248" name="フローチャート: 判断 247"/>
        <xdr:cNvSpPr/>
      </xdr:nvSpPr>
      <xdr:spPr>
        <a:xfrm>
          <a:off x="1079500" y="1697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95966</xdr:rowOff>
    </xdr:from>
    <xdr:ext cx="534377" cy="259045"/>
    <xdr:sp macro="" textlink="">
      <xdr:nvSpPr>
        <xdr:cNvPr id="249" name="テキスト ボックス 248"/>
        <xdr:cNvSpPr txBox="1"/>
      </xdr:nvSpPr>
      <xdr:spPr>
        <a:xfrm>
          <a:off x="863111" y="1706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27623</xdr:rowOff>
    </xdr:from>
    <xdr:to>
      <xdr:col>24</xdr:col>
      <xdr:colOff>114300</xdr:colOff>
      <xdr:row>97</xdr:row>
      <xdr:rowOff>129223</xdr:rowOff>
    </xdr:to>
    <xdr:sp macro="" textlink="">
      <xdr:nvSpPr>
        <xdr:cNvPr id="255" name="楕円 254"/>
        <xdr:cNvSpPr/>
      </xdr:nvSpPr>
      <xdr:spPr>
        <a:xfrm>
          <a:off x="4584700" y="1665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50500</xdr:rowOff>
    </xdr:from>
    <xdr:ext cx="534377" cy="259045"/>
    <xdr:sp macro="" textlink="">
      <xdr:nvSpPr>
        <xdr:cNvPr id="256" name="衛生費該当値テキスト"/>
        <xdr:cNvSpPr txBox="1"/>
      </xdr:nvSpPr>
      <xdr:spPr>
        <a:xfrm>
          <a:off x="4686300" y="1650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16332</xdr:rowOff>
    </xdr:from>
    <xdr:to>
      <xdr:col>20</xdr:col>
      <xdr:colOff>38100</xdr:colOff>
      <xdr:row>97</xdr:row>
      <xdr:rowOff>117932</xdr:rowOff>
    </xdr:to>
    <xdr:sp macro="" textlink="">
      <xdr:nvSpPr>
        <xdr:cNvPr id="257" name="楕円 256"/>
        <xdr:cNvSpPr/>
      </xdr:nvSpPr>
      <xdr:spPr>
        <a:xfrm>
          <a:off x="3746500" y="166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134459</xdr:rowOff>
    </xdr:from>
    <xdr:ext cx="534377" cy="259045"/>
    <xdr:sp macro="" textlink="">
      <xdr:nvSpPr>
        <xdr:cNvPr id="258" name="テキスト ボックス 257"/>
        <xdr:cNvSpPr txBox="1"/>
      </xdr:nvSpPr>
      <xdr:spPr>
        <a:xfrm>
          <a:off x="3530111" y="1642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47943</xdr:rowOff>
    </xdr:from>
    <xdr:to>
      <xdr:col>15</xdr:col>
      <xdr:colOff>101600</xdr:colOff>
      <xdr:row>96</xdr:row>
      <xdr:rowOff>149543</xdr:rowOff>
    </xdr:to>
    <xdr:sp macro="" textlink="">
      <xdr:nvSpPr>
        <xdr:cNvPr id="259" name="楕円 258"/>
        <xdr:cNvSpPr/>
      </xdr:nvSpPr>
      <xdr:spPr>
        <a:xfrm>
          <a:off x="2857500" y="165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166070</xdr:rowOff>
    </xdr:from>
    <xdr:ext cx="534377" cy="259045"/>
    <xdr:sp macro="" textlink="">
      <xdr:nvSpPr>
        <xdr:cNvPr id="260" name="テキスト ボックス 259"/>
        <xdr:cNvSpPr txBox="1"/>
      </xdr:nvSpPr>
      <xdr:spPr>
        <a:xfrm>
          <a:off x="2641111" y="1628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89</xdr:row>
      <xdr:rowOff>167196</xdr:rowOff>
    </xdr:from>
    <xdr:to>
      <xdr:col>10</xdr:col>
      <xdr:colOff>165100</xdr:colOff>
      <xdr:row>90</xdr:row>
      <xdr:rowOff>97346</xdr:rowOff>
    </xdr:to>
    <xdr:sp macro="" textlink="">
      <xdr:nvSpPr>
        <xdr:cNvPr id="261" name="楕円 260"/>
        <xdr:cNvSpPr/>
      </xdr:nvSpPr>
      <xdr:spPr>
        <a:xfrm>
          <a:off x="1968500" y="1542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88</xdr:row>
      <xdr:rowOff>113873</xdr:rowOff>
    </xdr:from>
    <xdr:ext cx="599010" cy="259045"/>
    <xdr:sp macro="" textlink="">
      <xdr:nvSpPr>
        <xdr:cNvPr id="262" name="テキスト ボックス 261"/>
        <xdr:cNvSpPr txBox="1"/>
      </xdr:nvSpPr>
      <xdr:spPr>
        <a:xfrm>
          <a:off x="1719795" y="1520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83959</xdr:rowOff>
    </xdr:from>
    <xdr:to>
      <xdr:col>6</xdr:col>
      <xdr:colOff>38100</xdr:colOff>
      <xdr:row>98</xdr:row>
      <xdr:rowOff>14109</xdr:rowOff>
    </xdr:to>
    <xdr:sp macro="" textlink="">
      <xdr:nvSpPr>
        <xdr:cNvPr id="263" name="楕円 262"/>
        <xdr:cNvSpPr/>
      </xdr:nvSpPr>
      <xdr:spPr>
        <a:xfrm>
          <a:off x="1079500" y="1671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30636</xdr:rowOff>
    </xdr:from>
    <xdr:ext cx="534377" cy="259045"/>
    <xdr:sp macro="" textlink="">
      <xdr:nvSpPr>
        <xdr:cNvPr id="264" name="テキスト ボックス 263"/>
        <xdr:cNvSpPr txBox="1"/>
      </xdr:nvSpPr>
      <xdr:spPr>
        <a:xfrm>
          <a:off x="863111" y="1648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169875</xdr:rowOff>
    </xdr:from>
    <xdr:to>
      <xdr:col>54</xdr:col>
      <xdr:colOff>189865</xdr:colOff>
      <xdr:row>39</xdr:row>
      <xdr:rowOff>35992</xdr:rowOff>
    </xdr:to>
    <xdr:cxnSp macro="">
      <xdr:nvCxnSpPr>
        <xdr:cNvPr id="288" name="直線コネクタ 287"/>
        <xdr:cNvCxnSpPr/>
      </xdr:nvCxnSpPr>
      <xdr:spPr>
        <a:xfrm flipV="1">
          <a:off x="10475595" y="5484825"/>
          <a:ext cx="1270" cy="1237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39819</xdr:rowOff>
    </xdr:from>
    <xdr:ext cx="378565" cy="259045"/>
    <xdr:sp macro="" textlink="">
      <xdr:nvSpPr>
        <xdr:cNvPr id="289" name="労働費最小値テキスト"/>
        <xdr:cNvSpPr txBox="1"/>
      </xdr:nvSpPr>
      <xdr:spPr>
        <a:xfrm>
          <a:off x="10528300" y="6726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35992</xdr:rowOff>
    </xdr:from>
    <xdr:to>
      <xdr:col>55</xdr:col>
      <xdr:colOff>88900</xdr:colOff>
      <xdr:row>39</xdr:row>
      <xdr:rowOff>35992</xdr:rowOff>
    </xdr:to>
    <xdr:cxnSp macro="">
      <xdr:nvCxnSpPr>
        <xdr:cNvPr id="290" name="直線コネクタ 289"/>
        <xdr:cNvCxnSpPr/>
      </xdr:nvCxnSpPr>
      <xdr:spPr>
        <a:xfrm>
          <a:off x="10388600" y="672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116552</xdr:rowOff>
    </xdr:from>
    <xdr:ext cx="534377" cy="259045"/>
    <xdr:sp macro="" textlink="">
      <xdr:nvSpPr>
        <xdr:cNvPr id="291" name="労働費最大値テキスト"/>
        <xdr:cNvSpPr txBox="1"/>
      </xdr:nvSpPr>
      <xdr:spPr>
        <a:xfrm>
          <a:off x="10528300" y="526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169875</xdr:rowOff>
    </xdr:from>
    <xdr:to>
      <xdr:col>55</xdr:col>
      <xdr:colOff>88900</xdr:colOff>
      <xdr:row>31</xdr:row>
      <xdr:rowOff>169875</xdr:rowOff>
    </xdr:to>
    <xdr:cxnSp macro="">
      <xdr:nvCxnSpPr>
        <xdr:cNvPr id="292" name="直線コネクタ 291"/>
        <xdr:cNvCxnSpPr/>
      </xdr:nvCxnSpPr>
      <xdr:spPr>
        <a:xfrm>
          <a:off x="10388600" y="5484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147625</xdr:rowOff>
    </xdr:from>
    <xdr:to>
      <xdr:col>55</xdr:col>
      <xdr:colOff>0</xdr:colOff>
      <xdr:row>38</xdr:row>
      <xdr:rowOff>154711</xdr:rowOff>
    </xdr:to>
    <xdr:cxnSp macro="">
      <xdr:nvCxnSpPr>
        <xdr:cNvPr id="293" name="直線コネクタ 292"/>
        <xdr:cNvCxnSpPr/>
      </xdr:nvCxnSpPr>
      <xdr:spPr>
        <a:xfrm>
          <a:off x="9639300" y="6662725"/>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15232</xdr:rowOff>
    </xdr:from>
    <xdr:ext cx="469744" cy="259045"/>
    <xdr:sp macro="" textlink="">
      <xdr:nvSpPr>
        <xdr:cNvPr id="294" name="労働費平均値テキスト"/>
        <xdr:cNvSpPr txBox="1"/>
      </xdr:nvSpPr>
      <xdr:spPr>
        <a:xfrm>
          <a:off x="10528300" y="6358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163805</xdr:rowOff>
    </xdr:from>
    <xdr:to>
      <xdr:col>55</xdr:col>
      <xdr:colOff>50800</xdr:colOff>
      <xdr:row>38</xdr:row>
      <xdr:rowOff>93955</xdr:rowOff>
    </xdr:to>
    <xdr:sp macro="" textlink="">
      <xdr:nvSpPr>
        <xdr:cNvPr id="295" name="フローチャート: 判断 294"/>
        <xdr:cNvSpPr/>
      </xdr:nvSpPr>
      <xdr:spPr>
        <a:xfrm>
          <a:off x="10426700" y="65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125146</xdr:rowOff>
    </xdr:from>
    <xdr:to>
      <xdr:col>50</xdr:col>
      <xdr:colOff>114300</xdr:colOff>
      <xdr:row>38</xdr:row>
      <xdr:rowOff>147625</xdr:rowOff>
    </xdr:to>
    <xdr:cxnSp macro="">
      <xdr:nvCxnSpPr>
        <xdr:cNvPr id="296" name="直線コネクタ 295"/>
        <xdr:cNvCxnSpPr/>
      </xdr:nvCxnSpPr>
      <xdr:spPr>
        <a:xfrm>
          <a:off x="8750300" y="6297346"/>
          <a:ext cx="889000" cy="3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660</xdr:rowOff>
    </xdr:from>
    <xdr:to>
      <xdr:col>50</xdr:col>
      <xdr:colOff>165100</xdr:colOff>
      <xdr:row>38</xdr:row>
      <xdr:rowOff>102260</xdr:rowOff>
    </xdr:to>
    <xdr:sp macro="" textlink="">
      <xdr:nvSpPr>
        <xdr:cNvPr id="297" name="フローチャート: 判断 296"/>
        <xdr:cNvSpPr/>
      </xdr:nvSpPr>
      <xdr:spPr>
        <a:xfrm>
          <a:off x="95885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118787</xdr:rowOff>
    </xdr:from>
    <xdr:ext cx="469744" cy="259045"/>
    <xdr:sp macro="" textlink="">
      <xdr:nvSpPr>
        <xdr:cNvPr id="298" name="テキスト ボックス 297"/>
        <xdr:cNvSpPr txBox="1"/>
      </xdr:nvSpPr>
      <xdr:spPr>
        <a:xfrm>
          <a:off x="9404428" y="62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17247</xdr:rowOff>
    </xdr:from>
    <xdr:to>
      <xdr:col>45</xdr:col>
      <xdr:colOff>177800</xdr:colOff>
      <xdr:row>36</xdr:row>
      <xdr:rowOff>125146</xdr:rowOff>
    </xdr:to>
    <xdr:cxnSp macro="">
      <xdr:nvCxnSpPr>
        <xdr:cNvPr id="299" name="直線コネクタ 298"/>
        <xdr:cNvCxnSpPr/>
      </xdr:nvCxnSpPr>
      <xdr:spPr>
        <a:xfrm>
          <a:off x="7861300" y="6017997"/>
          <a:ext cx="889000" cy="27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44856</xdr:rowOff>
    </xdr:from>
    <xdr:to>
      <xdr:col>46</xdr:col>
      <xdr:colOff>38100</xdr:colOff>
      <xdr:row>38</xdr:row>
      <xdr:rowOff>146456</xdr:rowOff>
    </xdr:to>
    <xdr:sp macro="" textlink="">
      <xdr:nvSpPr>
        <xdr:cNvPr id="300" name="フローチャート: 判断 299"/>
        <xdr:cNvSpPr/>
      </xdr:nvSpPr>
      <xdr:spPr>
        <a:xfrm>
          <a:off x="8699500" y="65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137583</xdr:rowOff>
    </xdr:from>
    <xdr:ext cx="469744" cy="259045"/>
    <xdr:sp macro="" textlink="">
      <xdr:nvSpPr>
        <xdr:cNvPr id="301" name="テキスト ボックス 300"/>
        <xdr:cNvSpPr txBox="1"/>
      </xdr:nvSpPr>
      <xdr:spPr>
        <a:xfrm>
          <a:off x="8515428" y="66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126136</xdr:rowOff>
    </xdr:from>
    <xdr:to>
      <xdr:col>41</xdr:col>
      <xdr:colOff>50800</xdr:colOff>
      <xdr:row>35</xdr:row>
      <xdr:rowOff>17247</xdr:rowOff>
    </xdr:to>
    <xdr:cxnSp macro="">
      <xdr:nvCxnSpPr>
        <xdr:cNvPr id="302" name="直線コネクタ 301"/>
        <xdr:cNvCxnSpPr/>
      </xdr:nvCxnSpPr>
      <xdr:spPr>
        <a:xfrm>
          <a:off x="6972300" y="5269636"/>
          <a:ext cx="889000" cy="74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89815</xdr:rowOff>
    </xdr:from>
    <xdr:to>
      <xdr:col>41</xdr:col>
      <xdr:colOff>101600</xdr:colOff>
      <xdr:row>39</xdr:row>
      <xdr:rowOff>19965</xdr:rowOff>
    </xdr:to>
    <xdr:sp macro="" textlink="">
      <xdr:nvSpPr>
        <xdr:cNvPr id="303" name="フローチャート: 判断 302"/>
        <xdr:cNvSpPr/>
      </xdr:nvSpPr>
      <xdr:spPr>
        <a:xfrm>
          <a:off x="7810500" y="660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11092</xdr:rowOff>
    </xdr:from>
    <xdr:ext cx="378565" cy="259045"/>
    <xdr:sp macro="" textlink="">
      <xdr:nvSpPr>
        <xdr:cNvPr id="304" name="テキスト ボックス 303"/>
        <xdr:cNvSpPr txBox="1"/>
      </xdr:nvSpPr>
      <xdr:spPr>
        <a:xfrm>
          <a:off x="7672017" y="6697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62306</xdr:rowOff>
    </xdr:from>
    <xdr:to>
      <xdr:col>36</xdr:col>
      <xdr:colOff>165100</xdr:colOff>
      <xdr:row>38</xdr:row>
      <xdr:rowOff>163906</xdr:rowOff>
    </xdr:to>
    <xdr:sp macro="" textlink="">
      <xdr:nvSpPr>
        <xdr:cNvPr id="305" name="フローチャート: 判断 304"/>
        <xdr:cNvSpPr/>
      </xdr:nvSpPr>
      <xdr:spPr>
        <a:xfrm>
          <a:off x="6921500" y="657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155033</xdr:rowOff>
    </xdr:from>
    <xdr:ext cx="469744" cy="259045"/>
    <xdr:sp macro="" textlink="">
      <xdr:nvSpPr>
        <xdr:cNvPr id="306" name="テキスト ボックス 305"/>
        <xdr:cNvSpPr txBox="1"/>
      </xdr:nvSpPr>
      <xdr:spPr>
        <a:xfrm>
          <a:off x="6737428" y="667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103911</xdr:rowOff>
    </xdr:from>
    <xdr:to>
      <xdr:col>55</xdr:col>
      <xdr:colOff>50800</xdr:colOff>
      <xdr:row>39</xdr:row>
      <xdr:rowOff>34061</xdr:rowOff>
    </xdr:to>
    <xdr:sp macro="" textlink="">
      <xdr:nvSpPr>
        <xdr:cNvPr id="312" name="楕円 311"/>
        <xdr:cNvSpPr/>
      </xdr:nvSpPr>
      <xdr:spPr>
        <a:xfrm>
          <a:off x="10426700" y="661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18838</xdr:rowOff>
    </xdr:from>
    <xdr:ext cx="378565" cy="259045"/>
    <xdr:sp macro="" textlink="">
      <xdr:nvSpPr>
        <xdr:cNvPr id="313" name="労働費該当値テキスト"/>
        <xdr:cNvSpPr txBox="1"/>
      </xdr:nvSpPr>
      <xdr:spPr>
        <a:xfrm>
          <a:off x="10528300" y="6533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96825</xdr:rowOff>
    </xdr:from>
    <xdr:to>
      <xdr:col>50</xdr:col>
      <xdr:colOff>165100</xdr:colOff>
      <xdr:row>39</xdr:row>
      <xdr:rowOff>26975</xdr:rowOff>
    </xdr:to>
    <xdr:sp macro="" textlink="">
      <xdr:nvSpPr>
        <xdr:cNvPr id="314" name="楕円 313"/>
        <xdr:cNvSpPr/>
      </xdr:nvSpPr>
      <xdr:spPr>
        <a:xfrm>
          <a:off x="9588500" y="66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18102</xdr:rowOff>
    </xdr:from>
    <xdr:ext cx="378565" cy="259045"/>
    <xdr:sp macro="" textlink="">
      <xdr:nvSpPr>
        <xdr:cNvPr id="315" name="テキスト ボックス 314"/>
        <xdr:cNvSpPr txBox="1"/>
      </xdr:nvSpPr>
      <xdr:spPr>
        <a:xfrm>
          <a:off x="9450017" y="6704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74346</xdr:rowOff>
    </xdr:from>
    <xdr:to>
      <xdr:col>46</xdr:col>
      <xdr:colOff>38100</xdr:colOff>
      <xdr:row>37</xdr:row>
      <xdr:rowOff>4496</xdr:rowOff>
    </xdr:to>
    <xdr:sp macro="" textlink="">
      <xdr:nvSpPr>
        <xdr:cNvPr id="316" name="楕円 315"/>
        <xdr:cNvSpPr/>
      </xdr:nvSpPr>
      <xdr:spPr>
        <a:xfrm>
          <a:off x="8699500" y="624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21023</xdr:rowOff>
    </xdr:from>
    <xdr:ext cx="469744" cy="259045"/>
    <xdr:sp macro="" textlink="">
      <xdr:nvSpPr>
        <xdr:cNvPr id="317" name="テキスト ボックス 316"/>
        <xdr:cNvSpPr txBox="1"/>
      </xdr:nvSpPr>
      <xdr:spPr>
        <a:xfrm>
          <a:off x="8515428" y="602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137897</xdr:rowOff>
    </xdr:from>
    <xdr:to>
      <xdr:col>41</xdr:col>
      <xdr:colOff>101600</xdr:colOff>
      <xdr:row>35</xdr:row>
      <xdr:rowOff>68047</xdr:rowOff>
    </xdr:to>
    <xdr:sp macro="" textlink="">
      <xdr:nvSpPr>
        <xdr:cNvPr id="318" name="楕円 317"/>
        <xdr:cNvSpPr/>
      </xdr:nvSpPr>
      <xdr:spPr>
        <a:xfrm>
          <a:off x="7810500" y="596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84574</xdr:rowOff>
    </xdr:from>
    <xdr:ext cx="469744" cy="259045"/>
    <xdr:sp macro="" textlink="">
      <xdr:nvSpPr>
        <xdr:cNvPr id="319" name="テキスト ボックス 318"/>
        <xdr:cNvSpPr txBox="1"/>
      </xdr:nvSpPr>
      <xdr:spPr>
        <a:xfrm>
          <a:off x="7626428" y="574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75336</xdr:rowOff>
    </xdr:from>
    <xdr:to>
      <xdr:col>36</xdr:col>
      <xdr:colOff>165100</xdr:colOff>
      <xdr:row>31</xdr:row>
      <xdr:rowOff>5486</xdr:rowOff>
    </xdr:to>
    <xdr:sp macro="" textlink="">
      <xdr:nvSpPr>
        <xdr:cNvPr id="320" name="楕円 319"/>
        <xdr:cNvSpPr/>
      </xdr:nvSpPr>
      <xdr:spPr>
        <a:xfrm>
          <a:off x="6921500" y="521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22013</xdr:rowOff>
    </xdr:from>
    <xdr:ext cx="534377" cy="259045"/>
    <xdr:sp macro="" textlink="">
      <xdr:nvSpPr>
        <xdr:cNvPr id="321" name="テキスト ボックス 320"/>
        <xdr:cNvSpPr txBox="1"/>
      </xdr:nvSpPr>
      <xdr:spPr>
        <a:xfrm>
          <a:off x="6705111" y="499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73124</xdr:rowOff>
    </xdr:from>
    <xdr:to>
      <xdr:col>54</xdr:col>
      <xdr:colOff>189865</xdr:colOff>
      <xdr:row>59</xdr:row>
      <xdr:rowOff>42347</xdr:rowOff>
    </xdr:to>
    <xdr:cxnSp macro="">
      <xdr:nvCxnSpPr>
        <xdr:cNvPr id="345" name="直線コネクタ 344"/>
        <xdr:cNvCxnSpPr/>
      </xdr:nvCxnSpPr>
      <xdr:spPr>
        <a:xfrm flipV="1">
          <a:off x="10475595" y="9674324"/>
          <a:ext cx="1270" cy="483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46174</xdr:rowOff>
    </xdr:from>
    <xdr:ext cx="378565" cy="259045"/>
    <xdr:sp macro="" textlink="">
      <xdr:nvSpPr>
        <xdr:cNvPr id="346" name="農林水産業費最小値テキスト"/>
        <xdr:cNvSpPr txBox="1"/>
      </xdr:nvSpPr>
      <xdr:spPr>
        <a:xfrm>
          <a:off x="10528300" y="10161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42347</xdr:rowOff>
    </xdr:from>
    <xdr:to>
      <xdr:col>55</xdr:col>
      <xdr:colOff>88900</xdr:colOff>
      <xdr:row>59</xdr:row>
      <xdr:rowOff>42347</xdr:rowOff>
    </xdr:to>
    <xdr:cxnSp macro="">
      <xdr:nvCxnSpPr>
        <xdr:cNvPr id="347" name="直線コネクタ 346"/>
        <xdr:cNvCxnSpPr/>
      </xdr:nvCxnSpPr>
      <xdr:spPr>
        <a:xfrm>
          <a:off x="10388600" y="10157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19801</xdr:rowOff>
    </xdr:from>
    <xdr:ext cx="534377" cy="259045"/>
    <xdr:sp macro="" textlink="">
      <xdr:nvSpPr>
        <xdr:cNvPr id="348" name="農林水産業費最大値テキスト"/>
        <xdr:cNvSpPr txBox="1"/>
      </xdr:nvSpPr>
      <xdr:spPr>
        <a:xfrm>
          <a:off x="10528300" y="944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63,737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56</xdr:row>
      <xdr:rowOff>73124</xdr:rowOff>
    </xdr:from>
    <xdr:to>
      <xdr:col>55</xdr:col>
      <xdr:colOff>88900</xdr:colOff>
      <xdr:row>56</xdr:row>
      <xdr:rowOff>73124</xdr:rowOff>
    </xdr:to>
    <xdr:cxnSp macro="">
      <xdr:nvCxnSpPr>
        <xdr:cNvPr id="349" name="直線コネクタ 348"/>
        <xdr:cNvCxnSpPr/>
      </xdr:nvCxnSpPr>
      <xdr:spPr>
        <a:xfrm>
          <a:off x="10388600" y="967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73124</xdr:rowOff>
    </xdr:from>
    <xdr:to>
      <xdr:col>55</xdr:col>
      <xdr:colOff>0</xdr:colOff>
      <xdr:row>57</xdr:row>
      <xdr:rowOff>102941</xdr:rowOff>
    </xdr:to>
    <xdr:cxnSp macro="">
      <xdr:nvCxnSpPr>
        <xdr:cNvPr id="350" name="直線コネクタ 349"/>
        <xdr:cNvCxnSpPr/>
      </xdr:nvCxnSpPr>
      <xdr:spPr>
        <a:xfrm flipV="1">
          <a:off x="9639300" y="9674324"/>
          <a:ext cx="838200" cy="20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84145</xdr:rowOff>
    </xdr:from>
    <xdr:ext cx="469744" cy="259045"/>
    <xdr:sp macro="" textlink="">
      <xdr:nvSpPr>
        <xdr:cNvPr id="351" name="農林水産業費平均値テキスト"/>
        <xdr:cNvSpPr txBox="1"/>
      </xdr:nvSpPr>
      <xdr:spPr>
        <a:xfrm>
          <a:off x="10528300" y="10028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105718</xdr:rowOff>
    </xdr:from>
    <xdr:to>
      <xdr:col>55</xdr:col>
      <xdr:colOff>50800</xdr:colOff>
      <xdr:row>59</xdr:row>
      <xdr:rowOff>35868</xdr:rowOff>
    </xdr:to>
    <xdr:sp macro="" textlink="">
      <xdr:nvSpPr>
        <xdr:cNvPr id="352" name="フローチャート: 判断 351"/>
        <xdr:cNvSpPr/>
      </xdr:nvSpPr>
      <xdr:spPr>
        <a:xfrm>
          <a:off x="10426700" y="1004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46302</xdr:rowOff>
    </xdr:from>
    <xdr:to>
      <xdr:col>50</xdr:col>
      <xdr:colOff>114300</xdr:colOff>
      <xdr:row>57</xdr:row>
      <xdr:rowOff>102941</xdr:rowOff>
    </xdr:to>
    <xdr:cxnSp macro="">
      <xdr:nvCxnSpPr>
        <xdr:cNvPr id="353" name="直線コネクタ 352"/>
        <xdr:cNvCxnSpPr/>
      </xdr:nvCxnSpPr>
      <xdr:spPr>
        <a:xfrm>
          <a:off x="8750300" y="9476052"/>
          <a:ext cx="889000" cy="39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101717</xdr:rowOff>
    </xdr:from>
    <xdr:to>
      <xdr:col>50</xdr:col>
      <xdr:colOff>165100</xdr:colOff>
      <xdr:row>59</xdr:row>
      <xdr:rowOff>31867</xdr:rowOff>
    </xdr:to>
    <xdr:sp macro="" textlink="">
      <xdr:nvSpPr>
        <xdr:cNvPr id="354" name="フローチャート: 判断 353"/>
        <xdr:cNvSpPr/>
      </xdr:nvSpPr>
      <xdr:spPr>
        <a:xfrm>
          <a:off x="9588500" y="1004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22994</xdr:rowOff>
    </xdr:from>
    <xdr:ext cx="469744" cy="259045"/>
    <xdr:sp macro="" textlink="">
      <xdr:nvSpPr>
        <xdr:cNvPr id="355" name="テキスト ボックス 354"/>
        <xdr:cNvSpPr txBox="1"/>
      </xdr:nvSpPr>
      <xdr:spPr>
        <a:xfrm>
          <a:off x="9404428" y="1013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32776</xdr:rowOff>
    </xdr:from>
    <xdr:to>
      <xdr:col>45</xdr:col>
      <xdr:colOff>177800</xdr:colOff>
      <xdr:row>55</xdr:row>
      <xdr:rowOff>46302</xdr:rowOff>
    </xdr:to>
    <xdr:cxnSp macro="">
      <xdr:nvCxnSpPr>
        <xdr:cNvPr id="356" name="直線コネクタ 355"/>
        <xdr:cNvCxnSpPr/>
      </xdr:nvCxnSpPr>
      <xdr:spPr>
        <a:xfrm>
          <a:off x="7861300" y="8776726"/>
          <a:ext cx="889000" cy="69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72585</xdr:rowOff>
    </xdr:from>
    <xdr:to>
      <xdr:col>46</xdr:col>
      <xdr:colOff>38100</xdr:colOff>
      <xdr:row>59</xdr:row>
      <xdr:rowOff>2735</xdr:rowOff>
    </xdr:to>
    <xdr:sp macro="" textlink="">
      <xdr:nvSpPr>
        <xdr:cNvPr id="357" name="フローチャート: 判断 356"/>
        <xdr:cNvSpPr/>
      </xdr:nvSpPr>
      <xdr:spPr>
        <a:xfrm>
          <a:off x="8699500" y="1001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165312</xdr:rowOff>
    </xdr:from>
    <xdr:ext cx="534377" cy="259045"/>
    <xdr:sp macro="" textlink="">
      <xdr:nvSpPr>
        <xdr:cNvPr id="358" name="テキスト ボックス 357"/>
        <xdr:cNvSpPr txBox="1"/>
      </xdr:nvSpPr>
      <xdr:spPr>
        <a:xfrm>
          <a:off x="8483111" y="1010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32776</xdr:rowOff>
    </xdr:from>
    <xdr:to>
      <xdr:col>41</xdr:col>
      <xdr:colOff>50800</xdr:colOff>
      <xdr:row>56</xdr:row>
      <xdr:rowOff>7927</xdr:rowOff>
    </xdr:to>
    <xdr:cxnSp macro="">
      <xdr:nvCxnSpPr>
        <xdr:cNvPr id="359" name="直線コネクタ 358"/>
        <xdr:cNvCxnSpPr/>
      </xdr:nvCxnSpPr>
      <xdr:spPr>
        <a:xfrm flipV="1">
          <a:off x="6972300" y="8776726"/>
          <a:ext cx="889000" cy="83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125948</xdr:rowOff>
    </xdr:from>
    <xdr:to>
      <xdr:col>41</xdr:col>
      <xdr:colOff>101600</xdr:colOff>
      <xdr:row>59</xdr:row>
      <xdr:rowOff>56098</xdr:rowOff>
    </xdr:to>
    <xdr:sp macro="" textlink="">
      <xdr:nvSpPr>
        <xdr:cNvPr id="360" name="フローチャート: 判断 359"/>
        <xdr:cNvSpPr/>
      </xdr:nvSpPr>
      <xdr:spPr>
        <a:xfrm>
          <a:off x="7810500" y="10070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47225</xdr:rowOff>
    </xdr:from>
    <xdr:ext cx="469744" cy="259045"/>
    <xdr:sp macro="" textlink="">
      <xdr:nvSpPr>
        <xdr:cNvPr id="361" name="テキスト ボックス 360"/>
        <xdr:cNvSpPr txBox="1"/>
      </xdr:nvSpPr>
      <xdr:spPr>
        <a:xfrm>
          <a:off x="7626428" y="10162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121620</xdr:rowOff>
    </xdr:from>
    <xdr:to>
      <xdr:col>36</xdr:col>
      <xdr:colOff>165100</xdr:colOff>
      <xdr:row>59</xdr:row>
      <xdr:rowOff>51770</xdr:rowOff>
    </xdr:to>
    <xdr:sp macro="" textlink="">
      <xdr:nvSpPr>
        <xdr:cNvPr id="362" name="フローチャート: 判断 361"/>
        <xdr:cNvSpPr/>
      </xdr:nvSpPr>
      <xdr:spPr>
        <a:xfrm>
          <a:off x="6921500" y="1006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42897</xdr:rowOff>
    </xdr:from>
    <xdr:ext cx="469744" cy="259045"/>
    <xdr:sp macro="" textlink="">
      <xdr:nvSpPr>
        <xdr:cNvPr id="363" name="テキスト ボックス 362"/>
        <xdr:cNvSpPr txBox="1"/>
      </xdr:nvSpPr>
      <xdr:spPr>
        <a:xfrm>
          <a:off x="6737428" y="1015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22324</xdr:rowOff>
    </xdr:from>
    <xdr:to>
      <xdr:col>55</xdr:col>
      <xdr:colOff>50800</xdr:colOff>
      <xdr:row>56</xdr:row>
      <xdr:rowOff>123924</xdr:rowOff>
    </xdr:to>
    <xdr:sp macro="" textlink="">
      <xdr:nvSpPr>
        <xdr:cNvPr id="369" name="楕円 368"/>
        <xdr:cNvSpPr/>
      </xdr:nvSpPr>
      <xdr:spPr>
        <a:xfrm>
          <a:off x="10426700" y="962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146801</xdr:rowOff>
    </xdr:from>
    <xdr:ext cx="534377" cy="259045"/>
    <xdr:sp macro="" textlink="">
      <xdr:nvSpPr>
        <xdr:cNvPr id="370" name="農林水産業費該当値テキスト"/>
        <xdr:cNvSpPr txBox="1"/>
      </xdr:nvSpPr>
      <xdr:spPr>
        <a:xfrm>
          <a:off x="10528300" y="957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52141</xdr:rowOff>
    </xdr:from>
    <xdr:to>
      <xdr:col>50</xdr:col>
      <xdr:colOff>165100</xdr:colOff>
      <xdr:row>57</xdr:row>
      <xdr:rowOff>153741</xdr:rowOff>
    </xdr:to>
    <xdr:sp macro="" textlink="">
      <xdr:nvSpPr>
        <xdr:cNvPr id="371" name="楕円 370"/>
        <xdr:cNvSpPr/>
      </xdr:nvSpPr>
      <xdr:spPr>
        <a:xfrm>
          <a:off x="9588500" y="982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170268</xdr:rowOff>
    </xdr:from>
    <xdr:ext cx="534377" cy="259045"/>
    <xdr:sp macro="" textlink="">
      <xdr:nvSpPr>
        <xdr:cNvPr id="372" name="テキスト ボックス 371"/>
        <xdr:cNvSpPr txBox="1"/>
      </xdr:nvSpPr>
      <xdr:spPr>
        <a:xfrm>
          <a:off x="9372111" y="960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166952</xdr:rowOff>
    </xdr:from>
    <xdr:to>
      <xdr:col>46</xdr:col>
      <xdr:colOff>38100</xdr:colOff>
      <xdr:row>55</xdr:row>
      <xdr:rowOff>97102</xdr:rowOff>
    </xdr:to>
    <xdr:sp macro="" textlink="">
      <xdr:nvSpPr>
        <xdr:cNvPr id="373" name="楕円 372"/>
        <xdr:cNvSpPr/>
      </xdr:nvSpPr>
      <xdr:spPr>
        <a:xfrm>
          <a:off x="8699500" y="942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113629</xdr:rowOff>
    </xdr:from>
    <xdr:ext cx="534377" cy="259045"/>
    <xdr:sp macro="" textlink="">
      <xdr:nvSpPr>
        <xdr:cNvPr id="374" name="テキスト ボックス 373"/>
        <xdr:cNvSpPr txBox="1"/>
      </xdr:nvSpPr>
      <xdr:spPr>
        <a:xfrm>
          <a:off x="8483111" y="920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153426</xdr:rowOff>
    </xdr:from>
    <xdr:to>
      <xdr:col>41</xdr:col>
      <xdr:colOff>101600</xdr:colOff>
      <xdr:row>51</xdr:row>
      <xdr:rowOff>83576</xdr:rowOff>
    </xdr:to>
    <xdr:sp macro="" textlink="">
      <xdr:nvSpPr>
        <xdr:cNvPr id="375" name="楕円 374"/>
        <xdr:cNvSpPr/>
      </xdr:nvSpPr>
      <xdr:spPr>
        <a:xfrm>
          <a:off x="7810500" y="87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100103</xdr:rowOff>
    </xdr:from>
    <xdr:ext cx="599010" cy="259045"/>
    <xdr:sp macro="" textlink="">
      <xdr:nvSpPr>
        <xdr:cNvPr id="376" name="テキスト ボックス 375"/>
        <xdr:cNvSpPr txBox="1"/>
      </xdr:nvSpPr>
      <xdr:spPr>
        <a:xfrm>
          <a:off x="7561795" y="850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128577</xdr:rowOff>
    </xdr:from>
    <xdr:to>
      <xdr:col>36</xdr:col>
      <xdr:colOff>165100</xdr:colOff>
      <xdr:row>56</xdr:row>
      <xdr:rowOff>58727</xdr:rowOff>
    </xdr:to>
    <xdr:sp macro="" textlink="">
      <xdr:nvSpPr>
        <xdr:cNvPr id="377" name="楕円 376"/>
        <xdr:cNvSpPr/>
      </xdr:nvSpPr>
      <xdr:spPr>
        <a:xfrm>
          <a:off x="6921500" y="955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75254</xdr:rowOff>
    </xdr:from>
    <xdr:ext cx="534377" cy="259045"/>
    <xdr:sp macro="" textlink="">
      <xdr:nvSpPr>
        <xdr:cNvPr id="378" name="テキスト ボックス 377"/>
        <xdr:cNvSpPr txBox="1"/>
      </xdr:nvSpPr>
      <xdr:spPr>
        <a:xfrm>
          <a:off x="6705111" y="933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119309</xdr:rowOff>
    </xdr:from>
    <xdr:to>
      <xdr:col>54</xdr:col>
      <xdr:colOff>189865</xdr:colOff>
      <xdr:row>78</xdr:row>
      <xdr:rowOff>83784</xdr:rowOff>
    </xdr:to>
    <xdr:cxnSp macro="">
      <xdr:nvCxnSpPr>
        <xdr:cNvPr id="400" name="直線コネクタ 399"/>
        <xdr:cNvCxnSpPr/>
      </xdr:nvCxnSpPr>
      <xdr:spPr>
        <a:xfrm flipV="1">
          <a:off x="10475595" y="12120809"/>
          <a:ext cx="1270" cy="133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87611</xdr:rowOff>
    </xdr:from>
    <xdr:ext cx="469744" cy="259045"/>
    <xdr:sp macro="" textlink="">
      <xdr:nvSpPr>
        <xdr:cNvPr id="401" name="商工費最小値テキスト"/>
        <xdr:cNvSpPr txBox="1"/>
      </xdr:nvSpPr>
      <xdr:spPr>
        <a:xfrm>
          <a:off x="10528300" y="1346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83784</xdr:rowOff>
    </xdr:from>
    <xdr:to>
      <xdr:col>55</xdr:col>
      <xdr:colOff>88900</xdr:colOff>
      <xdr:row>78</xdr:row>
      <xdr:rowOff>83784</xdr:rowOff>
    </xdr:to>
    <xdr:cxnSp macro="">
      <xdr:nvCxnSpPr>
        <xdr:cNvPr id="402" name="直線コネクタ 401"/>
        <xdr:cNvCxnSpPr/>
      </xdr:nvCxnSpPr>
      <xdr:spPr>
        <a:xfrm>
          <a:off x="10388600" y="1345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65986</xdr:rowOff>
    </xdr:from>
    <xdr:ext cx="534377" cy="259045"/>
    <xdr:sp macro="" textlink="">
      <xdr:nvSpPr>
        <xdr:cNvPr id="403" name="商工費最大値テキスト"/>
        <xdr:cNvSpPr txBox="1"/>
      </xdr:nvSpPr>
      <xdr:spPr>
        <a:xfrm>
          <a:off x="10528300" y="118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119309</xdr:rowOff>
    </xdr:from>
    <xdr:to>
      <xdr:col>55</xdr:col>
      <xdr:colOff>88900</xdr:colOff>
      <xdr:row>70</xdr:row>
      <xdr:rowOff>119309</xdr:rowOff>
    </xdr:to>
    <xdr:cxnSp macro="">
      <xdr:nvCxnSpPr>
        <xdr:cNvPr id="404" name="直線コネクタ 403"/>
        <xdr:cNvCxnSpPr/>
      </xdr:nvCxnSpPr>
      <xdr:spPr>
        <a:xfrm>
          <a:off x="10388600" y="12120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92654</xdr:rowOff>
    </xdr:from>
    <xdr:to>
      <xdr:col>55</xdr:col>
      <xdr:colOff>0</xdr:colOff>
      <xdr:row>73</xdr:row>
      <xdr:rowOff>30109</xdr:rowOff>
    </xdr:to>
    <xdr:cxnSp macro="">
      <xdr:nvCxnSpPr>
        <xdr:cNvPr id="405" name="直線コネクタ 404"/>
        <xdr:cNvCxnSpPr/>
      </xdr:nvCxnSpPr>
      <xdr:spPr>
        <a:xfrm flipV="1">
          <a:off x="9639300" y="12265604"/>
          <a:ext cx="838200" cy="28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98508</xdr:rowOff>
    </xdr:from>
    <xdr:ext cx="534377" cy="259045"/>
    <xdr:sp macro="" textlink="">
      <xdr:nvSpPr>
        <xdr:cNvPr id="406" name="商工費平均値テキスト"/>
        <xdr:cNvSpPr txBox="1"/>
      </xdr:nvSpPr>
      <xdr:spPr>
        <a:xfrm>
          <a:off x="10528300" y="12957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120081</xdr:rowOff>
    </xdr:from>
    <xdr:to>
      <xdr:col>55</xdr:col>
      <xdr:colOff>50800</xdr:colOff>
      <xdr:row>76</xdr:row>
      <xdr:rowOff>50231</xdr:rowOff>
    </xdr:to>
    <xdr:sp macro="" textlink="">
      <xdr:nvSpPr>
        <xdr:cNvPr id="407" name="フローチャート: 判断 406"/>
        <xdr:cNvSpPr/>
      </xdr:nvSpPr>
      <xdr:spPr>
        <a:xfrm>
          <a:off x="104267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30109</xdr:rowOff>
    </xdr:from>
    <xdr:to>
      <xdr:col>50</xdr:col>
      <xdr:colOff>114300</xdr:colOff>
      <xdr:row>74</xdr:row>
      <xdr:rowOff>95672</xdr:rowOff>
    </xdr:to>
    <xdr:cxnSp macro="">
      <xdr:nvCxnSpPr>
        <xdr:cNvPr id="408" name="直線コネクタ 407"/>
        <xdr:cNvCxnSpPr/>
      </xdr:nvCxnSpPr>
      <xdr:spPr>
        <a:xfrm flipV="1">
          <a:off x="8750300" y="12545959"/>
          <a:ext cx="889000" cy="23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164292</xdr:rowOff>
    </xdr:from>
    <xdr:to>
      <xdr:col>50</xdr:col>
      <xdr:colOff>165100</xdr:colOff>
      <xdr:row>76</xdr:row>
      <xdr:rowOff>94442</xdr:rowOff>
    </xdr:to>
    <xdr:sp macro="" textlink="">
      <xdr:nvSpPr>
        <xdr:cNvPr id="409" name="フローチャート: 判断 408"/>
        <xdr:cNvSpPr/>
      </xdr:nvSpPr>
      <xdr:spPr>
        <a:xfrm>
          <a:off x="9588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85569</xdr:rowOff>
    </xdr:from>
    <xdr:ext cx="469744" cy="259045"/>
    <xdr:sp macro="" textlink="">
      <xdr:nvSpPr>
        <xdr:cNvPr id="410" name="テキスト ボックス 409"/>
        <xdr:cNvSpPr txBox="1"/>
      </xdr:nvSpPr>
      <xdr:spPr>
        <a:xfrm>
          <a:off x="9404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95672</xdr:rowOff>
    </xdr:from>
    <xdr:to>
      <xdr:col>45</xdr:col>
      <xdr:colOff>177800</xdr:colOff>
      <xdr:row>75</xdr:row>
      <xdr:rowOff>105730</xdr:rowOff>
    </xdr:to>
    <xdr:cxnSp macro="">
      <xdr:nvCxnSpPr>
        <xdr:cNvPr id="411" name="直線コネクタ 410"/>
        <xdr:cNvCxnSpPr/>
      </xdr:nvCxnSpPr>
      <xdr:spPr>
        <a:xfrm flipV="1">
          <a:off x="7861300" y="12782972"/>
          <a:ext cx="889000" cy="18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61331</xdr:rowOff>
    </xdr:from>
    <xdr:to>
      <xdr:col>46</xdr:col>
      <xdr:colOff>38100</xdr:colOff>
      <xdr:row>75</xdr:row>
      <xdr:rowOff>162931</xdr:rowOff>
    </xdr:to>
    <xdr:sp macro="" textlink="">
      <xdr:nvSpPr>
        <xdr:cNvPr id="412" name="フローチャート: 判断 411"/>
        <xdr:cNvSpPr/>
      </xdr:nvSpPr>
      <xdr:spPr>
        <a:xfrm>
          <a:off x="8699500" y="1292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154058</xdr:rowOff>
    </xdr:from>
    <xdr:ext cx="534377" cy="259045"/>
    <xdr:sp macro="" textlink="">
      <xdr:nvSpPr>
        <xdr:cNvPr id="413" name="テキスト ボックス 412"/>
        <xdr:cNvSpPr txBox="1"/>
      </xdr:nvSpPr>
      <xdr:spPr>
        <a:xfrm>
          <a:off x="8483111" y="1301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121595</xdr:rowOff>
    </xdr:from>
    <xdr:to>
      <xdr:col>41</xdr:col>
      <xdr:colOff>50800</xdr:colOff>
      <xdr:row>75</xdr:row>
      <xdr:rowOff>105730</xdr:rowOff>
    </xdr:to>
    <xdr:cxnSp macro="">
      <xdr:nvCxnSpPr>
        <xdr:cNvPr id="414" name="直線コネクタ 413"/>
        <xdr:cNvCxnSpPr/>
      </xdr:nvCxnSpPr>
      <xdr:spPr>
        <a:xfrm>
          <a:off x="6972300" y="12808895"/>
          <a:ext cx="889000" cy="15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50952</xdr:rowOff>
    </xdr:from>
    <xdr:to>
      <xdr:col>41</xdr:col>
      <xdr:colOff>101600</xdr:colOff>
      <xdr:row>76</xdr:row>
      <xdr:rowOff>152552</xdr:rowOff>
    </xdr:to>
    <xdr:sp macro="" textlink="">
      <xdr:nvSpPr>
        <xdr:cNvPr id="415" name="フローチャート: 判断 414"/>
        <xdr:cNvSpPr/>
      </xdr:nvSpPr>
      <xdr:spPr>
        <a:xfrm>
          <a:off x="7810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143679</xdr:rowOff>
    </xdr:from>
    <xdr:ext cx="469744" cy="259045"/>
    <xdr:sp macro="" textlink="">
      <xdr:nvSpPr>
        <xdr:cNvPr id="416" name="テキスト ボックス 415"/>
        <xdr:cNvSpPr txBox="1"/>
      </xdr:nvSpPr>
      <xdr:spPr>
        <a:xfrm>
          <a:off x="7626428" y="1317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65401</xdr:rowOff>
    </xdr:from>
    <xdr:to>
      <xdr:col>36</xdr:col>
      <xdr:colOff>165100</xdr:colOff>
      <xdr:row>76</xdr:row>
      <xdr:rowOff>167001</xdr:rowOff>
    </xdr:to>
    <xdr:sp macro="" textlink="">
      <xdr:nvSpPr>
        <xdr:cNvPr id="417" name="フローチャート: 判断 416"/>
        <xdr:cNvSpPr/>
      </xdr:nvSpPr>
      <xdr:spPr>
        <a:xfrm>
          <a:off x="6921500" y="1309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158128</xdr:rowOff>
    </xdr:from>
    <xdr:ext cx="469744" cy="259045"/>
    <xdr:sp macro="" textlink="">
      <xdr:nvSpPr>
        <xdr:cNvPr id="418" name="テキスト ボックス 417"/>
        <xdr:cNvSpPr txBox="1"/>
      </xdr:nvSpPr>
      <xdr:spPr>
        <a:xfrm>
          <a:off x="6737428" y="1318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41854</xdr:rowOff>
    </xdr:from>
    <xdr:to>
      <xdr:col>55</xdr:col>
      <xdr:colOff>50800</xdr:colOff>
      <xdr:row>71</xdr:row>
      <xdr:rowOff>143454</xdr:rowOff>
    </xdr:to>
    <xdr:sp macro="" textlink="">
      <xdr:nvSpPr>
        <xdr:cNvPr id="424" name="楕円 423"/>
        <xdr:cNvSpPr/>
      </xdr:nvSpPr>
      <xdr:spPr>
        <a:xfrm>
          <a:off x="10426700" y="1221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64731</xdr:rowOff>
    </xdr:from>
    <xdr:ext cx="534377" cy="259045"/>
    <xdr:sp macro="" textlink="">
      <xdr:nvSpPr>
        <xdr:cNvPr id="425" name="商工費該当値テキスト"/>
        <xdr:cNvSpPr txBox="1"/>
      </xdr:nvSpPr>
      <xdr:spPr>
        <a:xfrm>
          <a:off x="10528300" y="1206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150759</xdr:rowOff>
    </xdr:from>
    <xdr:to>
      <xdr:col>50</xdr:col>
      <xdr:colOff>165100</xdr:colOff>
      <xdr:row>73</xdr:row>
      <xdr:rowOff>80909</xdr:rowOff>
    </xdr:to>
    <xdr:sp macro="" textlink="">
      <xdr:nvSpPr>
        <xdr:cNvPr id="426" name="楕円 425"/>
        <xdr:cNvSpPr/>
      </xdr:nvSpPr>
      <xdr:spPr>
        <a:xfrm>
          <a:off x="9588500" y="1249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97436</xdr:rowOff>
    </xdr:from>
    <xdr:ext cx="534377" cy="259045"/>
    <xdr:sp macro="" textlink="">
      <xdr:nvSpPr>
        <xdr:cNvPr id="427" name="テキスト ボックス 426"/>
        <xdr:cNvSpPr txBox="1"/>
      </xdr:nvSpPr>
      <xdr:spPr>
        <a:xfrm>
          <a:off x="9372111" y="1227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44872</xdr:rowOff>
    </xdr:from>
    <xdr:to>
      <xdr:col>46</xdr:col>
      <xdr:colOff>38100</xdr:colOff>
      <xdr:row>74</xdr:row>
      <xdr:rowOff>146472</xdr:rowOff>
    </xdr:to>
    <xdr:sp macro="" textlink="">
      <xdr:nvSpPr>
        <xdr:cNvPr id="428" name="楕円 427"/>
        <xdr:cNvSpPr/>
      </xdr:nvSpPr>
      <xdr:spPr>
        <a:xfrm>
          <a:off x="8699500" y="127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162999</xdr:rowOff>
    </xdr:from>
    <xdr:ext cx="534377" cy="259045"/>
    <xdr:sp macro="" textlink="">
      <xdr:nvSpPr>
        <xdr:cNvPr id="429" name="テキスト ボックス 428"/>
        <xdr:cNvSpPr txBox="1"/>
      </xdr:nvSpPr>
      <xdr:spPr>
        <a:xfrm>
          <a:off x="8483111" y="1250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54930</xdr:rowOff>
    </xdr:from>
    <xdr:to>
      <xdr:col>41</xdr:col>
      <xdr:colOff>101600</xdr:colOff>
      <xdr:row>75</xdr:row>
      <xdr:rowOff>156530</xdr:rowOff>
    </xdr:to>
    <xdr:sp macro="" textlink="">
      <xdr:nvSpPr>
        <xdr:cNvPr id="430" name="楕円 429"/>
        <xdr:cNvSpPr/>
      </xdr:nvSpPr>
      <xdr:spPr>
        <a:xfrm>
          <a:off x="7810500" y="1291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1607</xdr:rowOff>
    </xdr:from>
    <xdr:ext cx="534377" cy="259045"/>
    <xdr:sp macro="" textlink="">
      <xdr:nvSpPr>
        <xdr:cNvPr id="431" name="テキスト ボックス 430"/>
        <xdr:cNvSpPr txBox="1"/>
      </xdr:nvSpPr>
      <xdr:spPr>
        <a:xfrm>
          <a:off x="7594111" y="1268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70795</xdr:rowOff>
    </xdr:from>
    <xdr:to>
      <xdr:col>36</xdr:col>
      <xdr:colOff>165100</xdr:colOff>
      <xdr:row>75</xdr:row>
      <xdr:rowOff>945</xdr:rowOff>
    </xdr:to>
    <xdr:sp macro="" textlink="">
      <xdr:nvSpPr>
        <xdr:cNvPr id="432" name="楕円 431"/>
        <xdr:cNvSpPr/>
      </xdr:nvSpPr>
      <xdr:spPr>
        <a:xfrm>
          <a:off x="6921500" y="127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17472</xdr:rowOff>
    </xdr:from>
    <xdr:ext cx="534377" cy="259045"/>
    <xdr:sp macro="" textlink="">
      <xdr:nvSpPr>
        <xdr:cNvPr id="433" name="テキスト ボックス 432"/>
        <xdr:cNvSpPr txBox="1"/>
      </xdr:nvSpPr>
      <xdr:spPr>
        <a:xfrm>
          <a:off x="6705111" y="1253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15960</xdr:rowOff>
    </xdr:from>
    <xdr:to>
      <xdr:col>54</xdr:col>
      <xdr:colOff>189865</xdr:colOff>
      <xdr:row>99</xdr:row>
      <xdr:rowOff>4801</xdr:rowOff>
    </xdr:to>
    <xdr:cxnSp macro="">
      <xdr:nvCxnSpPr>
        <xdr:cNvPr id="457" name="直線コネクタ 456"/>
        <xdr:cNvCxnSpPr/>
      </xdr:nvCxnSpPr>
      <xdr:spPr>
        <a:xfrm flipV="1">
          <a:off x="10475595" y="16132260"/>
          <a:ext cx="1270" cy="846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16124</xdr:rowOff>
    </xdr:from>
    <xdr:ext cx="534377" cy="259045"/>
    <xdr:sp macro="" textlink="">
      <xdr:nvSpPr>
        <xdr:cNvPr id="458" name="土木費最小値テキスト"/>
        <xdr:cNvSpPr txBox="1"/>
      </xdr:nvSpPr>
      <xdr:spPr>
        <a:xfrm>
          <a:off x="10528300" y="1698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4801</xdr:rowOff>
    </xdr:from>
    <xdr:to>
      <xdr:col>55</xdr:col>
      <xdr:colOff>88900</xdr:colOff>
      <xdr:row>99</xdr:row>
      <xdr:rowOff>4801</xdr:rowOff>
    </xdr:to>
    <xdr:cxnSp macro="">
      <xdr:nvCxnSpPr>
        <xdr:cNvPr id="459" name="直線コネクタ 458"/>
        <xdr:cNvCxnSpPr/>
      </xdr:nvCxnSpPr>
      <xdr:spPr>
        <a:xfrm>
          <a:off x="10388600" y="16978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134087</xdr:rowOff>
    </xdr:from>
    <xdr:ext cx="599010" cy="259045"/>
    <xdr:sp macro="" textlink="">
      <xdr:nvSpPr>
        <xdr:cNvPr id="460" name="土木費最大値テキスト"/>
        <xdr:cNvSpPr txBox="1"/>
      </xdr:nvSpPr>
      <xdr:spPr>
        <a:xfrm>
          <a:off x="10528300" y="1590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94</xdr:row>
      <xdr:rowOff>15960</xdr:rowOff>
    </xdr:from>
    <xdr:to>
      <xdr:col>55</xdr:col>
      <xdr:colOff>88900</xdr:colOff>
      <xdr:row>94</xdr:row>
      <xdr:rowOff>15960</xdr:rowOff>
    </xdr:to>
    <xdr:cxnSp macro="">
      <xdr:nvCxnSpPr>
        <xdr:cNvPr id="461" name="直線コネクタ 460"/>
        <xdr:cNvCxnSpPr/>
      </xdr:nvCxnSpPr>
      <xdr:spPr>
        <a:xfrm>
          <a:off x="10388600" y="1613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69469</xdr:rowOff>
    </xdr:from>
    <xdr:to>
      <xdr:col>55</xdr:col>
      <xdr:colOff>0</xdr:colOff>
      <xdr:row>94</xdr:row>
      <xdr:rowOff>15960</xdr:rowOff>
    </xdr:to>
    <xdr:cxnSp macro="">
      <xdr:nvCxnSpPr>
        <xdr:cNvPr id="462" name="直線コネクタ 461"/>
        <xdr:cNvCxnSpPr/>
      </xdr:nvCxnSpPr>
      <xdr:spPr>
        <a:xfrm>
          <a:off x="9639300" y="16014319"/>
          <a:ext cx="838200" cy="11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60574</xdr:rowOff>
    </xdr:from>
    <xdr:ext cx="534377" cy="259045"/>
    <xdr:sp macro="" textlink="">
      <xdr:nvSpPr>
        <xdr:cNvPr id="463" name="土木費平均値テキスト"/>
        <xdr:cNvSpPr txBox="1"/>
      </xdr:nvSpPr>
      <xdr:spPr>
        <a:xfrm>
          <a:off x="10528300" y="168626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82147</xdr:rowOff>
    </xdr:from>
    <xdr:to>
      <xdr:col>55</xdr:col>
      <xdr:colOff>50800</xdr:colOff>
      <xdr:row>99</xdr:row>
      <xdr:rowOff>12297</xdr:rowOff>
    </xdr:to>
    <xdr:sp macro="" textlink="">
      <xdr:nvSpPr>
        <xdr:cNvPr id="464" name="フローチャート: 判断 463"/>
        <xdr:cNvSpPr/>
      </xdr:nvSpPr>
      <xdr:spPr>
        <a:xfrm>
          <a:off x="10426700" y="1688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44174</xdr:rowOff>
    </xdr:from>
    <xdr:to>
      <xdr:col>50</xdr:col>
      <xdr:colOff>114300</xdr:colOff>
      <xdr:row>93</xdr:row>
      <xdr:rowOff>69469</xdr:rowOff>
    </xdr:to>
    <xdr:cxnSp macro="">
      <xdr:nvCxnSpPr>
        <xdr:cNvPr id="465" name="直線コネクタ 464"/>
        <xdr:cNvCxnSpPr/>
      </xdr:nvCxnSpPr>
      <xdr:spPr>
        <a:xfrm>
          <a:off x="8750300" y="15646124"/>
          <a:ext cx="889000" cy="36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48647</xdr:rowOff>
    </xdr:from>
    <xdr:to>
      <xdr:col>50</xdr:col>
      <xdr:colOff>165100</xdr:colOff>
      <xdr:row>98</xdr:row>
      <xdr:rowOff>150247</xdr:rowOff>
    </xdr:to>
    <xdr:sp macro="" textlink="">
      <xdr:nvSpPr>
        <xdr:cNvPr id="466" name="フローチャート: 判断 465"/>
        <xdr:cNvSpPr/>
      </xdr:nvSpPr>
      <xdr:spPr>
        <a:xfrm>
          <a:off x="9588500" y="1685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141374</xdr:rowOff>
    </xdr:from>
    <xdr:ext cx="534377" cy="259045"/>
    <xdr:sp macro="" textlink="">
      <xdr:nvSpPr>
        <xdr:cNvPr id="467" name="テキスト ボックス 466"/>
        <xdr:cNvSpPr txBox="1"/>
      </xdr:nvSpPr>
      <xdr:spPr>
        <a:xfrm>
          <a:off x="9372111" y="1694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44174</xdr:rowOff>
    </xdr:from>
    <xdr:to>
      <xdr:col>45</xdr:col>
      <xdr:colOff>177800</xdr:colOff>
      <xdr:row>93</xdr:row>
      <xdr:rowOff>3018</xdr:rowOff>
    </xdr:to>
    <xdr:cxnSp macro="">
      <xdr:nvCxnSpPr>
        <xdr:cNvPr id="468" name="直線コネクタ 467"/>
        <xdr:cNvCxnSpPr/>
      </xdr:nvCxnSpPr>
      <xdr:spPr>
        <a:xfrm flipV="1">
          <a:off x="7861300" y="15646124"/>
          <a:ext cx="889000" cy="30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85846</xdr:rowOff>
    </xdr:from>
    <xdr:to>
      <xdr:col>46</xdr:col>
      <xdr:colOff>38100</xdr:colOff>
      <xdr:row>99</xdr:row>
      <xdr:rowOff>15996</xdr:rowOff>
    </xdr:to>
    <xdr:sp macro="" textlink="">
      <xdr:nvSpPr>
        <xdr:cNvPr id="469" name="フローチャート: 判断 468"/>
        <xdr:cNvSpPr/>
      </xdr:nvSpPr>
      <xdr:spPr>
        <a:xfrm>
          <a:off x="8699500" y="1688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7123</xdr:rowOff>
    </xdr:from>
    <xdr:ext cx="534377" cy="259045"/>
    <xdr:sp macro="" textlink="">
      <xdr:nvSpPr>
        <xdr:cNvPr id="470" name="テキスト ボックス 469"/>
        <xdr:cNvSpPr txBox="1"/>
      </xdr:nvSpPr>
      <xdr:spPr>
        <a:xfrm>
          <a:off x="8483111" y="1698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3018</xdr:rowOff>
    </xdr:from>
    <xdr:to>
      <xdr:col>41</xdr:col>
      <xdr:colOff>50800</xdr:colOff>
      <xdr:row>97</xdr:row>
      <xdr:rowOff>39897</xdr:rowOff>
    </xdr:to>
    <xdr:cxnSp macro="">
      <xdr:nvCxnSpPr>
        <xdr:cNvPr id="471" name="直線コネクタ 470"/>
        <xdr:cNvCxnSpPr/>
      </xdr:nvCxnSpPr>
      <xdr:spPr>
        <a:xfrm flipV="1">
          <a:off x="6972300" y="15947868"/>
          <a:ext cx="889000" cy="72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92345</xdr:rowOff>
    </xdr:from>
    <xdr:to>
      <xdr:col>41</xdr:col>
      <xdr:colOff>101600</xdr:colOff>
      <xdr:row>99</xdr:row>
      <xdr:rowOff>22495</xdr:rowOff>
    </xdr:to>
    <xdr:sp macro="" textlink="">
      <xdr:nvSpPr>
        <xdr:cNvPr id="472" name="フローチャート: 判断 471"/>
        <xdr:cNvSpPr/>
      </xdr:nvSpPr>
      <xdr:spPr>
        <a:xfrm>
          <a:off x="7810500" y="1689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13622</xdr:rowOff>
    </xdr:from>
    <xdr:ext cx="534377" cy="259045"/>
    <xdr:sp macro="" textlink="">
      <xdr:nvSpPr>
        <xdr:cNvPr id="473" name="テキスト ボックス 472"/>
        <xdr:cNvSpPr txBox="1"/>
      </xdr:nvSpPr>
      <xdr:spPr>
        <a:xfrm>
          <a:off x="7594111" y="1698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89641</xdr:rowOff>
    </xdr:from>
    <xdr:to>
      <xdr:col>36</xdr:col>
      <xdr:colOff>165100</xdr:colOff>
      <xdr:row>99</xdr:row>
      <xdr:rowOff>19791</xdr:rowOff>
    </xdr:to>
    <xdr:sp macro="" textlink="">
      <xdr:nvSpPr>
        <xdr:cNvPr id="474" name="フローチャート: 判断 473"/>
        <xdr:cNvSpPr/>
      </xdr:nvSpPr>
      <xdr:spPr>
        <a:xfrm>
          <a:off x="6921500" y="1689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10918</xdr:rowOff>
    </xdr:from>
    <xdr:ext cx="534377" cy="259045"/>
    <xdr:sp macro="" textlink="">
      <xdr:nvSpPr>
        <xdr:cNvPr id="475" name="テキスト ボックス 474"/>
        <xdr:cNvSpPr txBox="1"/>
      </xdr:nvSpPr>
      <xdr:spPr>
        <a:xfrm>
          <a:off x="6705111" y="1698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136610</xdr:rowOff>
    </xdr:from>
    <xdr:to>
      <xdr:col>55</xdr:col>
      <xdr:colOff>50800</xdr:colOff>
      <xdr:row>94</xdr:row>
      <xdr:rowOff>66760</xdr:rowOff>
    </xdr:to>
    <xdr:sp macro="" textlink="">
      <xdr:nvSpPr>
        <xdr:cNvPr id="481" name="楕円 480"/>
        <xdr:cNvSpPr/>
      </xdr:nvSpPr>
      <xdr:spPr>
        <a:xfrm>
          <a:off x="10426700" y="1608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89637</xdr:rowOff>
    </xdr:from>
    <xdr:ext cx="599010" cy="259045"/>
    <xdr:sp macro="" textlink="">
      <xdr:nvSpPr>
        <xdr:cNvPr id="482" name="土木費該当値テキスト"/>
        <xdr:cNvSpPr txBox="1"/>
      </xdr:nvSpPr>
      <xdr:spPr>
        <a:xfrm>
          <a:off x="10528300" y="1603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18669</xdr:rowOff>
    </xdr:from>
    <xdr:to>
      <xdr:col>50</xdr:col>
      <xdr:colOff>165100</xdr:colOff>
      <xdr:row>93</xdr:row>
      <xdr:rowOff>120269</xdr:rowOff>
    </xdr:to>
    <xdr:sp macro="" textlink="">
      <xdr:nvSpPr>
        <xdr:cNvPr id="483" name="楕円 482"/>
        <xdr:cNvSpPr/>
      </xdr:nvSpPr>
      <xdr:spPr>
        <a:xfrm>
          <a:off x="9588500" y="1596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136796</xdr:rowOff>
    </xdr:from>
    <xdr:ext cx="599010" cy="259045"/>
    <xdr:sp macro="" textlink="">
      <xdr:nvSpPr>
        <xdr:cNvPr id="484" name="テキスト ボックス 483"/>
        <xdr:cNvSpPr txBox="1"/>
      </xdr:nvSpPr>
      <xdr:spPr>
        <a:xfrm>
          <a:off x="9339795" y="1573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164824</xdr:rowOff>
    </xdr:from>
    <xdr:to>
      <xdr:col>46</xdr:col>
      <xdr:colOff>38100</xdr:colOff>
      <xdr:row>91</xdr:row>
      <xdr:rowOff>94974</xdr:rowOff>
    </xdr:to>
    <xdr:sp macro="" textlink="">
      <xdr:nvSpPr>
        <xdr:cNvPr id="485" name="楕円 484"/>
        <xdr:cNvSpPr/>
      </xdr:nvSpPr>
      <xdr:spPr>
        <a:xfrm>
          <a:off x="8699500" y="1559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111501</xdr:rowOff>
    </xdr:from>
    <xdr:ext cx="599010" cy="259045"/>
    <xdr:sp macro="" textlink="">
      <xdr:nvSpPr>
        <xdr:cNvPr id="486" name="テキスト ボックス 485"/>
        <xdr:cNvSpPr txBox="1"/>
      </xdr:nvSpPr>
      <xdr:spPr>
        <a:xfrm>
          <a:off x="8450795" y="15370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123668</xdr:rowOff>
    </xdr:from>
    <xdr:to>
      <xdr:col>41</xdr:col>
      <xdr:colOff>101600</xdr:colOff>
      <xdr:row>93</xdr:row>
      <xdr:rowOff>53818</xdr:rowOff>
    </xdr:to>
    <xdr:sp macro="" textlink="">
      <xdr:nvSpPr>
        <xdr:cNvPr id="487" name="楕円 486"/>
        <xdr:cNvSpPr/>
      </xdr:nvSpPr>
      <xdr:spPr>
        <a:xfrm>
          <a:off x="7810500" y="1589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70345</xdr:rowOff>
    </xdr:from>
    <xdr:ext cx="599010" cy="259045"/>
    <xdr:sp macro="" textlink="">
      <xdr:nvSpPr>
        <xdr:cNvPr id="488" name="テキスト ボックス 487"/>
        <xdr:cNvSpPr txBox="1"/>
      </xdr:nvSpPr>
      <xdr:spPr>
        <a:xfrm>
          <a:off x="7561795" y="1567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160547</xdr:rowOff>
    </xdr:from>
    <xdr:to>
      <xdr:col>36</xdr:col>
      <xdr:colOff>165100</xdr:colOff>
      <xdr:row>97</xdr:row>
      <xdr:rowOff>90697</xdr:rowOff>
    </xdr:to>
    <xdr:sp macro="" textlink="">
      <xdr:nvSpPr>
        <xdr:cNvPr id="489" name="楕円 488"/>
        <xdr:cNvSpPr/>
      </xdr:nvSpPr>
      <xdr:spPr>
        <a:xfrm>
          <a:off x="6921500" y="1661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107224</xdr:rowOff>
    </xdr:from>
    <xdr:ext cx="599010" cy="259045"/>
    <xdr:sp macro="" textlink="">
      <xdr:nvSpPr>
        <xdr:cNvPr id="490" name="テキスト ボックス 489"/>
        <xdr:cNvSpPr txBox="1"/>
      </xdr:nvSpPr>
      <xdr:spPr>
        <a:xfrm>
          <a:off x="6672795" y="1639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37242</xdr:rowOff>
    </xdr:from>
    <xdr:to>
      <xdr:col>85</xdr:col>
      <xdr:colOff>126364</xdr:colOff>
      <xdr:row>38</xdr:row>
      <xdr:rowOff>149438</xdr:rowOff>
    </xdr:to>
    <xdr:cxnSp macro="">
      <xdr:nvCxnSpPr>
        <xdr:cNvPr id="513" name="直線コネクタ 512"/>
        <xdr:cNvCxnSpPr/>
      </xdr:nvCxnSpPr>
      <xdr:spPr>
        <a:xfrm flipV="1">
          <a:off x="16317595" y="5695092"/>
          <a:ext cx="1269" cy="96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153265</xdr:rowOff>
    </xdr:from>
    <xdr:ext cx="469744" cy="259045"/>
    <xdr:sp macro="" textlink="">
      <xdr:nvSpPr>
        <xdr:cNvPr id="514" name="消防費最小値テキスト"/>
        <xdr:cNvSpPr txBox="1"/>
      </xdr:nvSpPr>
      <xdr:spPr>
        <a:xfrm>
          <a:off x="16370300" y="666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149438</xdr:rowOff>
    </xdr:from>
    <xdr:to>
      <xdr:col>86</xdr:col>
      <xdr:colOff>25400</xdr:colOff>
      <xdr:row>38</xdr:row>
      <xdr:rowOff>149438</xdr:rowOff>
    </xdr:to>
    <xdr:cxnSp macro="">
      <xdr:nvCxnSpPr>
        <xdr:cNvPr id="515" name="直線コネクタ 514"/>
        <xdr:cNvCxnSpPr/>
      </xdr:nvCxnSpPr>
      <xdr:spPr>
        <a:xfrm>
          <a:off x="16230600" y="666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155369</xdr:rowOff>
    </xdr:from>
    <xdr:ext cx="534377" cy="259045"/>
    <xdr:sp macro="" textlink="">
      <xdr:nvSpPr>
        <xdr:cNvPr id="516" name="消防費最大値テキスト"/>
        <xdr:cNvSpPr txBox="1"/>
      </xdr:nvSpPr>
      <xdr:spPr>
        <a:xfrm>
          <a:off x="16370300" y="547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37242</xdr:rowOff>
    </xdr:from>
    <xdr:to>
      <xdr:col>86</xdr:col>
      <xdr:colOff>25400</xdr:colOff>
      <xdr:row>33</xdr:row>
      <xdr:rowOff>37242</xdr:rowOff>
    </xdr:to>
    <xdr:cxnSp macro="">
      <xdr:nvCxnSpPr>
        <xdr:cNvPr id="517" name="直線コネクタ 516"/>
        <xdr:cNvCxnSpPr/>
      </xdr:nvCxnSpPr>
      <xdr:spPr>
        <a:xfrm>
          <a:off x="16230600" y="569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37242</xdr:rowOff>
    </xdr:from>
    <xdr:to>
      <xdr:col>85</xdr:col>
      <xdr:colOff>127000</xdr:colOff>
      <xdr:row>34</xdr:row>
      <xdr:rowOff>95809</xdr:rowOff>
    </xdr:to>
    <xdr:cxnSp macro="">
      <xdr:nvCxnSpPr>
        <xdr:cNvPr id="518" name="直線コネクタ 517"/>
        <xdr:cNvCxnSpPr/>
      </xdr:nvCxnSpPr>
      <xdr:spPr>
        <a:xfrm flipV="1">
          <a:off x="15481300" y="5695092"/>
          <a:ext cx="838200" cy="23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60423</xdr:rowOff>
    </xdr:from>
    <xdr:ext cx="534377" cy="259045"/>
    <xdr:sp macro="" textlink="">
      <xdr:nvSpPr>
        <xdr:cNvPr id="519" name="消防費平均値テキスト"/>
        <xdr:cNvSpPr txBox="1"/>
      </xdr:nvSpPr>
      <xdr:spPr>
        <a:xfrm>
          <a:off x="16370300" y="6404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81996</xdr:rowOff>
    </xdr:from>
    <xdr:to>
      <xdr:col>85</xdr:col>
      <xdr:colOff>177800</xdr:colOff>
      <xdr:row>38</xdr:row>
      <xdr:rowOff>12147</xdr:rowOff>
    </xdr:to>
    <xdr:sp macro="" textlink="">
      <xdr:nvSpPr>
        <xdr:cNvPr id="520" name="フローチャート: 判断 519"/>
        <xdr:cNvSpPr/>
      </xdr:nvSpPr>
      <xdr:spPr>
        <a:xfrm>
          <a:off x="16268700" y="6425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12095</xdr:rowOff>
    </xdr:from>
    <xdr:to>
      <xdr:col>81</xdr:col>
      <xdr:colOff>50800</xdr:colOff>
      <xdr:row>34</xdr:row>
      <xdr:rowOff>95809</xdr:rowOff>
    </xdr:to>
    <xdr:cxnSp macro="">
      <xdr:nvCxnSpPr>
        <xdr:cNvPr id="521" name="直線コネクタ 520"/>
        <xdr:cNvCxnSpPr/>
      </xdr:nvCxnSpPr>
      <xdr:spPr>
        <a:xfrm>
          <a:off x="14592300" y="5669945"/>
          <a:ext cx="889000" cy="25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47432</xdr:rowOff>
    </xdr:from>
    <xdr:to>
      <xdr:col>81</xdr:col>
      <xdr:colOff>101600</xdr:colOff>
      <xdr:row>37</xdr:row>
      <xdr:rowOff>149032</xdr:rowOff>
    </xdr:to>
    <xdr:sp macro="" textlink="">
      <xdr:nvSpPr>
        <xdr:cNvPr id="522" name="フローチャート: 判断 521"/>
        <xdr:cNvSpPr/>
      </xdr:nvSpPr>
      <xdr:spPr>
        <a:xfrm>
          <a:off x="15430500" y="639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140159</xdr:rowOff>
    </xdr:from>
    <xdr:ext cx="534377" cy="259045"/>
    <xdr:sp macro="" textlink="">
      <xdr:nvSpPr>
        <xdr:cNvPr id="523" name="テキスト ボックス 522"/>
        <xdr:cNvSpPr txBox="1"/>
      </xdr:nvSpPr>
      <xdr:spPr>
        <a:xfrm>
          <a:off x="15214111" y="648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93706</xdr:rowOff>
    </xdr:from>
    <xdr:to>
      <xdr:col>76</xdr:col>
      <xdr:colOff>114300</xdr:colOff>
      <xdr:row>33</xdr:row>
      <xdr:rowOff>12095</xdr:rowOff>
    </xdr:to>
    <xdr:cxnSp macro="">
      <xdr:nvCxnSpPr>
        <xdr:cNvPr id="524" name="直線コネクタ 523"/>
        <xdr:cNvCxnSpPr/>
      </xdr:nvCxnSpPr>
      <xdr:spPr>
        <a:xfrm>
          <a:off x="13703300" y="5580106"/>
          <a:ext cx="889000" cy="8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155697</xdr:rowOff>
    </xdr:from>
    <xdr:to>
      <xdr:col>76</xdr:col>
      <xdr:colOff>165100</xdr:colOff>
      <xdr:row>37</xdr:row>
      <xdr:rowOff>85847</xdr:rowOff>
    </xdr:to>
    <xdr:sp macro="" textlink="">
      <xdr:nvSpPr>
        <xdr:cNvPr id="525" name="フローチャート: 判断 524"/>
        <xdr:cNvSpPr/>
      </xdr:nvSpPr>
      <xdr:spPr>
        <a:xfrm>
          <a:off x="14541500" y="632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76974</xdr:rowOff>
    </xdr:from>
    <xdr:ext cx="534377" cy="259045"/>
    <xdr:sp macro="" textlink="">
      <xdr:nvSpPr>
        <xdr:cNvPr id="526" name="テキスト ボックス 525"/>
        <xdr:cNvSpPr txBox="1"/>
      </xdr:nvSpPr>
      <xdr:spPr>
        <a:xfrm>
          <a:off x="14325111" y="642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93706</xdr:rowOff>
    </xdr:from>
    <xdr:to>
      <xdr:col>71</xdr:col>
      <xdr:colOff>177800</xdr:colOff>
      <xdr:row>34</xdr:row>
      <xdr:rowOff>144409</xdr:rowOff>
    </xdr:to>
    <xdr:cxnSp macro="">
      <xdr:nvCxnSpPr>
        <xdr:cNvPr id="527" name="直線コネクタ 526"/>
        <xdr:cNvCxnSpPr/>
      </xdr:nvCxnSpPr>
      <xdr:spPr>
        <a:xfrm flipV="1">
          <a:off x="12814300" y="5580106"/>
          <a:ext cx="889000" cy="39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102707</xdr:rowOff>
    </xdr:from>
    <xdr:to>
      <xdr:col>72</xdr:col>
      <xdr:colOff>38100</xdr:colOff>
      <xdr:row>38</xdr:row>
      <xdr:rowOff>32857</xdr:rowOff>
    </xdr:to>
    <xdr:sp macro="" textlink="">
      <xdr:nvSpPr>
        <xdr:cNvPr id="528" name="フローチャート: 判断 527"/>
        <xdr:cNvSpPr/>
      </xdr:nvSpPr>
      <xdr:spPr>
        <a:xfrm>
          <a:off x="13652500" y="644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23985</xdr:rowOff>
    </xdr:from>
    <xdr:ext cx="534377" cy="259045"/>
    <xdr:sp macro="" textlink="">
      <xdr:nvSpPr>
        <xdr:cNvPr id="529" name="テキスト ボックス 528"/>
        <xdr:cNvSpPr txBox="1"/>
      </xdr:nvSpPr>
      <xdr:spPr>
        <a:xfrm>
          <a:off x="13436111" y="653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115783</xdr:rowOff>
    </xdr:from>
    <xdr:to>
      <xdr:col>67</xdr:col>
      <xdr:colOff>101600</xdr:colOff>
      <xdr:row>38</xdr:row>
      <xdr:rowOff>45934</xdr:rowOff>
    </xdr:to>
    <xdr:sp macro="" textlink="">
      <xdr:nvSpPr>
        <xdr:cNvPr id="530" name="フローチャート: 判断 529"/>
        <xdr:cNvSpPr/>
      </xdr:nvSpPr>
      <xdr:spPr>
        <a:xfrm>
          <a:off x="12763500" y="64594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37061</xdr:rowOff>
    </xdr:from>
    <xdr:ext cx="534377" cy="259045"/>
    <xdr:sp macro="" textlink="">
      <xdr:nvSpPr>
        <xdr:cNvPr id="531" name="テキスト ボックス 530"/>
        <xdr:cNvSpPr txBox="1"/>
      </xdr:nvSpPr>
      <xdr:spPr>
        <a:xfrm>
          <a:off x="12547111" y="655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157892</xdr:rowOff>
    </xdr:from>
    <xdr:to>
      <xdr:col>85</xdr:col>
      <xdr:colOff>177800</xdr:colOff>
      <xdr:row>33</xdr:row>
      <xdr:rowOff>88042</xdr:rowOff>
    </xdr:to>
    <xdr:sp macro="" textlink="">
      <xdr:nvSpPr>
        <xdr:cNvPr id="537" name="楕円 536"/>
        <xdr:cNvSpPr/>
      </xdr:nvSpPr>
      <xdr:spPr>
        <a:xfrm>
          <a:off x="16268700" y="56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110919</xdr:rowOff>
    </xdr:from>
    <xdr:ext cx="534377" cy="259045"/>
    <xdr:sp macro="" textlink="">
      <xdr:nvSpPr>
        <xdr:cNvPr id="538" name="消防費該当値テキスト"/>
        <xdr:cNvSpPr txBox="1"/>
      </xdr:nvSpPr>
      <xdr:spPr>
        <a:xfrm>
          <a:off x="16370300" y="559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45009</xdr:rowOff>
    </xdr:from>
    <xdr:to>
      <xdr:col>81</xdr:col>
      <xdr:colOff>101600</xdr:colOff>
      <xdr:row>34</xdr:row>
      <xdr:rowOff>146609</xdr:rowOff>
    </xdr:to>
    <xdr:sp macro="" textlink="">
      <xdr:nvSpPr>
        <xdr:cNvPr id="539" name="楕円 538"/>
        <xdr:cNvSpPr/>
      </xdr:nvSpPr>
      <xdr:spPr>
        <a:xfrm>
          <a:off x="15430500" y="58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163136</xdr:rowOff>
    </xdr:from>
    <xdr:ext cx="534377" cy="259045"/>
    <xdr:sp macro="" textlink="">
      <xdr:nvSpPr>
        <xdr:cNvPr id="540" name="テキスト ボックス 539"/>
        <xdr:cNvSpPr txBox="1"/>
      </xdr:nvSpPr>
      <xdr:spPr>
        <a:xfrm>
          <a:off x="15214111" y="564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132745</xdr:rowOff>
    </xdr:from>
    <xdr:to>
      <xdr:col>76</xdr:col>
      <xdr:colOff>165100</xdr:colOff>
      <xdr:row>33</xdr:row>
      <xdr:rowOff>62895</xdr:rowOff>
    </xdr:to>
    <xdr:sp macro="" textlink="">
      <xdr:nvSpPr>
        <xdr:cNvPr id="541" name="楕円 540"/>
        <xdr:cNvSpPr/>
      </xdr:nvSpPr>
      <xdr:spPr>
        <a:xfrm>
          <a:off x="14541500" y="561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79422</xdr:rowOff>
    </xdr:from>
    <xdr:ext cx="534377" cy="259045"/>
    <xdr:sp macro="" textlink="">
      <xdr:nvSpPr>
        <xdr:cNvPr id="542" name="テキスト ボックス 541"/>
        <xdr:cNvSpPr txBox="1"/>
      </xdr:nvSpPr>
      <xdr:spPr>
        <a:xfrm>
          <a:off x="14325111" y="539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42906</xdr:rowOff>
    </xdr:from>
    <xdr:to>
      <xdr:col>72</xdr:col>
      <xdr:colOff>38100</xdr:colOff>
      <xdr:row>32</xdr:row>
      <xdr:rowOff>144506</xdr:rowOff>
    </xdr:to>
    <xdr:sp macro="" textlink="">
      <xdr:nvSpPr>
        <xdr:cNvPr id="543" name="楕円 542"/>
        <xdr:cNvSpPr/>
      </xdr:nvSpPr>
      <xdr:spPr>
        <a:xfrm>
          <a:off x="13652500" y="552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161033</xdr:rowOff>
    </xdr:from>
    <xdr:ext cx="534377" cy="259045"/>
    <xdr:sp macro="" textlink="">
      <xdr:nvSpPr>
        <xdr:cNvPr id="544" name="テキスト ボックス 543"/>
        <xdr:cNvSpPr txBox="1"/>
      </xdr:nvSpPr>
      <xdr:spPr>
        <a:xfrm>
          <a:off x="13436111" y="530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93609</xdr:rowOff>
    </xdr:from>
    <xdr:to>
      <xdr:col>67</xdr:col>
      <xdr:colOff>101600</xdr:colOff>
      <xdr:row>35</xdr:row>
      <xdr:rowOff>23759</xdr:rowOff>
    </xdr:to>
    <xdr:sp macro="" textlink="">
      <xdr:nvSpPr>
        <xdr:cNvPr id="545" name="楕円 544"/>
        <xdr:cNvSpPr/>
      </xdr:nvSpPr>
      <xdr:spPr>
        <a:xfrm>
          <a:off x="12763500" y="592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40286</xdr:rowOff>
    </xdr:from>
    <xdr:ext cx="534377" cy="259045"/>
    <xdr:sp macro="" textlink="">
      <xdr:nvSpPr>
        <xdr:cNvPr id="546" name="テキスト ボックス 545"/>
        <xdr:cNvSpPr txBox="1"/>
      </xdr:nvSpPr>
      <xdr:spPr>
        <a:xfrm>
          <a:off x="12547111" y="569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52146</xdr:rowOff>
    </xdr:from>
    <xdr:to>
      <xdr:col>85</xdr:col>
      <xdr:colOff>126364</xdr:colOff>
      <xdr:row>58</xdr:row>
      <xdr:rowOff>140157</xdr:rowOff>
    </xdr:to>
    <xdr:cxnSp macro="">
      <xdr:nvCxnSpPr>
        <xdr:cNvPr id="571" name="直線コネクタ 570"/>
        <xdr:cNvCxnSpPr/>
      </xdr:nvCxnSpPr>
      <xdr:spPr>
        <a:xfrm flipV="1">
          <a:off x="16317595" y="8796096"/>
          <a:ext cx="1269" cy="128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143984</xdr:rowOff>
    </xdr:from>
    <xdr:ext cx="534377" cy="259045"/>
    <xdr:sp macro="" textlink="">
      <xdr:nvSpPr>
        <xdr:cNvPr id="572" name="教育費最小値テキスト"/>
        <xdr:cNvSpPr txBox="1"/>
      </xdr:nvSpPr>
      <xdr:spPr>
        <a:xfrm>
          <a:off x="16370300" y="100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140157</xdr:rowOff>
    </xdr:from>
    <xdr:to>
      <xdr:col>86</xdr:col>
      <xdr:colOff>25400</xdr:colOff>
      <xdr:row>58</xdr:row>
      <xdr:rowOff>140157</xdr:rowOff>
    </xdr:to>
    <xdr:cxnSp macro="">
      <xdr:nvCxnSpPr>
        <xdr:cNvPr id="573" name="直線コネクタ 572"/>
        <xdr:cNvCxnSpPr/>
      </xdr:nvCxnSpPr>
      <xdr:spPr>
        <a:xfrm>
          <a:off x="16230600" y="100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170273</xdr:rowOff>
    </xdr:from>
    <xdr:ext cx="534377" cy="259045"/>
    <xdr:sp macro="" textlink="">
      <xdr:nvSpPr>
        <xdr:cNvPr id="574" name="教育費最大値テキスト"/>
        <xdr:cNvSpPr txBox="1"/>
      </xdr:nvSpPr>
      <xdr:spPr>
        <a:xfrm>
          <a:off x="16370300" y="857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52146</xdr:rowOff>
    </xdr:from>
    <xdr:to>
      <xdr:col>86</xdr:col>
      <xdr:colOff>25400</xdr:colOff>
      <xdr:row>51</xdr:row>
      <xdr:rowOff>52146</xdr:rowOff>
    </xdr:to>
    <xdr:cxnSp macro="">
      <xdr:nvCxnSpPr>
        <xdr:cNvPr id="575" name="直線コネクタ 574"/>
        <xdr:cNvCxnSpPr/>
      </xdr:nvCxnSpPr>
      <xdr:spPr>
        <a:xfrm>
          <a:off x="16230600" y="879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92532</xdr:rowOff>
    </xdr:from>
    <xdr:to>
      <xdr:col>85</xdr:col>
      <xdr:colOff>127000</xdr:colOff>
      <xdr:row>54</xdr:row>
      <xdr:rowOff>96533</xdr:rowOff>
    </xdr:to>
    <xdr:cxnSp macro="">
      <xdr:nvCxnSpPr>
        <xdr:cNvPr id="576" name="直線コネクタ 575"/>
        <xdr:cNvCxnSpPr/>
      </xdr:nvCxnSpPr>
      <xdr:spPr>
        <a:xfrm>
          <a:off x="15481300" y="9179382"/>
          <a:ext cx="838200" cy="17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8939</xdr:rowOff>
    </xdr:from>
    <xdr:ext cx="534377" cy="259045"/>
    <xdr:sp macro="" textlink="">
      <xdr:nvSpPr>
        <xdr:cNvPr id="577" name="教育費平均値テキスト"/>
        <xdr:cNvSpPr txBox="1"/>
      </xdr:nvSpPr>
      <xdr:spPr>
        <a:xfrm>
          <a:off x="16370300" y="9610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30512</xdr:rowOff>
    </xdr:from>
    <xdr:to>
      <xdr:col>85</xdr:col>
      <xdr:colOff>177800</xdr:colOff>
      <xdr:row>56</xdr:row>
      <xdr:rowOff>132112</xdr:rowOff>
    </xdr:to>
    <xdr:sp macro="" textlink="">
      <xdr:nvSpPr>
        <xdr:cNvPr id="578" name="フローチャート: 判断 577"/>
        <xdr:cNvSpPr/>
      </xdr:nvSpPr>
      <xdr:spPr>
        <a:xfrm>
          <a:off x="162687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92532</xdr:rowOff>
    </xdr:from>
    <xdr:to>
      <xdr:col>81</xdr:col>
      <xdr:colOff>50800</xdr:colOff>
      <xdr:row>54</xdr:row>
      <xdr:rowOff>34811</xdr:rowOff>
    </xdr:to>
    <xdr:cxnSp macro="">
      <xdr:nvCxnSpPr>
        <xdr:cNvPr id="579" name="直線コネクタ 578"/>
        <xdr:cNvCxnSpPr/>
      </xdr:nvCxnSpPr>
      <xdr:spPr>
        <a:xfrm flipV="1">
          <a:off x="14592300" y="9179382"/>
          <a:ext cx="889000" cy="1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73813</xdr:rowOff>
    </xdr:from>
    <xdr:to>
      <xdr:col>81</xdr:col>
      <xdr:colOff>101600</xdr:colOff>
      <xdr:row>57</xdr:row>
      <xdr:rowOff>3963</xdr:rowOff>
    </xdr:to>
    <xdr:sp macro="" textlink="">
      <xdr:nvSpPr>
        <xdr:cNvPr id="580" name="フローチャート: 判断 579"/>
        <xdr:cNvSpPr/>
      </xdr:nvSpPr>
      <xdr:spPr>
        <a:xfrm>
          <a:off x="15430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166540</xdr:rowOff>
    </xdr:from>
    <xdr:ext cx="534377" cy="259045"/>
    <xdr:sp macro="" textlink="">
      <xdr:nvSpPr>
        <xdr:cNvPr id="581" name="テキスト ボックス 580"/>
        <xdr:cNvSpPr txBox="1"/>
      </xdr:nvSpPr>
      <xdr:spPr>
        <a:xfrm>
          <a:off x="15214111" y="97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132328</xdr:rowOff>
    </xdr:from>
    <xdr:to>
      <xdr:col>76</xdr:col>
      <xdr:colOff>114300</xdr:colOff>
      <xdr:row>54</xdr:row>
      <xdr:rowOff>34811</xdr:rowOff>
    </xdr:to>
    <xdr:cxnSp macro="">
      <xdr:nvCxnSpPr>
        <xdr:cNvPr id="582" name="直線コネクタ 581"/>
        <xdr:cNvCxnSpPr/>
      </xdr:nvCxnSpPr>
      <xdr:spPr>
        <a:xfrm>
          <a:off x="13703300" y="9219178"/>
          <a:ext cx="889000" cy="7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122218</xdr:rowOff>
    </xdr:from>
    <xdr:to>
      <xdr:col>76</xdr:col>
      <xdr:colOff>165100</xdr:colOff>
      <xdr:row>56</xdr:row>
      <xdr:rowOff>52368</xdr:rowOff>
    </xdr:to>
    <xdr:sp macro="" textlink="">
      <xdr:nvSpPr>
        <xdr:cNvPr id="583" name="フローチャート: 判断 582"/>
        <xdr:cNvSpPr/>
      </xdr:nvSpPr>
      <xdr:spPr>
        <a:xfrm>
          <a:off x="145415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43495</xdr:rowOff>
    </xdr:from>
    <xdr:ext cx="534377" cy="259045"/>
    <xdr:sp macro="" textlink="">
      <xdr:nvSpPr>
        <xdr:cNvPr id="584" name="テキスト ボックス 583"/>
        <xdr:cNvSpPr txBox="1"/>
      </xdr:nvSpPr>
      <xdr:spPr>
        <a:xfrm>
          <a:off x="14325111" y="964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132328</xdr:rowOff>
    </xdr:from>
    <xdr:to>
      <xdr:col>71</xdr:col>
      <xdr:colOff>177800</xdr:colOff>
      <xdr:row>54</xdr:row>
      <xdr:rowOff>154711</xdr:rowOff>
    </xdr:to>
    <xdr:cxnSp macro="">
      <xdr:nvCxnSpPr>
        <xdr:cNvPr id="585" name="直線コネクタ 584"/>
        <xdr:cNvCxnSpPr/>
      </xdr:nvCxnSpPr>
      <xdr:spPr>
        <a:xfrm flipV="1">
          <a:off x="12814300" y="9219178"/>
          <a:ext cx="889000" cy="19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125095</xdr:rowOff>
    </xdr:from>
    <xdr:to>
      <xdr:col>72</xdr:col>
      <xdr:colOff>38100</xdr:colOff>
      <xdr:row>57</xdr:row>
      <xdr:rowOff>55245</xdr:rowOff>
    </xdr:to>
    <xdr:sp macro="" textlink="">
      <xdr:nvSpPr>
        <xdr:cNvPr id="586" name="フローチャート: 判断 585"/>
        <xdr:cNvSpPr/>
      </xdr:nvSpPr>
      <xdr:spPr>
        <a:xfrm>
          <a:off x="13652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46372</xdr:rowOff>
    </xdr:from>
    <xdr:ext cx="534377" cy="259045"/>
    <xdr:sp macro="" textlink="">
      <xdr:nvSpPr>
        <xdr:cNvPr id="587" name="テキスト ボックス 586"/>
        <xdr:cNvSpPr txBox="1"/>
      </xdr:nvSpPr>
      <xdr:spPr>
        <a:xfrm>
          <a:off x="13436111" y="981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1918</xdr:rowOff>
    </xdr:from>
    <xdr:to>
      <xdr:col>67</xdr:col>
      <xdr:colOff>101600</xdr:colOff>
      <xdr:row>57</xdr:row>
      <xdr:rowOff>103518</xdr:rowOff>
    </xdr:to>
    <xdr:sp macro="" textlink="">
      <xdr:nvSpPr>
        <xdr:cNvPr id="588" name="フローチャート: 判断 587"/>
        <xdr:cNvSpPr/>
      </xdr:nvSpPr>
      <xdr:spPr>
        <a:xfrm>
          <a:off x="12763500" y="977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94645</xdr:rowOff>
    </xdr:from>
    <xdr:ext cx="534377" cy="259045"/>
    <xdr:sp macro="" textlink="">
      <xdr:nvSpPr>
        <xdr:cNvPr id="589" name="テキスト ボックス 588"/>
        <xdr:cNvSpPr txBox="1"/>
      </xdr:nvSpPr>
      <xdr:spPr>
        <a:xfrm>
          <a:off x="12547111" y="986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45733</xdr:rowOff>
    </xdr:from>
    <xdr:to>
      <xdr:col>85</xdr:col>
      <xdr:colOff>177800</xdr:colOff>
      <xdr:row>54</xdr:row>
      <xdr:rowOff>147333</xdr:rowOff>
    </xdr:to>
    <xdr:sp macro="" textlink="">
      <xdr:nvSpPr>
        <xdr:cNvPr id="595" name="楕円 594"/>
        <xdr:cNvSpPr/>
      </xdr:nvSpPr>
      <xdr:spPr>
        <a:xfrm>
          <a:off x="16268700" y="930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68610</xdr:rowOff>
    </xdr:from>
    <xdr:ext cx="534377" cy="259045"/>
    <xdr:sp macro="" textlink="">
      <xdr:nvSpPr>
        <xdr:cNvPr id="596" name="教育費該当値テキスト"/>
        <xdr:cNvSpPr txBox="1"/>
      </xdr:nvSpPr>
      <xdr:spPr>
        <a:xfrm>
          <a:off x="16370300" y="915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41732</xdr:rowOff>
    </xdr:from>
    <xdr:to>
      <xdr:col>81</xdr:col>
      <xdr:colOff>101600</xdr:colOff>
      <xdr:row>53</xdr:row>
      <xdr:rowOff>143332</xdr:rowOff>
    </xdr:to>
    <xdr:sp macro="" textlink="">
      <xdr:nvSpPr>
        <xdr:cNvPr id="597" name="楕円 596"/>
        <xdr:cNvSpPr/>
      </xdr:nvSpPr>
      <xdr:spPr>
        <a:xfrm>
          <a:off x="15430500" y="912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159859</xdr:rowOff>
    </xdr:from>
    <xdr:ext cx="534377" cy="259045"/>
    <xdr:sp macro="" textlink="">
      <xdr:nvSpPr>
        <xdr:cNvPr id="598" name="テキスト ボックス 597"/>
        <xdr:cNvSpPr txBox="1"/>
      </xdr:nvSpPr>
      <xdr:spPr>
        <a:xfrm>
          <a:off x="15214111" y="890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155461</xdr:rowOff>
    </xdr:from>
    <xdr:to>
      <xdr:col>76</xdr:col>
      <xdr:colOff>165100</xdr:colOff>
      <xdr:row>54</xdr:row>
      <xdr:rowOff>85611</xdr:rowOff>
    </xdr:to>
    <xdr:sp macro="" textlink="">
      <xdr:nvSpPr>
        <xdr:cNvPr id="599" name="楕円 598"/>
        <xdr:cNvSpPr/>
      </xdr:nvSpPr>
      <xdr:spPr>
        <a:xfrm>
          <a:off x="14541500" y="924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102138</xdr:rowOff>
    </xdr:from>
    <xdr:ext cx="534377" cy="259045"/>
    <xdr:sp macro="" textlink="">
      <xdr:nvSpPr>
        <xdr:cNvPr id="600" name="テキスト ボックス 599"/>
        <xdr:cNvSpPr txBox="1"/>
      </xdr:nvSpPr>
      <xdr:spPr>
        <a:xfrm>
          <a:off x="14325111" y="901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81528</xdr:rowOff>
    </xdr:from>
    <xdr:to>
      <xdr:col>72</xdr:col>
      <xdr:colOff>38100</xdr:colOff>
      <xdr:row>54</xdr:row>
      <xdr:rowOff>11678</xdr:rowOff>
    </xdr:to>
    <xdr:sp macro="" textlink="">
      <xdr:nvSpPr>
        <xdr:cNvPr id="601" name="楕円 600"/>
        <xdr:cNvSpPr/>
      </xdr:nvSpPr>
      <xdr:spPr>
        <a:xfrm>
          <a:off x="13652500" y="916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28205</xdr:rowOff>
    </xdr:from>
    <xdr:ext cx="534377" cy="259045"/>
    <xdr:sp macro="" textlink="">
      <xdr:nvSpPr>
        <xdr:cNvPr id="602" name="テキスト ボックス 601"/>
        <xdr:cNvSpPr txBox="1"/>
      </xdr:nvSpPr>
      <xdr:spPr>
        <a:xfrm>
          <a:off x="13436111" y="894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103911</xdr:rowOff>
    </xdr:from>
    <xdr:to>
      <xdr:col>67</xdr:col>
      <xdr:colOff>101600</xdr:colOff>
      <xdr:row>55</xdr:row>
      <xdr:rowOff>34061</xdr:rowOff>
    </xdr:to>
    <xdr:sp macro="" textlink="">
      <xdr:nvSpPr>
        <xdr:cNvPr id="603" name="楕円 602"/>
        <xdr:cNvSpPr/>
      </xdr:nvSpPr>
      <xdr:spPr>
        <a:xfrm>
          <a:off x="12763500" y="936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50588</xdr:rowOff>
    </xdr:from>
    <xdr:ext cx="534377" cy="259045"/>
    <xdr:sp macro="" textlink="">
      <xdr:nvSpPr>
        <xdr:cNvPr id="604" name="テキスト ボックス 603"/>
        <xdr:cNvSpPr txBox="1"/>
      </xdr:nvSpPr>
      <xdr:spPr>
        <a:xfrm>
          <a:off x="12547111" y="913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160286</xdr:rowOff>
    </xdr:from>
    <xdr:to>
      <xdr:col>85</xdr:col>
      <xdr:colOff>126364</xdr:colOff>
      <xdr:row>79</xdr:row>
      <xdr:rowOff>44450</xdr:rowOff>
    </xdr:to>
    <xdr:cxnSp macro="">
      <xdr:nvCxnSpPr>
        <xdr:cNvPr id="628" name="直線コネクタ 627"/>
        <xdr:cNvCxnSpPr/>
      </xdr:nvCxnSpPr>
      <xdr:spPr>
        <a:xfrm flipV="1">
          <a:off x="16317595" y="12504686"/>
          <a:ext cx="1269" cy="1084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92727</xdr:rowOff>
    </xdr:from>
    <xdr:ext cx="249299" cy="259045"/>
    <xdr:sp macro="" textlink="">
      <xdr:nvSpPr>
        <xdr:cNvPr id="629" name="災害復旧費最小値テキスト"/>
        <xdr:cNvSpPr txBox="1"/>
      </xdr:nvSpPr>
      <xdr:spPr>
        <a:xfrm>
          <a:off x="16370300" y="1363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106963</xdr:rowOff>
    </xdr:from>
    <xdr:ext cx="534377" cy="259045"/>
    <xdr:sp macro="" textlink="">
      <xdr:nvSpPr>
        <xdr:cNvPr id="631" name="災害復旧費最大値テキスト"/>
        <xdr:cNvSpPr txBox="1"/>
      </xdr:nvSpPr>
      <xdr:spPr>
        <a:xfrm>
          <a:off x="16370300" y="1227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160286</xdr:rowOff>
    </xdr:from>
    <xdr:to>
      <xdr:col>86</xdr:col>
      <xdr:colOff>25400</xdr:colOff>
      <xdr:row>72</xdr:row>
      <xdr:rowOff>160286</xdr:rowOff>
    </xdr:to>
    <xdr:cxnSp macro="">
      <xdr:nvCxnSpPr>
        <xdr:cNvPr id="632" name="直線コネクタ 631"/>
        <xdr:cNvCxnSpPr/>
      </xdr:nvCxnSpPr>
      <xdr:spPr>
        <a:xfrm>
          <a:off x="16230600" y="12504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34684</xdr:rowOff>
    </xdr:from>
    <xdr:to>
      <xdr:col>85</xdr:col>
      <xdr:colOff>127000</xdr:colOff>
      <xdr:row>72</xdr:row>
      <xdr:rowOff>160286</xdr:rowOff>
    </xdr:to>
    <xdr:cxnSp macro="">
      <xdr:nvCxnSpPr>
        <xdr:cNvPr id="633" name="直線コネクタ 632"/>
        <xdr:cNvCxnSpPr/>
      </xdr:nvCxnSpPr>
      <xdr:spPr>
        <a:xfrm>
          <a:off x="15481300" y="12207634"/>
          <a:ext cx="838200" cy="29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137177</xdr:rowOff>
    </xdr:from>
    <xdr:ext cx="378565" cy="259045"/>
    <xdr:sp macro="" textlink="">
      <xdr:nvSpPr>
        <xdr:cNvPr id="634" name="災害復旧費平均値テキスト"/>
        <xdr:cNvSpPr txBox="1"/>
      </xdr:nvSpPr>
      <xdr:spPr>
        <a:xfrm>
          <a:off x="16370300" y="135102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158750</xdr:rowOff>
    </xdr:from>
    <xdr:to>
      <xdr:col>85</xdr:col>
      <xdr:colOff>177800</xdr:colOff>
      <xdr:row>79</xdr:row>
      <xdr:rowOff>88900</xdr:rowOff>
    </xdr:to>
    <xdr:sp macro="" textlink="">
      <xdr:nvSpPr>
        <xdr:cNvPr id="635" name="フローチャート: 判断 634"/>
        <xdr:cNvSpPr/>
      </xdr:nvSpPr>
      <xdr:spPr>
        <a:xfrm>
          <a:off x="16268700" y="135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34684</xdr:rowOff>
    </xdr:from>
    <xdr:to>
      <xdr:col>81</xdr:col>
      <xdr:colOff>50800</xdr:colOff>
      <xdr:row>72</xdr:row>
      <xdr:rowOff>41326</xdr:rowOff>
    </xdr:to>
    <xdr:cxnSp macro="">
      <xdr:nvCxnSpPr>
        <xdr:cNvPr id="636" name="直線コネクタ 635"/>
        <xdr:cNvCxnSpPr/>
      </xdr:nvCxnSpPr>
      <xdr:spPr>
        <a:xfrm flipV="1">
          <a:off x="14592300" y="12207634"/>
          <a:ext cx="889000" cy="17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107150</xdr:rowOff>
    </xdr:from>
    <xdr:to>
      <xdr:col>81</xdr:col>
      <xdr:colOff>101600</xdr:colOff>
      <xdr:row>79</xdr:row>
      <xdr:rowOff>37300</xdr:rowOff>
    </xdr:to>
    <xdr:sp macro="" textlink="">
      <xdr:nvSpPr>
        <xdr:cNvPr id="637" name="フローチャート: 判断 636"/>
        <xdr:cNvSpPr/>
      </xdr:nvSpPr>
      <xdr:spPr>
        <a:xfrm>
          <a:off x="154305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28427</xdr:rowOff>
    </xdr:from>
    <xdr:ext cx="469744" cy="259045"/>
    <xdr:sp macro="" textlink="">
      <xdr:nvSpPr>
        <xdr:cNvPr id="638" name="テキスト ボックス 637"/>
        <xdr:cNvSpPr txBox="1"/>
      </xdr:nvSpPr>
      <xdr:spPr>
        <a:xfrm>
          <a:off x="15246428" y="1357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41326</xdr:rowOff>
    </xdr:from>
    <xdr:to>
      <xdr:col>76</xdr:col>
      <xdr:colOff>114300</xdr:colOff>
      <xdr:row>73</xdr:row>
      <xdr:rowOff>87668</xdr:rowOff>
    </xdr:to>
    <xdr:cxnSp macro="">
      <xdr:nvCxnSpPr>
        <xdr:cNvPr id="639" name="直線コネクタ 638"/>
        <xdr:cNvCxnSpPr/>
      </xdr:nvCxnSpPr>
      <xdr:spPr>
        <a:xfrm flipV="1">
          <a:off x="13703300" y="12385726"/>
          <a:ext cx="889000" cy="21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155220</xdr:rowOff>
    </xdr:from>
    <xdr:to>
      <xdr:col>76</xdr:col>
      <xdr:colOff>165100</xdr:colOff>
      <xdr:row>79</xdr:row>
      <xdr:rowOff>85370</xdr:rowOff>
    </xdr:to>
    <xdr:sp macro="" textlink="">
      <xdr:nvSpPr>
        <xdr:cNvPr id="640" name="フローチャート: 判断 639"/>
        <xdr:cNvSpPr/>
      </xdr:nvSpPr>
      <xdr:spPr>
        <a:xfrm>
          <a:off x="14541500" y="135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76497</xdr:rowOff>
    </xdr:from>
    <xdr:ext cx="378565" cy="259045"/>
    <xdr:sp macro="" textlink="">
      <xdr:nvSpPr>
        <xdr:cNvPr id="641" name="テキスト ボックス 640"/>
        <xdr:cNvSpPr txBox="1"/>
      </xdr:nvSpPr>
      <xdr:spPr>
        <a:xfrm>
          <a:off x="14403017" y="13621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149466</xdr:rowOff>
    </xdr:from>
    <xdr:to>
      <xdr:col>71</xdr:col>
      <xdr:colOff>177800</xdr:colOff>
      <xdr:row>73</xdr:row>
      <xdr:rowOff>87668</xdr:rowOff>
    </xdr:to>
    <xdr:cxnSp macro="">
      <xdr:nvCxnSpPr>
        <xdr:cNvPr id="642" name="直線コネクタ 641"/>
        <xdr:cNvCxnSpPr/>
      </xdr:nvCxnSpPr>
      <xdr:spPr>
        <a:xfrm>
          <a:off x="12814300" y="11979516"/>
          <a:ext cx="889000" cy="6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141376</xdr:rowOff>
    </xdr:from>
    <xdr:to>
      <xdr:col>72</xdr:col>
      <xdr:colOff>38100</xdr:colOff>
      <xdr:row>79</xdr:row>
      <xdr:rowOff>71526</xdr:rowOff>
    </xdr:to>
    <xdr:sp macro="" textlink="">
      <xdr:nvSpPr>
        <xdr:cNvPr id="643" name="フローチャート: 判断 642"/>
        <xdr:cNvSpPr/>
      </xdr:nvSpPr>
      <xdr:spPr>
        <a:xfrm>
          <a:off x="13652500" y="1351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62653</xdr:rowOff>
    </xdr:from>
    <xdr:ext cx="469744" cy="259045"/>
    <xdr:sp macro="" textlink="">
      <xdr:nvSpPr>
        <xdr:cNvPr id="644" name="テキスト ボックス 643"/>
        <xdr:cNvSpPr txBox="1"/>
      </xdr:nvSpPr>
      <xdr:spPr>
        <a:xfrm>
          <a:off x="13468428" y="1360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124625</xdr:rowOff>
    </xdr:from>
    <xdr:to>
      <xdr:col>67</xdr:col>
      <xdr:colOff>101600</xdr:colOff>
      <xdr:row>79</xdr:row>
      <xdr:rowOff>54775</xdr:rowOff>
    </xdr:to>
    <xdr:sp macro="" textlink="">
      <xdr:nvSpPr>
        <xdr:cNvPr id="645" name="フローチャート: 判断 644"/>
        <xdr:cNvSpPr/>
      </xdr:nvSpPr>
      <xdr:spPr>
        <a:xfrm>
          <a:off x="12763500" y="1349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45902</xdr:rowOff>
    </xdr:from>
    <xdr:ext cx="469744" cy="259045"/>
    <xdr:sp macro="" textlink="">
      <xdr:nvSpPr>
        <xdr:cNvPr id="646" name="テキスト ボックス 645"/>
        <xdr:cNvSpPr txBox="1"/>
      </xdr:nvSpPr>
      <xdr:spPr>
        <a:xfrm>
          <a:off x="12579428" y="1359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109486</xdr:rowOff>
    </xdr:from>
    <xdr:to>
      <xdr:col>85</xdr:col>
      <xdr:colOff>177800</xdr:colOff>
      <xdr:row>73</xdr:row>
      <xdr:rowOff>39636</xdr:rowOff>
    </xdr:to>
    <xdr:sp macro="" textlink="">
      <xdr:nvSpPr>
        <xdr:cNvPr id="652" name="楕円 651"/>
        <xdr:cNvSpPr/>
      </xdr:nvSpPr>
      <xdr:spPr>
        <a:xfrm>
          <a:off x="16268700" y="124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62513</xdr:rowOff>
    </xdr:from>
    <xdr:ext cx="534377" cy="259045"/>
    <xdr:sp macro="" textlink="">
      <xdr:nvSpPr>
        <xdr:cNvPr id="653" name="災害復旧費該当値テキスト"/>
        <xdr:cNvSpPr txBox="1"/>
      </xdr:nvSpPr>
      <xdr:spPr>
        <a:xfrm>
          <a:off x="16370300" y="1240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155334</xdr:rowOff>
    </xdr:from>
    <xdr:to>
      <xdr:col>81</xdr:col>
      <xdr:colOff>101600</xdr:colOff>
      <xdr:row>71</xdr:row>
      <xdr:rowOff>85484</xdr:rowOff>
    </xdr:to>
    <xdr:sp macro="" textlink="">
      <xdr:nvSpPr>
        <xdr:cNvPr id="654" name="楕円 653"/>
        <xdr:cNvSpPr/>
      </xdr:nvSpPr>
      <xdr:spPr>
        <a:xfrm>
          <a:off x="15430500" y="1215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102011</xdr:rowOff>
    </xdr:from>
    <xdr:ext cx="599010" cy="259045"/>
    <xdr:sp macro="" textlink="">
      <xdr:nvSpPr>
        <xdr:cNvPr id="655" name="テキスト ボックス 654"/>
        <xdr:cNvSpPr txBox="1"/>
      </xdr:nvSpPr>
      <xdr:spPr>
        <a:xfrm>
          <a:off x="15181795" y="1193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161976</xdr:rowOff>
    </xdr:from>
    <xdr:to>
      <xdr:col>76</xdr:col>
      <xdr:colOff>165100</xdr:colOff>
      <xdr:row>72</xdr:row>
      <xdr:rowOff>92126</xdr:rowOff>
    </xdr:to>
    <xdr:sp macro="" textlink="">
      <xdr:nvSpPr>
        <xdr:cNvPr id="656" name="楕円 655"/>
        <xdr:cNvSpPr/>
      </xdr:nvSpPr>
      <xdr:spPr>
        <a:xfrm>
          <a:off x="14541500" y="1233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108653</xdr:rowOff>
    </xdr:from>
    <xdr:ext cx="534377" cy="259045"/>
    <xdr:sp macro="" textlink="">
      <xdr:nvSpPr>
        <xdr:cNvPr id="657" name="テキスト ボックス 656"/>
        <xdr:cNvSpPr txBox="1"/>
      </xdr:nvSpPr>
      <xdr:spPr>
        <a:xfrm>
          <a:off x="14325111" y="1211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36868</xdr:rowOff>
    </xdr:from>
    <xdr:to>
      <xdr:col>72</xdr:col>
      <xdr:colOff>38100</xdr:colOff>
      <xdr:row>73</xdr:row>
      <xdr:rowOff>138468</xdr:rowOff>
    </xdr:to>
    <xdr:sp macro="" textlink="">
      <xdr:nvSpPr>
        <xdr:cNvPr id="658" name="楕円 657"/>
        <xdr:cNvSpPr/>
      </xdr:nvSpPr>
      <xdr:spPr>
        <a:xfrm>
          <a:off x="13652500" y="1255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154995</xdr:rowOff>
    </xdr:from>
    <xdr:ext cx="534377" cy="259045"/>
    <xdr:sp macro="" textlink="">
      <xdr:nvSpPr>
        <xdr:cNvPr id="659" name="テキスト ボックス 658"/>
        <xdr:cNvSpPr txBox="1"/>
      </xdr:nvSpPr>
      <xdr:spPr>
        <a:xfrm>
          <a:off x="13436111" y="1232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98666</xdr:rowOff>
    </xdr:from>
    <xdr:to>
      <xdr:col>67</xdr:col>
      <xdr:colOff>101600</xdr:colOff>
      <xdr:row>70</xdr:row>
      <xdr:rowOff>28816</xdr:rowOff>
    </xdr:to>
    <xdr:sp macro="" textlink="">
      <xdr:nvSpPr>
        <xdr:cNvPr id="660" name="楕円 659"/>
        <xdr:cNvSpPr/>
      </xdr:nvSpPr>
      <xdr:spPr>
        <a:xfrm>
          <a:off x="12763500" y="1192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45343</xdr:rowOff>
    </xdr:from>
    <xdr:ext cx="599010" cy="259045"/>
    <xdr:sp macro="" textlink="">
      <xdr:nvSpPr>
        <xdr:cNvPr id="661" name="テキスト ボックス 660"/>
        <xdr:cNvSpPr txBox="1"/>
      </xdr:nvSpPr>
      <xdr:spPr>
        <a:xfrm>
          <a:off x="12514795" y="1170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165188</xdr:rowOff>
    </xdr:from>
    <xdr:to>
      <xdr:col>85</xdr:col>
      <xdr:colOff>126364</xdr:colOff>
      <xdr:row>98</xdr:row>
      <xdr:rowOff>32010</xdr:rowOff>
    </xdr:to>
    <xdr:cxnSp macro="">
      <xdr:nvCxnSpPr>
        <xdr:cNvPr id="685" name="直線コネクタ 684"/>
        <xdr:cNvCxnSpPr/>
      </xdr:nvCxnSpPr>
      <xdr:spPr>
        <a:xfrm flipV="1">
          <a:off x="16317595" y="15767138"/>
          <a:ext cx="1269" cy="106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35837</xdr:rowOff>
    </xdr:from>
    <xdr:ext cx="469744" cy="259045"/>
    <xdr:sp macro="" textlink="">
      <xdr:nvSpPr>
        <xdr:cNvPr id="686" name="公債費最小値テキスト"/>
        <xdr:cNvSpPr txBox="1"/>
      </xdr:nvSpPr>
      <xdr:spPr>
        <a:xfrm>
          <a:off x="16370300" y="1683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32010</xdr:rowOff>
    </xdr:from>
    <xdr:to>
      <xdr:col>86</xdr:col>
      <xdr:colOff>25400</xdr:colOff>
      <xdr:row>98</xdr:row>
      <xdr:rowOff>32010</xdr:rowOff>
    </xdr:to>
    <xdr:cxnSp macro="">
      <xdr:nvCxnSpPr>
        <xdr:cNvPr id="687" name="直線コネクタ 686"/>
        <xdr:cNvCxnSpPr/>
      </xdr:nvCxnSpPr>
      <xdr:spPr>
        <a:xfrm>
          <a:off x="16230600" y="16834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111865</xdr:rowOff>
    </xdr:from>
    <xdr:ext cx="534377" cy="259045"/>
    <xdr:sp macro="" textlink="">
      <xdr:nvSpPr>
        <xdr:cNvPr id="688" name="公債費最大値テキスト"/>
        <xdr:cNvSpPr txBox="1"/>
      </xdr:nvSpPr>
      <xdr:spPr>
        <a:xfrm>
          <a:off x="16370300" y="15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165188</xdr:rowOff>
    </xdr:from>
    <xdr:to>
      <xdr:col>86</xdr:col>
      <xdr:colOff>25400</xdr:colOff>
      <xdr:row>91</xdr:row>
      <xdr:rowOff>165188</xdr:rowOff>
    </xdr:to>
    <xdr:cxnSp macro="">
      <xdr:nvCxnSpPr>
        <xdr:cNvPr id="689" name="直線コネクタ 688"/>
        <xdr:cNvCxnSpPr/>
      </xdr:nvCxnSpPr>
      <xdr:spPr>
        <a:xfrm>
          <a:off x="16230600" y="1576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145701</xdr:rowOff>
    </xdr:from>
    <xdr:to>
      <xdr:col>85</xdr:col>
      <xdr:colOff>127000</xdr:colOff>
      <xdr:row>94</xdr:row>
      <xdr:rowOff>128746</xdr:rowOff>
    </xdr:to>
    <xdr:cxnSp macro="">
      <xdr:nvCxnSpPr>
        <xdr:cNvPr id="690" name="直線コネクタ 689"/>
        <xdr:cNvCxnSpPr/>
      </xdr:nvCxnSpPr>
      <xdr:spPr>
        <a:xfrm>
          <a:off x="15481300" y="15747651"/>
          <a:ext cx="838200" cy="49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153700</xdr:rowOff>
    </xdr:from>
    <xdr:ext cx="534377" cy="259045"/>
    <xdr:sp macro="" textlink="">
      <xdr:nvSpPr>
        <xdr:cNvPr id="691" name="公債費平均値テキスト"/>
        <xdr:cNvSpPr txBox="1"/>
      </xdr:nvSpPr>
      <xdr:spPr>
        <a:xfrm>
          <a:off x="16370300" y="16270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3823</xdr:rowOff>
    </xdr:from>
    <xdr:to>
      <xdr:col>85</xdr:col>
      <xdr:colOff>177800</xdr:colOff>
      <xdr:row>95</xdr:row>
      <xdr:rowOff>105423</xdr:rowOff>
    </xdr:to>
    <xdr:sp macro="" textlink="">
      <xdr:nvSpPr>
        <xdr:cNvPr id="692" name="フローチャート: 判断 691"/>
        <xdr:cNvSpPr/>
      </xdr:nvSpPr>
      <xdr:spPr>
        <a:xfrm>
          <a:off x="16268700" y="1629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145701</xdr:rowOff>
    </xdr:from>
    <xdr:to>
      <xdr:col>81</xdr:col>
      <xdr:colOff>50800</xdr:colOff>
      <xdr:row>93</xdr:row>
      <xdr:rowOff>18732</xdr:rowOff>
    </xdr:to>
    <xdr:cxnSp macro="">
      <xdr:nvCxnSpPr>
        <xdr:cNvPr id="693" name="直線コネクタ 692"/>
        <xdr:cNvCxnSpPr/>
      </xdr:nvCxnSpPr>
      <xdr:spPr>
        <a:xfrm flipV="1">
          <a:off x="14592300" y="15747651"/>
          <a:ext cx="889000" cy="21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156127</xdr:rowOff>
    </xdr:from>
    <xdr:to>
      <xdr:col>81</xdr:col>
      <xdr:colOff>101600</xdr:colOff>
      <xdr:row>95</xdr:row>
      <xdr:rowOff>86277</xdr:rowOff>
    </xdr:to>
    <xdr:sp macro="" textlink="">
      <xdr:nvSpPr>
        <xdr:cNvPr id="694" name="フローチャート: 判断 693"/>
        <xdr:cNvSpPr/>
      </xdr:nvSpPr>
      <xdr:spPr>
        <a:xfrm>
          <a:off x="15430500" y="16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77404</xdr:rowOff>
    </xdr:from>
    <xdr:ext cx="534377" cy="259045"/>
    <xdr:sp macro="" textlink="">
      <xdr:nvSpPr>
        <xdr:cNvPr id="695" name="テキスト ボックス 694"/>
        <xdr:cNvSpPr txBox="1"/>
      </xdr:nvSpPr>
      <xdr:spPr>
        <a:xfrm>
          <a:off x="15214111" y="1636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92608</xdr:rowOff>
    </xdr:from>
    <xdr:to>
      <xdr:col>76</xdr:col>
      <xdr:colOff>114300</xdr:colOff>
      <xdr:row>93</xdr:row>
      <xdr:rowOff>18732</xdr:rowOff>
    </xdr:to>
    <xdr:cxnSp macro="">
      <xdr:nvCxnSpPr>
        <xdr:cNvPr id="696" name="直線コネクタ 695"/>
        <xdr:cNvCxnSpPr/>
      </xdr:nvCxnSpPr>
      <xdr:spPr>
        <a:xfrm>
          <a:off x="13703300" y="15694558"/>
          <a:ext cx="889000" cy="26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99282</xdr:rowOff>
    </xdr:from>
    <xdr:to>
      <xdr:col>76</xdr:col>
      <xdr:colOff>165100</xdr:colOff>
      <xdr:row>95</xdr:row>
      <xdr:rowOff>29432</xdr:rowOff>
    </xdr:to>
    <xdr:sp macro="" textlink="">
      <xdr:nvSpPr>
        <xdr:cNvPr id="697" name="フローチャート: 判断 696"/>
        <xdr:cNvSpPr/>
      </xdr:nvSpPr>
      <xdr:spPr>
        <a:xfrm>
          <a:off x="14541500" y="162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20559</xdr:rowOff>
    </xdr:from>
    <xdr:ext cx="534377" cy="259045"/>
    <xdr:sp macro="" textlink="">
      <xdr:nvSpPr>
        <xdr:cNvPr id="698" name="テキスト ボックス 697"/>
        <xdr:cNvSpPr txBox="1"/>
      </xdr:nvSpPr>
      <xdr:spPr>
        <a:xfrm>
          <a:off x="14325111" y="1630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92608</xdr:rowOff>
    </xdr:from>
    <xdr:to>
      <xdr:col>71</xdr:col>
      <xdr:colOff>177800</xdr:colOff>
      <xdr:row>92</xdr:row>
      <xdr:rowOff>130823</xdr:rowOff>
    </xdr:to>
    <xdr:cxnSp macro="">
      <xdr:nvCxnSpPr>
        <xdr:cNvPr id="699" name="直線コネクタ 698"/>
        <xdr:cNvCxnSpPr/>
      </xdr:nvCxnSpPr>
      <xdr:spPr>
        <a:xfrm flipV="1">
          <a:off x="12814300" y="15694558"/>
          <a:ext cx="889000" cy="20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64536</xdr:rowOff>
    </xdr:from>
    <xdr:to>
      <xdr:col>72</xdr:col>
      <xdr:colOff>38100</xdr:colOff>
      <xdr:row>95</xdr:row>
      <xdr:rowOff>166136</xdr:rowOff>
    </xdr:to>
    <xdr:sp macro="" textlink="">
      <xdr:nvSpPr>
        <xdr:cNvPr id="700" name="フローチャート: 判断 699"/>
        <xdr:cNvSpPr/>
      </xdr:nvSpPr>
      <xdr:spPr>
        <a:xfrm>
          <a:off x="13652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157263</xdr:rowOff>
    </xdr:from>
    <xdr:ext cx="534377" cy="259045"/>
    <xdr:sp macro="" textlink="">
      <xdr:nvSpPr>
        <xdr:cNvPr id="701" name="テキスト ボックス 700"/>
        <xdr:cNvSpPr txBox="1"/>
      </xdr:nvSpPr>
      <xdr:spPr>
        <a:xfrm>
          <a:off x="13436111" y="164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47676</xdr:rowOff>
    </xdr:from>
    <xdr:to>
      <xdr:col>67</xdr:col>
      <xdr:colOff>101600</xdr:colOff>
      <xdr:row>95</xdr:row>
      <xdr:rowOff>149276</xdr:rowOff>
    </xdr:to>
    <xdr:sp macro="" textlink="">
      <xdr:nvSpPr>
        <xdr:cNvPr id="702" name="フローチャート: 判断 701"/>
        <xdr:cNvSpPr/>
      </xdr:nvSpPr>
      <xdr:spPr>
        <a:xfrm>
          <a:off x="12763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140403</xdr:rowOff>
    </xdr:from>
    <xdr:ext cx="534377" cy="259045"/>
    <xdr:sp macro="" textlink="">
      <xdr:nvSpPr>
        <xdr:cNvPr id="703" name="テキスト ボックス 702"/>
        <xdr:cNvSpPr txBox="1"/>
      </xdr:nvSpPr>
      <xdr:spPr>
        <a:xfrm>
          <a:off x="12547111" y="164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77946</xdr:rowOff>
    </xdr:from>
    <xdr:to>
      <xdr:col>85</xdr:col>
      <xdr:colOff>177800</xdr:colOff>
      <xdr:row>95</xdr:row>
      <xdr:rowOff>8096</xdr:rowOff>
    </xdr:to>
    <xdr:sp macro="" textlink="">
      <xdr:nvSpPr>
        <xdr:cNvPr id="709" name="楕円 708"/>
        <xdr:cNvSpPr/>
      </xdr:nvSpPr>
      <xdr:spPr>
        <a:xfrm>
          <a:off x="16268700" y="161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100823</xdr:rowOff>
    </xdr:from>
    <xdr:ext cx="534377" cy="259045"/>
    <xdr:sp macro="" textlink="">
      <xdr:nvSpPr>
        <xdr:cNvPr id="710" name="公債費該当値テキスト"/>
        <xdr:cNvSpPr txBox="1"/>
      </xdr:nvSpPr>
      <xdr:spPr>
        <a:xfrm>
          <a:off x="16370300" y="1604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94901</xdr:rowOff>
    </xdr:from>
    <xdr:to>
      <xdr:col>81</xdr:col>
      <xdr:colOff>101600</xdr:colOff>
      <xdr:row>92</xdr:row>
      <xdr:rowOff>25051</xdr:rowOff>
    </xdr:to>
    <xdr:sp macro="" textlink="">
      <xdr:nvSpPr>
        <xdr:cNvPr id="711" name="楕円 710"/>
        <xdr:cNvSpPr/>
      </xdr:nvSpPr>
      <xdr:spPr>
        <a:xfrm>
          <a:off x="15430500" y="1569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41578</xdr:rowOff>
    </xdr:from>
    <xdr:ext cx="534377" cy="259045"/>
    <xdr:sp macro="" textlink="">
      <xdr:nvSpPr>
        <xdr:cNvPr id="712" name="テキスト ボックス 711"/>
        <xdr:cNvSpPr txBox="1"/>
      </xdr:nvSpPr>
      <xdr:spPr>
        <a:xfrm>
          <a:off x="15214111" y="154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139382</xdr:rowOff>
    </xdr:from>
    <xdr:to>
      <xdr:col>76</xdr:col>
      <xdr:colOff>165100</xdr:colOff>
      <xdr:row>93</xdr:row>
      <xdr:rowOff>69532</xdr:rowOff>
    </xdr:to>
    <xdr:sp macro="" textlink="">
      <xdr:nvSpPr>
        <xdr:cNvPr id="713" name="楕円 712"/>
        <xdr:cNvSpPr/>
      </xdr:nvSpPr>
      <xdr:spPr>
        <a:xfrm>
          <a:off x="14541500" y="1591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86059</xdr:rowOff>
    </xdr:from>
    <xdr:ext cx="534377" cy="259045"/>
    <xdr:sp macro="" textlink="">
      <xdr:nvSpPr>
        <xdr:cNvPr id="714" name="テキスト ボックス 713"/>
        <xdr:cNvSpPr txBox="1"/>
      </xdr:nvSpPr>
      <xdr:spPr>
        <a:xfrm>
          <a:off x="14325111" y="1568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41808</xdr:rowOff>
    </xdr:from>
    <xdr:to>
      <xdr:col>72</xdr:col>
      <xdr:colOff>38100</xdr:colOff>
      <xdr:row>91</xdr:row>
      <xdr:rowOff>143408</xdr:rowOff>
    </xdr:to>
    <xdr:sp macro="" textlink="">
      <xdr:nvSpPr>
        <xdr:cNvPr id="715" name="楕円 714"/>
        <xdr:cNvSpPr/>
      </xdr:nvSpPr>
      <xdr:spPr>
        <a:xfrm>
          <a:off x="13652500" y="1564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159935</xdr:rowOff>
    </xdr:from>
    <xdr:ext cx="534377" cy="259045"/>
    <xdr:sp macro="" textlink="">
      <xdr:nvSpPr>
        <xdr:cNvPr id="716" name="テキスト ボックス 715"/>
        <xdr:cNvSpPr txBox="1"/>
      </xdr:nvSpPr>
      <xdr:spPr>
        <a:xfrm>
          <a:off x="13436111" y="1541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80023</xdr:rowOff>
    </xdr:from>
    <xdr:to>
      <xdr:col>67</xdr:col>
      <xdr:colOff>101600</xdr:colOff>
      <xdr:row>93</xdr:row>
      <xdr:rowOff>10173</xdr:rowOff>
    </xdr:to>
    <xdr:sp macro="" textlink="">
      <xdr:nvSpPr>
        <xdr:cNvPr id="717" name="楕円 716"/>
        <xdr:cNvSpPr/>
      </xdr:nvSpPr>
      <xdr:spPr>
        <a:xfrm>
          <a:off x="12763500" y="1585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26700</xdr:rowOff>
    </xdr:from>
    <xdr:ext cx="534377" cy="259045"/>
    <xdr:sp macro="" textlink="">
      <xdr:nvSpPr>
        <xdr:cNvPr id="718" name="テキスト ボックス 717"/>
        <xdr:cNvSpPr txBox="1"/>
      </xdr:nvSpPr>
      <xdr:spPr>
        <a:xfrm>
          <a:off x="12547111" y="1562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39116</xdr:rowOff>
    </xdr:from>
    <xdr:to>
      <xdr:col>116</xdr:col>
      <xdr:colOff>62864</xdr:colOff>
      <xdr:row>39</xdr:row>
      <xdr:rowOff>44450</xdr:rowOff>
    </xdr:to>
    <xdr:cxnSp macro="">
      <xdr:nvCxnSpPr>
        <xdr:cNvPr id="742" name="直線コネクタ 741"/>
        <xdr:cNvCxnSpPr/>
      </xdr:nvCxnSpPr>
      <xdr:spPr>
        <a:xfrm flipV="1">
          <a:off x="22159595" y="5354066"/>
          <a:ext cx="1269" cy="137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157243</xdr:rowOff>
    </xdr:from>
    <xdr:ext cx="469744" cy="259045"/>
    <xdr:sp macro="" textlink="">
      <xdr:nvSpPr>
        <xdr:cNvPr id="745"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39116</xdr:rowOff>
    </xdr:from>
    <xdr:to>
      <xdr:col>116</xdr:col>
      <xdr:colOff>152400</xdr:colOff>
      <xdr:row>31</xdr:row>
      <xdr:rowOff>39116</xdr:rowOff>
    </xdr:to>
    <xdr:cxnSp macro="">
      <xdr:nvCxnSpPr>
        <xdr:cNvPr id="746" name="直線コネクタ 745"/>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156464</xdr:rowOff>
    </xdr:from>
    <xdr:to>
      <xdr:col>116</xdr:col>
      <xdr:colOff>63500</xdr:colOff>
      <xdr:row>39</xdr:row>
      <xdr:rowOff>44450</xdr:rowOff>
    </xdr:to>
    <xdr:cxnSp macro="">
      <xdr:nvCxnSpPr>
        <xdr:cNvPr id="747" name="直線コネクタ 746"/>
        <xdr:cNvCxnSpPr/>
      </xdr:nvCxnSpPr>
      <xdr:spPr>
        <a:xfrm flipV="1">
          <a:off x="21323300" y="5985764"/>
          <a:ext cx="838200" cy="74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82567</xdr:rowOff>
    </xdr:from>
    <xdr:ext cx="313932" cy="259045"/>
    <xdr:sp macro="" textlink="">
      <xdr:nvSpPr>
        <xdr:cNvPr id="748" name="諸支出金平均値テキスト"/>
        <xdr:cNvSpPr txBox="1"/>
      </xdr:nvSpPr>
      <xdr:spPr>
        <a:xfrm>
          <a:off x="22212300" y="65976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104140</xdr:rowOff>
    </xdr:from>
    <xdr:to>
      <xdr:col>116</xdr:col>
      <xdr:colOff>114300</xdr:colOff>
      <xdr:row>39</xdr:row>
      <xdr:rowOff>34290</xdr:rowOff>
    </xdr:to>
    <xdr:sp macro="" textlink="">
      <xdr:nvSpPr>
        <xdr:cNvPr id="749" name="フローチャート: 判断 748"/>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157988</xdr:rowOff>
    </xdr:from>
    <xdr:to>
      <xdr:col>111</xdr:col>
      <xdr:colOff>177800</xdr:colOff>
      <xdr:row>39</xdr:row>
      <xdr:rowOff>44450</xdr:rowOff>
    </xdr:to>
    <xdr:cxnSp macro="">
      <xdr:nvCxnSpPr>
        <xdr:cNvPr id="750" name="直線コネクタ 749"/>
        <xdr:cNvCxnSpPr/>
      </xdr:nvCxnSpPr>
      <xdr:spPr>
        <a:xfrm>
          <a:off x="20434300" y="667308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66802</xdr:rowOff>
    </xdr:from>
    <xdr:to>
      <xdr:col>112</xdr:col>
      <xdr:colOff>38100</xdr:colOff>
      <xdr:row>38</xdr:row>
      <xdr:rowOff>168402</xdr:rowOff>
    </xdr:to>
    <xdr:sp macro="" textlink="">
      <xdr:nvSpPr>
        <xdr:cNvPr id="751" name="フローチャート: 判断 750"/>
        <xdr:cNvSpPr/>
      </xdr:nvSpPr>
      <xdr:spPr>
        <a:xfrm>
          <a:off x="212725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13479</xdr:rowOff>
    </xdr:from>
    <xdr:ext cx="378565" cy="259045"/>
    <xdr:sp macro="" textlink="">
      <xdr:nvSpPr>
        <xdr:cNvPr id="752" name="テキスト ボックス 751"/>
        <xdr:cNvSpPr txBox="1"/>
      </xdr:nvSpPr>
      <xdr:spPr>
        <a:xfrm>
          <a:off x="21134017" y="6357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157988</xdr:rowOff>
    </xdr:from>
    <xdr:to>
      <xdr:col>107</xdr:col>
      <xdr:colOff>50800</xdr:colOff>
      <xdr:row>39</xdr:row>
      <xdr:rowOff>44450</xdr:rowOff>
    </xdr:to>
    <xdr:cxnSp macro="">
      <xdr:nvCxnSpPr>
        <xdr:cNvPr id="753" name="直線コネクタ 752"/>
        <xdr:cNvCxnSpPr/>
      </xdr:nvCxnSpPr>
      <xdr:spPr>
        <a:xfrm flipV="1">
          <a:off x="19545300" y="667308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51562</xdr:rowOff>
    </xdr:from>
    <xdr:to>
      <xdr:col>107</xdr:col>
      <xdr:colOff>101600</xdr:colOff>
      <xdr:row>38</xdr:row>
      <xdr:rowOff>153162</xdr:rowOff>
    </xdr:to>
    <xdr:sp macro="" textlink="">
      <xdr:nvSpPr>
        <xdr:cNvPr id="754" name="フローチャート: 判断 753"/>
        <xdr:cNvSpPr/>
      </xdr:nvSpPr>
      <xdr:spPr>
        <a:xfrm>
          <a:off x="20383500" y="656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169689</xdr:rowOff>
    </xdr:from>
    <xdr:ext cx="378565" cy="259045"/>
    <xdr:sp macro="" textlink="">
      <xdr:nvSpPr>
        <xdr:cNvPr id="755" name="テキスト ボックス 754"/>
        <xdr:cNvSpPr txBox="1"/>
      </xdr:nvSpPr>
      <xdr:spPr>
        <a:xfrm>
          <a:off x="20245017" y="634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139192</xdr:rowOff>
    </xdr:from>
    <xdr:to>
      <xdr:col>102</xdr:col>
      <xdr:colOff>165100</xdr:colOff>
      <xdr:row>38</xdr:row>
      <xdr:rowOff>69342</xdr:rowOff>
    </xdr:to>
    <xdr:sp macro="" textlink="">
      <xdr:nvSpPr>
        <xdr:cNvPr id="757" name="フローチャート: 判断 756"/>
        <xdr:cNvSpPr/>
      </xdr:nvSpPr>
      <xdr:spPr>
        <a:xfrm>
          <a:off x="19494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85869</xdr:rowOff>
    </xdr:from>
    <xdr:ext cx="378565" cy="259045"/>
    <xdr:sp macro="" textlink="">
      <xdr:nvSpPr>
        <xdr:cNvPr id="758" name="テキスト ボックス 757"/>
        <xdr:cNvSpPr txBox="1"/>
      </xdr:nvSpPr>
      <xdr:spPr>
        <a:xfrm>
          <a:off x="19356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17272</xdr:rowOff>
    </xdr:from>
    <xdr:to>
      <xdr:col>98</xdr:col>
      <xdr:colOff>38100</xdr:colOff>
      <xdr:row>38</xdr:row>
      <xdr:rowOff>118872</xdr:rowOff>
    </xdr:to>
    <xdr:sp macro="" textlink="">
      <xdr:nvSpPr>
        <xdr:cNvPr id="759" name="フローチャート: 判断 758"/>
        <xdr:cNvSpPr/>
      </xdr:nvSpPr>
      <xdr:spPr>
        <a:xfrm>
          <a:off x="18605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135399</xdr:rowOff>
    </xdr:from>
    <xdr:ext cx="378565" cy="259045"/>
    <xdr:sp macro="" textlink="">
      <xdr:nvSpPr>
        <xdr:cNvPr id="760" name="テキスト ボックス 759"/>
        <xdr:cNvSpPr txBox="1"/>
      </xdr:nvSpPr>
      <xdr:spPr>
        <a:xfrm>
          <a:off x="18467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105664</xdr:rowOff>
    </xdr:from>
    <xdr:to>
      <xdr:col>116</xdr:col>
      <xdr:colOff>114300</xdr:colOff>
      <xdr:row>35</xdr:row>
      <xdr:rowOff>35814</xdr:rowOff>
    </xdr:to>
    <xdr:sp macro="" textlink="">
      <xdr:nvSpPr>
        <xdr:cNvPr id="766" name="楕円 765"/>
        <xdr:cNvSpPr/>
      </xdr:nvSpPr>
      <xdr:spPr>
        <a:xfrm>
          <a:off x="22110700" y="59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128541</xdr:rowOff>
    </xdr:from>
    <xdr:ext cx="378565" cy="259045"/>
    <xdr:sp macro="" textlink="">
      <xdr:nvSpPr>
        <xdr:cNvPr id="767" name="諸支出金該当値テキスト"/>
        <xdr:cNvSpPr txBox="1"/>
      </xdr:nvSpPr>
      <xdr:spPr>
        <a:xfrm>
          <a:off x="22212300" y="5786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107188</xdr:rowOff>
    </xdr:from>
    <xdr:to>
      <xdr:col>107</xdr:col>
      <xdr:colOff>101600</xdr:colOff>
      <xdr:row>39</xdr:row>
      <xdr:rowOff>37338</xdr:rowOff>
    </xdr:to>
    <xdr:sp macro="" textlink="">
      <xdr:nvSpPr>
        <xdr:cNvPr id="770" name="楕円 769"/>
        <xdr:cNvSpPr/>
      </xdr:nvSpPr>
      <xdr:spPr>
        <a:xfrm>
          <a:off x="203835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28465</xdr:rowOff>
    </xdr:from>
    <xdr:ext cx="313932" cy="259045"/>
    <xdr:sp macro="" textlink="">
      <xdr:nvSpPr>
        <xdr:cNvPr id="771" name="テキスト ボックス 770"/>
        <xdr:cNvSpPr txBox="1"/>
      </xdr:nvSpPr>
      <xdr:spPr>
        <a:xfrm>
          <a:off x="20277333" y="6715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目的別に住民一人当たりのコストを見ると、最も割合が高いのが土木費で、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464,955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円となっており、類似団体平均</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43,545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円よりも</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倍以上も高い数値となっている。内訳としては、震災に伴う防災集団移転事業や、災害公営住宅の整備等に要した経費が大部分を占める。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続いて、総務費が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291,155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円となっており、復旧・復興事業の財源となる復興交付金を一旦基金に積立てしていることによるものであり、依然として類似団体中の最上位となっている。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震災復興基本計画における復興期間は平成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年度までとなっており、それまでの間は、土木費に限らず、通常時よりも高水準で推移していくことが予想され、その後については減少に転じ、通常時の状態に戻っていくものと思われる。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は、中期的な見通しのもと、決算剰余金を中心に積み立てし、最低水準の取崩しに努めている。しかし、前年度に見られるように、既交付済の震災復興特別交付税の過大算定分返還が必要になる場合もあり、安定したものでは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実質単年度収支は、繰り越し事業の影響等から、平成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年度もマイナスとなった。今後も震災復興特別交付税の精算や、復興関連施設の維持管理費増も懸念されるため、財政健全化と必要な財源確保に努めていく。</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年度決算は、前年度に引き続き連結実質収支が黒字となった。一般会計では、標準財政規模に対する比率は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18.09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％と前年度よりも</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ポイント減少した。全会計においても連結実質赤字比率は発生していない。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しかし、復旧・復興事業の収束に伴い、特定財源の減少が見込まれることから、連結実質赤字比率の算定に影響を与える可能性がある。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今後も、一般会計を含むすべての会計において、各種経営（財政）計画等に基づき、持続的な経営・財政の健全化に努めていくものとする。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元利償還金は、震災以降、極力償還を優先し借換えを控えてきていたこともあり、元利償還金が対前年度比で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983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百万円減少したことから、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1,088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百万円の減となり、分子（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887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百万円の減となった。</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地方債の発行額については、総額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76.1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億円と前年度比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億円ほど減少したものの、旧合併事業特例債で約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億円発行するなど、償還額を上回る発行額となっていることから、地方債現在高としては、約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億円の増加となったが、公営企業債等繰入見込額の減少（</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億円）等により、将来負担額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また、将来負担額から減ずることとなる充当可能基金額が増加（約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億円）したことと、同様に将来負担額から減ずることとなる充当可能特定歳入（復興公営住宅の住宅使用料等）が増加（</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38.2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億円）したことにより、将来負担比率の分子としては、前年度と比較して約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61.0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億円減少することとなり、将来負担比率が減少したものである。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今後とも、繰上償還や新規発行の抑制により、財政の健全化に努めていく。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宮城県石巻市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復旧・復興事業の進捗に伴い復興交付金基金及び、震災復興基金を取り崩して事業を進めていることにより基金総額が減少した。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復旧・復興事業の財源として積み立てられている特目基金が、復興期間終了に向けて減少を続ける中で、財政調整基金現在高等を注視し、適切な基金の運用・管理に努めていくものとする。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東日本大震災復興交付金基金：復旧・復興事業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震災復興基金：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復旧・復興事業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市営住宅管理運営基金：復興住宅等の管理等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地域づくり基金：市民の連帯の強化及び均衡ある地域振興に資するための事業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（仮称）石巻市民ホール建設基金：現在建設中の（仮称）石巻市民ホールの建設事業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復旧・復興事業の進捗に伴い、復興交付金基金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億円減、震災復興基金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億円の減であったが、市営住宅管理運営基金は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復興期間終盤に向かい復興交付金基金等は、減少を続ける。一方で将来にわたり復興住宅等を適切に管理していく必要があるため、計画的な基金の運用・管理に努めていくものとする。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大規模な復旧・復興事業に係る繰越事業において、既交付済の震災復興特別交付税の過大算定分の精算（返還）が生じたことなどにより、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対前年比約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復旧・復興事業完了までの間は、震災復興特別交付税の精算が生じることとなるが、震災後の新たな施設の維持管理経費増加等に対応するためにも、十分な財政調整機能が果たされるよう適切な基金の運用・管理に努めていくもの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災害援護資金の償還と積み立ての差し引きから、対前年比約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復旧・復興事業に関係する債務の、繰上げ償還の財源とすること等を検討し適切な基金管理に努めていくものとする。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235120374</v>
      </c>
      <c r="BO4" s="372"/>
      <c r="BP4" s="372"/>
      <c r="BQ4" s="372"/>
      <c r="BR4" s="372"/>
      <c r="BS4" s="372"/>
      <c r="BT4" s="372"/>
      <c r="BU4" s="373"/>
      <c r="BV4" s="371">
        <v>254548267</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19</v>
      </c>
      <c r="CU4" s="378"/>
      <c r="CV4" s="378"/>
      <c r="CW4" s="378"/>
      <c r="CX4" s="378"/>
      <c r="CY4" s="378"/>
      <c r="CZ4" s="378"/>
      <c r="DA4" s="379"/>
      <c r="DB4" s="377">
        <v>32</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190270377</v>
      </c>
      <c r="BO5" s="409"/>
      <c r="BP5" s="409"/>
      <c r="BQ5" s="409"/>
      <c r="BR5" s="409"/>
      <c r="BS5" s="409"/>
      <c r="BT5" s="409"/>
      <c r="BU5" s="410"/>
      <c r="BV5" s="408">
        <v>201677922</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99.7</v>
      </c>
      <c r="CU5" s="406"/>
      <c r="CV5" s="406"/>
      <c r="CW5" s="406"/>
      <c r="CX5" s="406"/>
      <c r="CY5" s="406"/>
      <c r="CZ5" s="406"/>
      <c r="DA5" s="407"/>
      <c r="DB5" s="405">
        <v>98.9</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44849997</v>
      </c>
      <c r="BO6" s="409"/>
      <c r="BP6" s="409"/>
      <c r="BQ6" s="409"/>
      <c r="BR6" s="409"/>
      <c r="BS6" s="409"/>
      <c r="BT6" s="409"/>
      <c r="BU6" s="410"/>
      <c r="BV6" s="408">
        <v>52870345</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105.2</v>
      </c>
      <c r="CU6" s="446"/>
      <c r="CV6" s="446"/>
      <c r="CW6" s="446"/>
      <c r="CX6" s="446"/>
      <c r="CY6" s="446"/>
      <c r="CZ6" s="446"/>
      <c r="DA6" s="447"/>
      <c r="DB6" s="445">
        <v>104.2</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96</v>
      </c>
      <c r="AV7" s="441"/>
      <c r="AW7" s="441"/>
      <c r="AX7" s="441"/>
      <c r="AY7" s="442" t="s">
        <v>100</v>
      </c>
      <c r="AZ7" s="443"/>
      <c r="BA7" s="443"/>
      <c r="BB7" s="443"/>
      <c r="BC7" s="443"/>
      <c r="BD7" s="443"/>
      <c r="BE7" s="443"/>
      <c r="BF7" s="443"/>
      <c r="BG7" s="443"/>
      <c r="BH7" s="443"/>
      <c r="BI7" s="443"/>
      <c r="BJ7" s="443"/>
      <c r="BK7" s="443"/>
      <c r="BL7" s="443"/>
      <c r="BM7" s="444"/>
      <c r="BN7" s="408">
        <v>37348428</v>
      </c>
      <c r="BO7" s="409"/>
      <c r="BP7" s="409"/>
      <c r="BQ7" s="409"/>
      <c r="BR7" s="409"/>
      <c r="BS7" s="409"/>
      <c r="BT7" s="409"/>
      <c r="BU7" s="410"/>
      <c r="BV7" s="408">
        <v>40027577</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39387066</v>
      </c>
      <c r="CU7" s="409"/>
      <c r="CV7" s="409"/>
      <c r="CW7" s="409"/>
      <c r="CX7" s="409"/>
      <c r="CY7" s="409"/>
      <c r="CZ7" s="409"/>
      <c r="DA7" s="410"/>
      <c r="DB7" s="408">
        <v>40130062</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88</v>
      </c>
      <c r="AV8" s="441"/>
      <c r="AW8" s="441"/>
      <c r="AX8" s="441"/>
      <c r="AY8" s="442" t="s">
        <v>103</v>
      </c>
      <c r="AZ8" s="443"/>
      <c r="BA8" s="443"/>
      <c r="BB8" s="443"/>
      <c r="BC8" s="443"/>
      <c r="BD8" s="443"/>
      <c r="BE8" s="443"/>
      <c r="BF8" s="443"/>
      <c r="BG8" s="443"/>
      <c r="BH8" s="443"/>
      <c r="BI8" s="443"/>
      <c r="BJ8" s="443"/>
      <c r="BK8" s="443"/>
      <c r="BL8" s="443"/>
      <c r="BM8" s="444"/>
      <c r="BN8" s="408">
        <v>7501569</v>
      </c>
      <c r="BO8" s="409"/>
      <c r="BP8" s="409"/>
      <c r="BQ8" s="409"/>
      <c r="BR8" s="409"/>
      <c r="BS8" s="409"/>
      <c r="BT8" s="409"/>
      <c r="BU8" s="410"/>
      <c r="BV8" s="408">
        <v>12842768</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0.52</v>
      </c>
      <c r="CU8" s="449"/>
      <c r="CV8" s="449"/>
      <c r="CW8" s="449"/>
      <c r="CX8" s="449"/>
      <c r="CY8" s="449"/>
      <c r="CZ8" s="449"/>
      <c r="DA8" s="450"/>
      <c r="DB8" s="448">
        <v>0.51</v>
      </c>
      <c r="DC8" s="449"/>
      <c r="DD8" s="449"/>
      <c r="DE8" s="449"/>
      <c r="DF8" s="449"/>
      <c r="DG8" s="449"/>
      <c r="DH8" s="449"/>
      <c r="DI8" s="450"/>
      <c r="DJ8" s="165"/>
      <c r="DK8" s="165"/>
      <c r="DL8" s="165"/>
      <c r="DM8" s="165"/>
      <c r="DN8" s="165"/>
      <c r="DO8" s="165"/>
    </row>
    <row r="9" spans="1:119" ht="18.75" customHeight="1" thickBot="1" x14ac:dyDescent="0.2">
      <c r="A9" s="166"/>
      <c r="B9" s="402" t="s">
        <v>105</v>
      </c>
      <c r="C9" s="403"/>
      <c r="D9" s="403"/>
      <c r="E9" s="403"/>
      <c r="F9" s="403"/>
      <c r="G9" s="403"/>
      <c r="H9" s="403"/>
      <c r="I9" s="403"/>
      <c r="J9" s="403"/>
      <c r="K9" s="451"/>
      <c r="L9" s="452" t="s">
        <v>106</v>
      </c>
      <c r="M9" s="453"/>
      <c r="N9" s="453"/>
      <c r="O9" s="453"/>
      <c r="P9" s="453"/>
      <c r="Q9" s="454"/>
      <c r="R9" s="455">
        <v>147214</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109</v>
      </c>
      <c r="AV9" s="441"/>
      <c r="AW9" s="441"/>
      <c r="AX9" s="441"/>
      <c r="AY9" s="442" t="s">
        <v>110</v>
      </c>
      <c r="AZ9" s="443"/>
      <c r="BA9" s="443"/>
      <c r="BB9" s="443"/>
      <c r="BC9" s="443"/>
      <c r="BD9" s="443"/>
      <c r="BE9" s="443"/>
      <c r="BF9" s="443"/>
      <c r="BG9" s="443"/>
      <c r="BH9" s="443"/>
      <c r="BI9" s="443"/>
      <c r="BJ9" s="443"/>
      <c r="BK9" s="443"/>
      <c r="BL9" s="443"/>
      <c r="BM9" s="444"/>
      <c r="BN9" s="408">
        <v>-5341199</v>
      </c>
      <c r="BO9" s="409"/>
      <c r="BP9" s="409"/>
      <c r="BQ9" s="409"/>
      <c r="BR9" s="409"/>
      <c r="BS9" s="409"/>
      <c r="BT9" s="409"/>
      <c r="BU9" s="410"/>
      <c r="BV9" s="408">
        <v>2261891</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6.1</v>
      </c>
      <c r="CU9" s="406"/>
      <c r="CV9" s="406"/>
      <c r="CW9" s="406"/>
      <c r="CX9" s="406"/>
      <c r="CY9" s="406"/>
      <c r="CZ9" s="406"/>
      <c r="DA9" s="407"/>
      <c r="DB9" s="405">
        <v>8.5</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112</v>
      </c>
      <c r="M10" s="438"/>
      <c r="N10" s="438"/>
      <c r="O10" s="438"/>
      <c r="P10" s="438"/>
      <c r="Q10" s="439"/>
      <c r="R10" s="459">
        <v>160826</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114</v>
      </c>
      <c r="AV10" s="441"/>
      <c r="AW10" s="441"/>
      <c r="AX10" s="441"/>
      <c r="AY10" s="442" t="s">
        <v>115</v>
      </c>
      <c r="AZ10" s="443"/>
      <c r="BA10" s="443"/>
      <c r="BB10" s="443"/>
      <c r="BC10" s="443"/>
      <c r="BD10" s="443"/>
      <c r="BE10" s="443"/>
      <c r="BF10" s="443"/>
      <c r="BG10" s="443"/>
      <c r="BH10" s="443"/>
      <c r="BI10" s="443"/>
      <c r="BJ10" s="443"/>
      <c r="BK10" s="443"/>
      <c r="BL10" s="443"/>
      <c r="BM10" s="444"/>
      <c r="BN10" s="408">
        <v>104231</v>
      </c>
      <c r="BO10" s="409"/>
      <c r="BP10" s="409"/>
      <c r="BQ10" s="409"/>
      <c r="BR10" s="409"/>
      <c r="BS10" s="409"/>
      <c r="BT10" s="409"/>
      <c r="BU10" s="410"/>
      <c r="BV10" s="408">
        <v>1765</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96</v>
      </c>
      <c r="AV11" s="441"/>
      <c r="AW11" s="441"/>
      <c r="AX11" s="441"/>
      <c r="AY11" s="442" t="s">
        <v>120</v>
      </c>
      <c r="AZ11" s="443"/>
      <c r="BA11" s="443"/>
      <c r="BB11" s="443"/>
      <c r="BC11" s="443"/>
      <c r="BD11" s="443"/>
      <c r="BE11" s="443"/>
      <c r="BF11" s="443"/>
      <c r="BG11" s="443"/>
      <c r="BH11" s="443"/>
      <c r="BI11" s="443"/>
      <c r="BJ11" s="443"/>
      <c r="BK11" s="443"/>
      <c r="BL11" s="443"/>
      <c r="BM11" s="444"/>
      <c r="BN11" s="408">
        <v>18900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x14ac:dyDescent="0.15">
      <c r="A12" s="166"/>
      <c r="B12" s="468" t="s">
        <v>123</v>
      </c>
      <c r="C12" s="469"/>
      <c r="D12" s="469"/>
      <c r="E12" s="469"/>
      <c r="F12" s="469"/>
      <c r="G12" s="469"/>
      <c r="H12" s="469"/>
      <c r="I12" s="469"/>
      <c r="J12" s="469"/>
      <c r="K12" s="470"/>
      <c r="L12" s="477" t="s">
        <v>124</v>
      </c>
      <c r="M12" s="478"/>
      <c r="N12" s="478"/>
      <c r="O12" s="478"/>
      <c r="P12" s="478"/>
      <c r="Q12" s="479"/>
      <c r="R12" s="480">
        <v>146162</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128</v>
      </c>
      <c r="AV12" s="441"/>
      <c r="AW12" s="441"/>
      <c r="AX12" s="441"/>
      <c r="AY12" s="442" t="s">
        <v>129</v>
      </c>
      <c r="AZ12" s="443"/>
      <c r="BA12" s="443"/>
      <c r="BB12" s="443"/>
      <c r="BC12" s="443"/>
      <c r="BD12" s="443"/>
      <c r="BE12" s="443"/>
      <c r="BF12" s="443"/>
      <c r="BG12" s="443"/>
      <c r="BH12" s="443"/>
      <c r="BI12" s="443"/>
      <c r="BJ12" s="443"/>
      <c r="BK12" s="443"/>
      <c r="BL12" s="443"/>
      <c r="BM12" s="444"/>
      <c r="BN12" s="408">
        <v>6700000</v>
      </c>
      <c r="BO12" s="409"/>
      <c r="BP12" s="409"/>
      <c r="BQ12" s="409"/>
      <c r="BR12" s="409"/>
      <c r="BS12" s="409"/>
      <c r="BT12" s="409"/>
      <c r="BU12" s="410"/>
      <c r="BV12" s="408">
        <v>4400000</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131</v>
      </c>
      <c r="CU12" s="449"/>
      <c r="CV12" s="449"/>
      <c r="CW12" s="449"/>
      <c r="CX12" s="449"/>
      <c r="CY12" s="449"/>
      <c r="CZ12" s="449"/>
      <c r="DA12" s="450"/>
      <c r="DB12" s="448" t="s">
        <v>131</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132</v>
      </c>
      <c r="N13" s="497"/>
      <c r="O13" s="497"/>
      <c r="P13" s="497"/>
      <c r="Q13" s="498"/>
      <c r="R13" s="489">
        <v>145121</v>
      </c>
      <c r="S13" s="490"/>
      <c r="T13" s="490"/>
      <c r="U13" s="490"/>
      <c r="V13" s="491"/>
      <c r="W13" s="424" t="s">
        <v>133</v>
      </c>
      <c r="X13" s="425"/>
      <c r="Y13" s="425"/>
      <c r="Z13" s="425"/>
      <c r="AA13" s="425"/>
      <c r="AB13" s="415"/>
      <c r="AC13" s="459">
        <v>5165</v>
      </c>
      <c r="AD13" s="460"/>
      <c r="AE13" s="460"/>
      <c r="AF13" s="460"/>
      <c r="AG13" s="499"/>
      <c r="AH13" s="459">
        <v>6282</v>
      </c>
      <c r="AI13" s="460"/>
      <c r="AJ13" s="460"/>
      <c r="AK13" s="460"/>
      <c r="AL13" s="461"/>
      <c r="AM13" s="437" t="s">
        <v>134</v>
      </c>
      <c r="AN13" s="438"/>
      <c r="AO13" s="438"/>
      <c r="AP13" s="438"/>
      <c r="AQ13" s="438"/>
      <c r="AR13" s="438"/>
      <c r="AS13" s="438"/>
      <c r="AT13" s="439"/>
      <c r="AU13" s="440" t="s">
        <v>88</v>
      </c>
      <c r="AV13" s="441"/>
      <c r="AW13" s="441"/>
      <c r="AX13" s="441"/>
      <c r="AY13" s="442" t="s">
        <v>135</v>
      </c>
      <c r="AZ13" s="443"/>
      <c r="BA13" s="443"/>
      <c r="BB13" s="443"/>
      <c r="BC13" s="443"/>
      <c r="BD13" s="443"/>
      <c r="BE13" s="443"/>
      <c r="BF13" s="443"/>
      <c r="BG13" s="443"/>
      <c r="BH13" s="443"/>
      <c r="BI13" s="443"/>
      <c r="BJ13" s="443"/>
      <c r="BK13" s="443"/>
      <c r="BL13" s="443"/>
      <c r="BM13" s="444"/>
      <c r="BN13" s="408">
        <v>-11918068</v>
      </c>
      <c r="BO13" s="409"/>
      <c r="BP13" s="409"/>
      <c r="BQ13" s="409"/>
      <c r="BR13" s="409"/>
      <c r="BS13" s="409"/>
      <c r="BT13" s="409"/>
      <c r="BU13" s="410"/>
      <c r="BV13" s="408">
        <v>-2136344</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10.3</v>
      </c>
      <c r="CU13" s="406"/>
      <c r="CV13" s="406"/>
      <c r="CW13" s="406"/>
      <c r="CX13" s="406"/>
      <c r="CY13" s="406"/>
      <c r="CZ13" s="406"/>
      <c r="DA13" s="407"/>
      <c r="DB13" s="405">
        <v>13.4</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137</v>
      </c>
      <c r="M14" s="487"/>
      <c r="N14" s="487"/>
      <c r="O14" s="487"/>
      <c r="P14" s="487"/>
      <c r="Q14" s="488"/>
      <c r="R14" s="489">
        <v>147627</v>
      </c>
      <c r="S14" s="490"/>
      <c r="T14" s="490"/>
      <c r="U14" s="490"/>
      <c r="V14" s="491"/>
      <c r="W14" s="398"/>
      <c r="X14" s="399"/>
      <c r="Y14" s="399"/>
      <c r="Z14" s="399"/>
      <c r="AA14" s="399"/>
      <c r="AB14" s="388"/>
      <c r="AC14" s="492">
        <v>7.8</v>
      </c>
      <c r="AD14" s="493"/>
      <c r="AE14" s="493"/>
      <c r="AF14" s="493"/>
      <c r="AG14" s="494"/>
      <c r="AH14" s="492">
        <v>8.9</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v>7.1</v>
      </c>
      <c r="CU14" s="504"/>
      <c r="CV14" s="504"/>
      <c r="CW14" s="504"/>
      <c r="CX14" s="504"/>
      <c r="CY14" s="504"/>
      <c r="CZ14" s="504"/>
      <c r="DA14" s="505"/>
      <c r="DB14" s="503">
        <v>25.1</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139</v>
      </c>
      <c r="N15" s="497"/>
      <c r="O15" s="497"/>
      <c r="P15" s="497"/>
      <c r="Q15" s="498"/>
      <c r="R15" s="489">
        <v>146608</v>
      </c>
      <c r="S15" s="490"/>
      <c r="T15" s="490"/>
      <c r="U15" s="490"/>
      <c r="V15" s="491"/>
      <c r="W15" s="424" t="s">
        <v>140</v>
      </c>
      <c r="X15" s="425"/>
      <c r="Y15" s="425"/>
      <c r="Z15" s="425"/>
      <c r="AA15" s="425"/>
      <c r="AB15" s="415"/>
      <c r="AC15" s="459">
        <v>19669</v>
      </c>
      <c r="AD15" s="460"/>
      <c r="AE15" s="460"/>
      <c r="AF15" s="460"/>
      <c r="AG15" s="499"/>
      <c r="AH15" s="459">
        <v>20850</v>
      </c>
      <c r="AI15" s="460"/>
      <c r="AJ15" s="460"/>
      <c r="AK15" s="460"/>
      <c r="AL15" s="461"/>
      <c r="AM15" s="437"/>
      <c r="AN15" s="438"/>
      <c r="AO15" s="438"/>
      <c r="AP15" s="438"/>
      <c r="AQ15" s="438"/>
      <c r="AR15" s="438"/>
      <c r="AS15" s="438"/>
      <c r="AT15" s="439"/>
      <c r="AU15" s="440"/>
      <c r="AV15" s="441"/>
      <c r="AW15" s="441"/>
      <c r="AX15" s="441"/>
      <c r="AY15" s="368" t="s">
        <v>141</v>
      </c>
      <c r="AZ15" s="369"/>
      <c r="BA15" s="369"/>
      <c r="BB15" s="369"/>
      <c r="BC15" s="369"/>
      <c r="BD15" s="369"/>
      <c r="BE15" s="369"/>
      <c r="BF15" s="369"/>
      <c r="BG15" s="369"/>
      <c r="BH15" s="369"/>
      <c r="BI15" s="369"/>
      <c r="BJ15" s="369"/>
      <c r="BK15" s="369"/>
      <c r="BL15" s="369"/>
      <c r="BM15" s="370"/>
      <c r="BN15" s="371">
        <v>16527706</v>
      </c>
      <c r="BO15" s="372"/>
      <c r="BP15" s="372"/>
      <c r="BQ15" s="372"/>
      <c r="BR15" s="372"/>
      <c r="BS15" s="372"/>
      <c r="BT15" s="372"/>
      <c r="BU15" s="373"/>
      <c r="BV15" s="371">
        <v>16044115</v>
      </c>
      <c r="BW15" s="372"/>
      <c r="BX15" s="372"/>
      <c r="BY15" s="372"/>
      <c r="BZ15" s="372"/>
      <c r="CA15" s="372"/>
      <c r="CB15" s="372"/>
      <c r="CC15" s="373"/>
      <c r="CD15" s="506" t="s">
        <v>142</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143</v>
      </c>
      <c r="M16" s="517"/>
      <c r="N16" s="517"/>
      <c r="O16" s="517"/>
      <c r="P16" s="517"/>
      <c r="Q16" s="518"/>
      <c r="R16" s="509" t="s">
        <v>144</v>
      </c>
      <c r="S16" s="510"/>
      <c r="T16" s="510"/>
      <c r="U16" s="510"/>
      <c r="V16" s="511"/>
      <c r="W16" s="398"/>
      <c r="X16" s="399"/>
      <c r="Y16" s="399"/>
      <c r="Z16" s="399"/>
      <c r="AA16" s="399"/>
      <c r="AB16" s="388"/>
      <c r="AC16" s="492">
        <v>29.7</v>
      </c>
      <c r="AD16" s="493"/>
      <c r="AE16" s="493"/>
      <c r="AF16" s="493"/>
      <c r="AG16" s="494"/>
      <c r="AH16" s="492">
        <v>29.7</v>
      </c>
      <c r="AI16" s="493"/>
      <c r="AJ16" s="493"/>
      <c r="AK16" s="493"/>
      <c r="AL16" s="495"/>
      <c r="AM16" s="437"/>
      <c r="AN16" s="438"/>
      <c r="AO16" s="438"/>
      <c r="AP16" s="438"/>
      <c r="AQ16" s="438"/>
      <c r="AR16" s="438"/>
      <c r="AS16" s="438"/>
      <c r="AT16" s="439"/>
      <c r="AU16" s="440"/>
      <c r="AV16" s="441"/>
      <c r="AW16" s="441"/>
      <c r="AX16" s="441"/>
      <c r="AY16" s="442" t="s">
        <v>145</v>
      </c>
      <c r="AZ16" s="443"/>
      <c r="BA16" s="443"/>
      <c r="BB16" s="443"/>
      <c r="BC16" s="443"/>
      <c r="BD16" s="443"/>
      <c r="BE16" s="443"/>
      <c r="BF16" s="443"/>
      <c r="BG16" s="443"/>
      <c r="BH16" s="443"/>
      <c r="BI16" s="443"/>
      <c r="BJ16" s="443"/>
      <c r="BK16" s="443"/>
      <c r="BL16" s="443"/>
      <c r="BM16" s="444"/>
      <c r="BN16" s="408">
        <v>31364059</v>
      </c>
      <c r="BO16" s="409"/>
      <c r="BP16" s="409"/>
      <c r="BQ16" s="409"/>
      <c r="BR16" s="409"/>
      <c r="BS16" s="409"/>
      <c r="BT16" s="409"/>
      <c r="BU16" s="410"/>
      <c r="BV16" s="408">
        <v>31606717</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146</v>
      </c>
      <c r="N17" s="513"/>
      <c r="O17" s="513"/>
      <c r="P17" s="513"/>
      <c r="Q17" s="514"/>
      <c r="R17" s="509" t="s">
        <v>147</v>
      </c>
      <c r="S17" s="510"/>
      <c r="T17" s="510"/>
      <c r="U17" s="510"/>
      <c r="V17" s="511"/>
      <c r="W17" s="424" t="s">
        <v>148</v>
      </c>
      <c r="X17" s="425"/>
      <c r="Y17" s="425"/>
      <c r="Z17" s="425"/>
      <c r="AA17" s="425"/>
      <c r="AB17" s="415"/>
      <c r="AC17" s="459">
        <v>41297</v>
      </c>
      <c r="AD17" s="460"/>
      <c r="AE17" s="460"/>
      <c r="AF17" s="460"/>
      <c r="AG17" s="499"/>
      <c r="AH17" s="459">
        <v>43158</v>
      </c>
      <c r="AI17" s="460"/>
      <c r="AJ17" s="460"/>
      <c r="AK17" s="460"/>
      <c r="AL17" s="461"/>
      <c r="AM17" s="437"/>
      <c r="AN17" s="438"/>
      <c r="AO17" s="438"/>
      <c r="AP17" s="438"/>
      <c r="AQ17" s="438"/>
      <c r="AR17" s="438"/>
      <c r="AS17" s="438"/>
      <c r="AT17" s="439"/>
      <c r="AU17" s="440"/>
      <c r="AV17" s="441"/>
      <c r="AW17" s="441"/>
      <c r="AX17" s="441"/>
      <c r="AY17" s="442" t="s">
        <v>149</v>
      </c>
      <c r="AZ17" s="443"/>
      <c r="BA17" s="443"/>
      <c r="BB17" s="443"/>
      <c r="BC17" s="443"/>
      <c r="BD17" s="443"/>
      <c r="BE17" s="443"/>
      <c r="BF17" s="443"/>
      <c r="BG17" s="443"/>
      <c r="BH17" s="443"/>
      <c r="BI17" s="443"/>
      <c r="BJ17" s="443"/>
      <c r="BK17" s="443"/>
      <c r="BL17" s="443"/>
      <c r="BM17" s="444"/>
      <c r="BN17" s="408">
        <v>21176905</v>
      </c>
      <c r="BO17" s="409"/>
      <c r="BP17" s="409"/>
      <c r="BQ17" s="409"/>
      <c r="BR17" s="409"/>
      <c r="BS17" s="409"/>
      <c r="BT17" s="409"/>
      <c r="BU17" s="410"/>
      <c r="BV17" s="408">
        <v>20490731</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150</v>
      </c>
      <c r="C18" s="451"/>
      <c r="D18" s="451"/>
      <c r="E18" s="520"/>
      <c r="F18" s="520"/>
      <c r="G18" s="520"/>
      <c r="H18" s="520"/>
      <c r="I18" s="520"/>
      <c r="J18" s="520"/>
      <c r="K18" s="520"/>
      <c r="L18" s="521">
        <v>554.58000000000004</v>
      </c>
      <c r="M18" s="521"/>
      <c r="N18" s="521"/>
      <c r="O18" s="521"/>
      <c r="P18" s="521"/>
      <c r="Q18" s="521"/>
      <c r="R18" s="522"/>
      <c r="S18" s="522"/>
      <c r="T18" s="522"/>
      <c r="U18" s="522"/>
      <c r="V18" s="523"/>
      <c r="W18" s="426"/>
      <c r="X18" s="427"/>
      <c r="Y18" s="427"/>
      <c r="Z18" s="427"/>
      <c r="AA18" s="427"/>
      <c r="AB18" s="418"/>
      <c r="AC18" s="524">
        <v>62.4</v>
      </c>
      <c r="AD18" s="525"/>
      <c r="AE18" s="525"/>
      <c r="AF18" s="525"/>
      <c r="AG18" s="526"/>
      <c r="AH18" s="524">
        <v>61.4</v>
      </c>
      <c r="AI18" s="525"/>
      <c r="AJ18" s="525"/>
      <c r="AK18" s="525"/>
      <c r="AL18" s="527"/>
      <c r="AM18" s="437"/>
      <c r="AN18" s="438"/>
      <c r="AO18" s="438"/>
      <c r="AP18" s="438"/>
      <c r="AQ18" s="438"/>
      <c r="AR18" s="438"/>
      <c r="AS18" s="438"/>
      <c r="AT18" s="439"/>
      <c r="AU18" s="440"/>
      <c r="AV18" s="441"/>
      <c r="AW18" s="441"/>
      <c r="AX18" s="441"/>
      <c r="AY18" s="442" t="s">
        <v>151</v>
      </c>
      <c r="AZ18" s="443"/>
      <c r="BA18" s="443"/>
      <c r="BB18" s="443"/>
      <c r="BC18" s="443"/>
      <c r="BD18" s="443"/>
      <c r="BE18" s="443"/>
      <c r="BF18" s="443"/>
      <c r="BG18" s="443"/>
      <c r="BH18" s="443"/>
      <c r="BI18" s="443"/>
      <c r="BJ18" s="443"/>
      <c r="BK18" s="443"/>
      <c r="BL18" s="443"/>
      <c r="BM18" s="444"/>
      <c r="BN18" s="408">
        <v>39222921</v>
      </c>
      <c r="BO18" s="409"/>
      <c r="BP18" s="409"/>
      <c r="BQ18" s="409"/>
      <c r="BR18" s="409"/>
      <c r="BS18" s="409"/>
      <c r="BT18" s="409"/>
      <c r="BU18" s="410"/>
      <c r="BV18" s="408">
        <v>39703084</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152</v>
      </c>
      <c r="C19" s="451"/>
      <c r="D19" s="451"/>
      <c r="E19" s="520"/>
      <c r="F19" s="520"/>
      <c r="G19" s="520"/>
      <c r="H19" s="520"/>
      <c r="I19" s="520"/>
      <c r="J19" s="520"/>
      <c r="K19" s="520"/>
      <c r="L19" s="528">
        <v>265</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153</v>
      </c>
      <c r="AZ19" s="443"/>
      <c r="BA19" s="443"/>
      <c r="BB19" s="443"/>
      <c r="BC19" s="443"/>
      <c r="BD19" s="443"/>
      <c r="BE19" s="443"/>
      <c r="BF19" s="443"/>
      <c r="BG19" s="443"/>
      <c r="BH19" s="443"/>
      <c r="BI19" s="443"/>
      <c r="BJ19" s="443"/>
      <c r="BK19" s="443"/>
      <c r="BL19" s="443"/>
      <c r="BM19" s="444"/>
      <c r="BN19" s="408">
        <v>87797120</v>
      </c>
      <c r="BO19" s="409"/>
      <c r="BP19" s="409"/>
      <c r="BQ19" s="409"/>
      <c r="BR19" s="409"/>
      <c r="BS19" s="409"/>
      <c r="BT19" s="409"/>
      <c r="BU19" s="410"/>
      <c r="BV19" s="408">
        <v>92692683</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154</v>
      </c>
      <c r="C20" s="451"/>
      <c r="D20" s="451"/>
      <c r="E20" s="520"/>
      <c r="F20" s="520"/>
      <c r="G20" s="520"/>
      <c r="H20" s="520"/>
      <c r="I20" s="520"/>
      <c r="J20" s="520"/>
      <c r="K20" s="520"/>
      <c r="L20" s="528">
        <v>56819</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155</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156</v>
      </c>
      <c r="C22" s="543"/>
      <c r="D22" s="544"/>
      <c r="E22" s="420" t="s">
        <v>1</v>
      </c>
      <c r="F22" s="425"/>
      <c r="G22" s="425"/>
      <c r="H22" s="425"/>
      <c r="I22" s="425"/>
      <c r="J22" s="425"/>
      <c r="K22" s="415"/>
      <c r="L22" s="420" t="s">
        <v>157</v>
      </c>
      <c r="M22" s="425"/>
      <c r="N22" s="425"/>
      <c r="O22" s="425"/>
      <c r="P22" s="415"/>
      <c r="Q22" s="551" t="s">
        <v>158</v>
      </c>
      <c r="R22" s="552"/>
      <c r="S22" s="552"/>
      <c r="T22" s="552"/>
      <c r="U22" s="552"/>
      <c r="V22" s="553"/>
      <c r="W22" s="557" t="s">
        <v>159</v>
      </c>
      <c r="X22" s="543"/>
      <c r="Y22" s="544"/>
      <c r="Z22" s="420" t="s">
        <v>1</v>
      </c>
      <c r="AA22" s="425"/>
      <c r="AB22" s="425"/>
      <c r="AC22" s="425"/>
      <c r="AD22" s="425"/>
      <c r="AE22" s="425"/>
      <c r="AF22" s="425"/>
      <c r="AG22" s="415"/>
      <c r="AH22" s="570" t="s">
        <v>160</v>
      </c>
      <c r="AI22" s="425"/>
      <c r="AJ22" s="425"/>
      <c r="AK22" s="425"/>
      <c r="AL22" s="415"/>
      <c r="AM22" s="570" t="s">
        <v>161</v>
      </c>
      <c r="AN22" s="571"/>
      <c r="AO22" s="571"/>
      <c r="AP22" s="571"/>
      <c r="AQ22" s="571"/>
      <c r="AR22" s="572"/>
      <c r="AS22" s="551" t="s">
        <v>158</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162</v>
      </c>
      <c r="AZ23" s="369"/>
      <c r="BA23" s="369"/>
      <c r="BB23" s="369"/>
      <c r="BC23" s="369"/>
      <c r="BD23" s="369"/>
      <c r="BE23" s="369"/>
      <c r="BF23" s="369"/>
      <c r="BG23" s="369"/>
      <c r="BH23" s="369"/>
      <c r="BI23" s="369"/>
      <c r="BJ23" s="369"/>
      <c r="BK23" s="369"/>
      <c r="BL23" s="369"/>
      <c r="BM23" s="370"/>
      <c r="BN23" s="408">
        <v>77026504</v>
      </c>
      <c r="BO23" s="409"/>
      <c r="BP23" s="409"/>
      <c r="BQ23" s="409"/>
      <c r="BR23" s="409"/>
      <c r="BS23" s="409"/>
      <c r="BT23" s="409"/>
      <c r="BU23" s="410"/>
      <c r="BV23" s="408">
        <v>74805938</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163</v>
      </c>
      <c r="F24" s="438"/>
      <c r="G24" s="438"/>
      <c r="H24" s="438"/>
      <c r="I24" s="438"/>
      <c r="J24" s="438"/>
      <c r="K24" s="439"/>
      <c r="L24" s="459">
        <v>1</v>
      </c>
      <c r="M24" s="460"/>
      <c r="N24" s="460"/>
      <c r="O24" s="460"/>
      <c r="P24" s="499"/>
      <c r="Q24" s="459">
        <v>10000</v>
      </c>
      <c r="R24" s="460"/>
      <c r="S24" s="460"/>
      <c r="T24" s="460"/>
      <c r="U24" s="460"/>
      <c r="V24" s="499"/>
      <c r="W24" s="558"/>
      <c r="X24" s="546"/>
      <c r="Y24" s="547"/>
      <c r="Z24" s="458" t="s">
        <v>164</v>
      </c>
      <c r="AA24" s="438"/>
      <c r="AB24" s="438"/>
      <c r="AC24" s="438"/>
      <c r="AD24" s="438"/>
      <c r="AE24" s="438"/>
      <c r="AF24" s="438"/>
      <c r="AG24" s="439"/>
      <c r="AH24" s="459">
        <v>1480</v>
      </c>
      <c r="AI24" s="460"/>
      <c r="AJ24" s="460"/>
      <c r="AK24" s="460"/>
      <c r="AL24" s="499"/>
      <c r="AM24" s="459">
        <v>4407440</v>
      </c>
      <c r="AN24" s="460"/>
      <c r="AO24" s="460"/>
      <c r="AP24" s="460"/>
      <c r="AQ24" s="460"/>
      <c r="AR24" s="499"/>
      <c r="AS24" s="459">
        <v>2978</v>
      </c>
      <c r="AT24" s="460"/>
      <c r="AU24" s="460"/>
      <c r="AV24" s="460"/>
      <c r="AW24" s="460"/>
      <c r="AX24" s="461"/>
      <c r="AY24" s="578" t="s">
        <v>165</v>
      </c>
      <c r="AZ24" s="579"/>
      <c r="BA24" s="579"/>
      <c r="BB24" s="579"/>
      <c r="BC24" s="579"/>
      <c r="BD24" s="579"/>
      <c r="BE24" s="579"/>
      <c r="BF24" s="579"/>
      <c r="BG24" s="579"/>
      <c r="BH24" s="579"/>
      <c r="BI24" s="579"/>
      <c r="BJ24" s="579"/>
      <c r="BK24" s="579"/>
      <c r="BL24" s="579"/>
      <c r="BM24" s="580"/>
      <c r="BN24" s="408">
        <v>51418976</v>
      </c>
      <c r="BO24" s="409"/>
      <c r="BP24" s="409"/>
      <c r="BQ24" s="409"/>
      <c r="BR24" s="409"/>
      <c r="BS24" s="409"/>
      <c r="BT24" s="409"/>
      <c r="BU24" s="410"/>
      <c r="BV24" s="408">
        <v>50436008</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166</v>
      </c>
      <c r="F25" s="438"/>
      <c r="G25" s="438"/>
      <c r="H25" s="438"/>
      <c r="I25" s="438"/>
      <c r="J25" s="438"/>
      <c r="K25" s="439"/>
      <c r="L25" s="459">
        <v>1</v>
      </c>
      <c r="M25" s="460"/>
      <c r="N25" s="460"/>
      <c r="O25" s="460"/>
      <c r="P25" s="499"/>
      <c r="Q25" s="459">
        <v>8110</v>
      </c>
      <c r="R25" s="460"/>
      <c r="S25" s="460"/>
      <c r="T25" s="460"/>
      <c r="U25" s="460"/>
      <c r="V25" s="499"/>
      <c r="W25" s="558"/>
      <c r="X25" s="546"/>
      <c r="Y25" s="547"/>
      <c r="Z25" s="458" t="s">
        <v>167</v>
      </c>
      <c r="AA25" s="438"/>
      <c r="AB25" s="438"/>
      <c r="AC25" s="438"/>
      <c r="AD25" s="438"/>
      <c r="AE25" s="438"/>
      <c r="AF25" s="438"/>
      <c r="AG25" s="439"/>
      <c r="AH25" s="459" t="s">
        <v>131</v>
      </c>
      <c r="AI25" s="460"/>
      <c r="AJ25" s="460"/>
      <c r="AK25" s="460"/>
      <c r="AL25" s="499"/>
      <c r="AM25" s="459" t="s">
        <v>131</v>
      </c>
      <c r="AN25" s="460"/>
      <c r="AO25" s="460"/>
      <c r="AP25" s="460"/>
      <c r="AQ25" s="460"/>
      <c r="AR25" s="499"/>
      <c r="AS25" s="459" t="s">
        <v>131</v>
      </c>
      <c r="AT25" s="460"/>
      <c r="AU25" s="460"/>
      <c r="AV25" s="460"/>
      <c r="AW25" s="460"/>
      <c r="AX25" s="461"/>
      <c r="AY25" s="368" t="s">
        <v>168</v>
      </c>
      <c r="AZ25" s="369"/>
      <c r="BA25" s="369"/>
      <c r="BB25" s="369"/>
      <c r="BC25" s="369"/>
      <c r="BD25" s="369"/>
      <c r="BE25" s="369"/>
      <c r="BF25" s="369"/>
      <c r="BG25" s="369"/>
      <c r="BH25" s="369"/>
      <c r="BI25" s="369"/>
      <c r="BJ25" s="369"/>
      <c r="BK25" s="369"/>
      <c r="BL25" s="369"/>
      <c r="BM25" s="370"/>
      <c r="BN25" s="371">
        <v>15062487</v>
      </c>
      <c r="BO25" s="372"/>
      <c r="BP25" s="372"/>
      <c r="BQ25" s="372"/>
      <c r="BR25" s="372"/>
      <c r="BS25" s="372"/>
      <c r="BT25" s="372"/>
      <c r="BU25" s="373"/>
      <c r="BV25" s="371">
        <v>17651473</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169</v>
      </c>
      <c r="F26" s="438"/>
      <c r="G26" s="438"/>
      <c r="H26" s="438"/>
      <c r="I26" s="438"/>
      <c r="J26" s="438"/>
      <c r="K26" s="439"/>
      <c r="L26" s="459">
        <v>1</v>
      </c>
      <c r="M26" s="460"/>
      <c r="N26" s="460"/>
      <c r="O26" s="460"/>
      <c r="P26" s="499"/>
      <c r="Q26" s="459">
        <v>7050</v>
      </c>
      <c r="R26" s="460"/>
      <c r="S26" s="460"/>
      <c r="T26" s="460"/>
      <c r="U26" s="460"/>
      <c r="V26" s="499"/>
      <c r="W26" s="558"/>
      <c r="X26" s="546"/>
      <c r="Y26" s="547"/>
      <c r="Z26" s="458" t="s">
        <v>170</v>
      </c>
      <c r="AA26" s="568"/>
      <c r="AB26" s="568"/>
      <c r="AC26" s="568"/>
      <c r="AD26" s="568"/>
      <c r="AE26" s="568"/>
      <c r="AF26" s="568"/>
      <c r="AG26" s="569"/>
      <c r="AH26" s="459">
        <v>180</v>
      </c>
      <c r="AI26" s="460"/>
      <c r="AJ26" s="460"/>
      <c r="AK26" s="460"/>
      <c r="AL26" s="499"/>
      <c r="AM26" s="459">
        <v>518220</v>
      </c>
      <c r="AN26" s="460"/>
      <c r="AO26" s="460"/>
      <c r="AP26" s="460"/>
      <c r="AQ26" s="460"/>
      <c r="AR26" s="499"/>
      <c r="AS26" s="459">
        <v>2879</v>
      </c>
      <c r="AT26" s="460"/>
      <c r="AU26" s="460"/>
      <c r="AV26" s="460"/>
      <c r="AW26" s="460"/>
      <c r="AX26" s="461"/>
      <c r="AY26" s="411" t="s">
        <v>171</v>
      </c>
      <c r="AZ26" s="412"/>
      <c r="BA26" s="412"/>
      <c r="BB26" s="412"/>
      <c r="BC26" s="412"/>
      <c r="BD26" s="412"/>
      <c r="BE26" s="412"/>
      <c r="BF26" s="412"/>
      <c r="BG26" s="412"/>
      <c r="BH26" s="412"/>
      <c r="BI26" s="412"/>
      <c r="BJ26" s="412"/>
      <c r="BK26" s="412"/>
      <c r="BL26" s="412"/>
      <c r="BM26" s="413"/>
      <c r="BN26" s="408" t="s">
        <v>131</v>
      </c>
      <c r="BO26" s="409"/>
      <c r="BP26" s="409"/>
      <c r="BQ26" s="409"/>
      <c r="BR26" s="409"/>
      <c r="BS26" s="409"/>
      <c r="BT26" s="409"/>
      <c r="BU26" s="410"/>
      <c r="BV26" s="408" t="s">
        <v>131</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172</v>
      </c>
      <c r="F27" s="438"/>
      <c r="G27" s="438"/>
      <c r="H27" s="438"/>
      <c r="I27" s="438"/>
      <c r="J27" s="438"/>
      <c r="K27" s="439"/>
      <c r="L27" s="459">
        <v>1</v>
      </c>
      <c r="M27" s="460"/>
      <c r="N27" s="460"/>
      <c r="O27" s="460"/>
      <c r="P27" s="499"/>
      <c r="Q27" s="459">
        <v>5450</v>
      </c>
      <c r="R27" s="460"/>
      <c r="S27" s="460"/>
      <c r="T27" s="460"/>
      <c r="U27" s="460"/>
      <c r="V27" s="499"/>
      <c r="W27" s="558"/>
      <c r="X27" s="546"/>
      <c r="Y27" s="547"/>
      <c r="Z27" s="458" t="s">
        <v>173</v>
      </c>
      <c r="AA27" s="438"/>
      <c r="AB27" s="438"/>
      <c r="AC27" s="438"/>
      <c r="AD27" s="438"/>
      <c r="AE27" s="438"/>
      <c r="AF27" s="438"/>
      <c r="AG27" s="439"/>
      <c r="AH27" s="459">
        <v>70</v>
      </c>
      <c r="AI27" s="460"/>
      <c r="AJ27" s="460"/>
      <c r="AK27" s="460"/>
      <c r="AL27" s="499"/>
      <c r="AM27" s="459">
        <v>262995</v>
      </c>
      <c r="AN27" s="460"/>
      <c r="AO27" s="460"/>
      <c r="AP27" s="460"/>
      <c r="AQ27" s="460"/>
      <c r="AR27" s="499"/>
      <c r="AS27" s="459">
        <v>3757</v>
      </c>
      <c r="AT27" s="460"/>
      <c r="AU27" s="460"/>
      <c r="AV27" s="460"/>
      <c r="AW27" s="460"/>
      <c r="AX27" s="461"/>
      <c r="AY27" s="500" t="s">
        <v>174</v>
      </c>
      <c r="AZ27" s="501"/>
      <c r="BA27" s="501"/>
      <c r="BB27" s="501"/>
      <c r="BC27" s="501"/>
      <c r="BD27" s="501"/>
      <c r="BE27" s="501"/>
      <c r="BF27" s="501"/>
      <c r="BG27" s="501"/>
      <c r="BH27" s="501"/>
      <c r="BI27" s="501"/>
      <c r="BJ27" s="501"/>
      <c r="BK27" s="501"/>
      <c r="BL27" s="501"/>
      <c r="BM27" s="502"/>
      <c r="BN27" s="581" t="s">
        <v>131</v>
      </c>
      <c r="BO27" s="582"/>
      <c r="BP27" s="582"/>
      <c r="BQ27" s="582"/>
      <c r="BR27" s="582"/>
      <c r="BS27" s="582"/>
      <c r="BT27" s="582"/>
      <c r="BU27" s="583"/>
      <c r="BV27" s="581" t="s">
        <v>131</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175</v>
      </c>
      <c r="F28" s="438"/>
      <c r="G28" s="438"/>
      <c r="H28" s="438"/>
      <c r="I28" s="438"/>
      <c r="J28" s="438"/>
      <c r="K28" s="439"/>
      <c r="L28" s="459">
        <v>1</v>
      </c>
      <c r="M28" s="460"/>
      <c r="N28" s="460"/>
      <c r="O28" s="460"/>
      <c r="P28" s="499"/>
      <c r="Q28" s="459">
        <v>4810</v>
      </c>
      <c r="R28" s="460"/>
      <c r="S28" s="460"/>
      <c r="T28" s="460"/>
      <c r="U28" s="460"/>
      <c r="V28" s="499"/>
      <c r="W28" s="558"/>
      <c r="X28" s="546"/>
      <c r="Y28" s="547"/>
      <c r="Z28" s="458" t="s">
        <v>176</v>
      </c>
      <c r="AA28" s="438"/>
      <c r="AB28" s="438"/>
      <c r="AC28" s="438"/>
      <c r="AD28" s="438"/>
      <c r="AE28" s="438"/>
      <c r="AF28" s="438"/>
      <c r="AG28" s="439"/>
      <c r="AH28" s="459" t="s">
        <v>131</v>
      </c>
      <c r="AI28" s="460"/>
      <c r="AJ28" s="460"/>
      <c r="AK28" s="460"/>
      <c r="AL28" s="499"/>
      <c r="AM28" s="459" t="s">
        <v>131</v>
      </c>
      <c r="AN28" s="460"/>
      <c r="AO28" s="460"/>
      <c r="AP28" s="460"/>
      <c r="AQ28" s="460"/>
      <c r="AR28" s="499"/>
      <c r="AS28" s="459" t="s">
        <v>131</v>
      </c>
      <c r="AT28" s="460"/>
      <c r="AU28" s="460"/>
      <c r="AV28" s="460"/>
      <c r="AW28" s="460"/>
      <c r="AX28" s="461"/>
      <c r="AY28" s="584" t="s">
        <v>177</v>
      </c>
      <c r="AZ28" s="585"/>
      <c r="BA28" s="585"/>
      <c r="BB28" s="586"/>
      <c r="BC28" s="368" t="s">
        <v>42</v>
      </c>
      <c r="BD28" s="369"/>
      <c r="BE28" s="369"/>
      <c r="BF28" s="369"/>
      <c r="BG28" s="369"/>
      <c r="BH28" s="369"/>
      <c r="BI28" s="369"/>
      <c r="BJ28" s="369"/>
      <c r="BK28" s="369"/>
      <c r="BL28" s="369"/>
      <c r="BM28" s="370"/>
      <c r="BN28" s="371">
        <v>10121411</v>
      </c>
      <c r="BO28" s="372"/>
      <c r="BP28" s="372"/>
      <c r="BQ28" s="372"/>
      <c r="BR28" s="372"/>
      <c r="BS28" s="372"/>
      <c r="BT28" s="372"/>
      <c r="BU28" s="373"/>
      <c r="BV28" s="371">
        <v>10721549</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178</v>
      </c>
      <c r="F29" s="438"/>
      <c r="G29" s="438"/>
      <c r="H29" s="438"/>
      <c r="I29" s="438"/>
      <c r="J29" s="438"/>
      <c r="K29" s="439"/>
      <c r="L29" s="459">
        <v>32</v>
      </c>
      <c r="M29" s="460"/>
      <c r="N29" s="460"/>
      <c r="O29" s="460"/>
      <c r="P29" s="499"/>
      <c r="Q29" s="459">
        <v>4440</v>
      </c>
      <c r="R29" s="460"/>
      <c r="S29" s="460"/>
      <c r="T29" s="460"/>
      <c r="U29" s="460"/>
      <c r="V29" s="499"/>
      <c r="W29" s="559"/>
      <c r="X29" s="560"/>
      <c r="Y29" s="561"/>
      <c r="Z29" s="458" t="s">
        <v>179</v>
      </c>
      <c r="AA29" s="438"/>
      <c r="AB29" s="438"/>
      <c r="AC29" s="438"/>
      <c r="AD29" s="438"/>
      <c r="AE29" s="438"/>
      <c r="AF29" s="438"/>
      <c r="AG29" s="439"/>
      <c r="AH29" s="459">
        <v>1550</v>
      </c>
      <c r="AI29" s="460"/>
      <c r="AJ29" s="460"/>
      <c r="AK29" s="460"/>
      <c r="AL29" s="499"/>
      <c r="AM29" s="459">
        <v>4670435</v>
      </c>
      <c r="AN29" s="460"/>
      <c r="AO29" s="460"/>
      <c r="AP29" s="460"/>
      <c r="AQ29" s="460"/>
      <c r="AR29" s="499"/>
      <c r="AS29" s="459">
        <v>3013</v>
      </c>
      <c r="AT29" s="460"/>
      <c r="AU29" s="460"/>
      <c r="AV29" s="460"/>
      <c r="AW29" s="460"/>
      <c r="AX29" s="461"/>
      <c r="AY29" s="587"/>
      <c r="AZ29" s="588"/>
      <c r="BA29" s="588"/>
      <c r="BB29" s="589"/>
      <c r="BC29" s="442" t="s">
        <v>180</v>
      </c>
      <c r="BD29" s="443"/>
      <c r="BE29" s="443"/>
      <c r="BF29" s="443"/>
      <c r="BG29" s="443"/>
      <c r="BH29" s="443"/>
      <c r="BI29" s="443"/>
      <c r="BJ29" s="443"/>
      <c r="BK29" s="443"/>
      <c r="BL29" s="443"/>
      <c r="BM29" s="444"/>
      <c r="BN29" s="408">
        <v>3762044</v>
      </c>
      <c r="BO29" s="409"/>
      <c r="BP29" s="409"/>
      <c r="BQ29" s="409"/>
      <c r="BR29" s="409"/>
      <c r="BS29" s="409"/>
      <c r="BT29" s="409"/>
      <c r="BU29" s="410"/>
      <c r="BV29" s="408">
        <v>3562807</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181</v>
      </c>
      <c r="X30" s="566"/>
      <c r="Y30" s="566"/>
      <c r="Z30" s="566"/>
      <c r="AA30" s="566"/>
      <c r="AB30" s="566"/>
      <c r="AC30" s="566"/>
      <c r="AD30" s="566"/>
      <c r="AE30" s="566"/>
      <c r="AF30" s="566"/>
      <c r="AG30" s="567"/>
      <c r="AH30" s="524">
        <v>96.1</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117592389</v>
      </c>
      <c r="BO30" s="582"/>
      <c r="BP30" s="582"/>
      <c r="BQ30" s="582"/>
      <c r="BR30" s="582"/>
      <c r="BS30" s="582"/>
      <c r="BT30" s="582"/>
      <c r="BU30" s="583"/>
      <c r="BV30" s="581">
        <v>137810297</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188</v>
      </c>
      <c r="D33" s="432"/>
      <c r="E33" s="397" t="s">
        <v>189</v>
      </c>
      <c r="F33" s="397"/>
      <c r="G33" s="397"/>
      <c r="H33" s="397"/>
      <c r="I33" s="397"/>
      <c r="J33" s="397"/>
      <c r="K33" s="397"/>
      <c r="L33" s="397"/>
      <c r="M33" s="397"/>
      <c r="N33" s="397"/>
      <c r="O33" s="397"/>
      <c r="P33" s="397"/>
      <c r="Q33" s="397"/>
      <c r="R33" s="397"/>
      <c r="S33" s="397"/>
      <c r="T33" s="195"/>
      <c r="U33" s="432" t="s">
        <v>188</v>
      </c>
      <c r="V33" s="432"/>
      <c r="W33" s="397" t="s">
        <v>189</v>
      </c>
      <c r="X33" s="397"/>
      <c r="Y33" s="397"/>
      <c r="Z33" s="397"/>
      <c r="AA33" s="397"/>
      <c r="AB33" s="397"/>
      <c r="AC33" s="397"/>
      <c r="AD33" s="397"/>
      <c r="AE33" s="397"/>
      <c r="AF33" s="397"/>
      <c r="AG33" s="397"/>
      <c r="AH33" s="397"/>
      <c r="AI33" s="397"/>
      <c r="AJ33" s="397"/>
      <c r="AK33" s="397"/>
      <c r="AL33" s="195"/>
      <c r="AM33" s="432" t="s">
        <v>188</v>
      </c>
      <c r="AN33" s="432"/>
      <c r="AO33" s="397" t="s">
        <v>189</v>
      </c>
      <c r="AP33" s="397"/>
      <c r="AQ33" s="397"/>
      <c r="AR33" s="397"/>
      <c r="AS33" s="397"/>
      <c r="AT33" s="397"/>
      <c r="AU33" s="397"/>
      <c r="AV33" s="397"/>
      <c r="AW33" s="397"/>
      <c r="AX33" s="397"/>
      <c r="AY33" s="397"/>
      <c r="AZ33" s="397"/>
      <c r="BA33" s="397"/>
      <c r="BB33" s="397"/>
      <c r="BC33" s="397"/>
      <c r="BD33" s="196"/>
      <c r="BE33" s="397" t="s">
        <v>190</v>
      </c>
      <c r="BF33" s="397"/>
      <c r="BG33" s="397" t="s">
        <v>191</v>
      </c>
      <c r="BH33" s="397"/>
      <c r="BI33" s="397"/>
      <c r="BJ33" s="397"/>
      <c r="BK33" s="397"/>
      <c r="BL33" s="397"/>
      <c r="BM33" s="397"/>
      <c r="BN33" s="397"/>
      <c r="BO33" s="397"/>
      <c r="BP33" s="397"/>
      <c r="BQ33" s="397"/>
      <c r="BR33" s="397"/>
      <c r="BS33" s="397"/>
      <c r="BT33" s="397"/>
      <c r="BU33" s="397"/>
      <c r="BV33" s="196"/>
      <c r="BW33" s="432" t="s">
        <v>190</v>
      </c>
      <c r="BX33" s="432"/>
      <c r="BY33" s="397" t="s">
        <v>192</v>
      </c>
      <c r="BZ33" s="397"/>
      <c r="CA33" s="397"/>
      <c r="CB33" s="397"/>
      <c r="CC33" s="397"/>
      <c r="CD33" s="397"/>
      <c r="CE33" s="397"/>
      <c r="CF33" s="397"/>
      <c r="CG33" s="397"/>
      <c r="CH33" s="397"/>
      <c r="CI33" s="397"/>
      <c r="CJ33" s="397"/>
      <c r="CK33" s="397"/>
      <c r="CL33" s="397"/>
      <c r="CM33" s="397"/>
      <c r="CN33" s="195"/>
      <c r="CO33" s="432" t="s">
        <v>188</v>
      </c>
      <c r="CP33" s="432"/>
      <c r="CQ33" s="397" t="s">
        <v>193</v>
      </c>
      <c r="CR33" s="397"/>
      <c r="CS33" s="397"/>
      <c r="CT33" s="397"/>
      <c r="CU33" s="397"/>
      <c r="CV33" s="397"/>
      <c r="CW33" s="397"/>
      <c r="CX33" s="397"/>
      <c r="CY33" s="397"/>
      <c r="CZ33" s="397"/>
      <c r="DA33" s="397"/>
      <c r="DB33" s="397"/>
      <c r="DC33" s="397"/>
      <c r="DD33" s="397"/>
      <c r="DE33" s="397"/>
      <c r="DF33" s="195"/>
      <c r="DG33" s="593" t="s">
        <v>194</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4</v>
      </c>
      <c r="V34" s="594"/>
      <c r="W34" s="595" t="str">
        <f>IF('各会計、関係団体の財政状況及び健全化判断比率'!B28="","",'各会計、関係団体の財政状況及び健全化判断比率'!B28)</f>
        <v>石巻市国民健康保険事業特別会計</v>
      </c>
      <c r="X34" s="595"/>
      <c r="Y34" s="595"/>
      <c r="Z34" s="595"/>
      <c r="AA34" s="595"/>
      <c r="AB34" s="595"/>
      <c r="AC34" s="595"/>
      <c r="AD34" s="595"/>
      <c r="AE34" s="595"/>
      <c r="AF34" s="595"/>
      <c r="AG34" s="595"/>
      <c r="AH34" s="595"/>
      <c r="AI34" s="595"/>
      <c r="AJ34" s="595"/>
      <c r="AK34" s="595"/>
      <c r="AL34" s="193"/>
      <c r="AM34" s="594">
        <f>IF(AO34="","",MAX(C34:D43,U34:V43)+1)</f>
        <v>7</v>
      </c>
      <c r="AN34" s="594"/>
      <c r="AO34" s="595" t="str">
        <f>IF('各会計、関係団体の財政状況及び健全化判断比率'!B31="","",'各会計、関係団体の財政状況及び健全化判断比率'!B31)</f>
        <v>石巻市病院事業会計</v>
      </c>
      <c r="AP34" s="595"/>
      <c r="AQ34" s="595"/>
      <c r="AR34" s="595"/>
      <c r="AS34" s="595"/>
      <c r="AT34" s="595"/>
      <c r="AU34" s="595"/>
      <c r="AV34" s="595"/>
      <c r="AW34" s="595"/>
      <c r="AX34" s="595"/>
      <c r="AY34" s="595"/>
      <c r="AZ34" s="595"/>
      <c r="BA34" s="595"/>
      <c r="BB34" s="595"/>
      <c r="BC34" s="595"/>
      <c r="BD34" s="193"/>
      <c r="BE34" s="594">
        <f>IF(BG34="","",MAX(C34:D43,U34:V43,AM34:AN43)+1)</f>
        <v>8</v>
      </c>
      <c r="BF34" s="594"/>
      <c r="BG34" s="595" t="str">
        <f>IF('各会計、関係団体の財政状況及び健全化判断比率'!B32="","",'各会計、関係団体の財政状況及び健全化判断比率'!B32)</f>
        <v>石巻市水産物地方卸売市場事業特別会計</v>
      </c>
      <c r="BH34" s="595"/>
      <c r="BI34" s="595"/>
      <c r="BJ34" s="595"/>
      <c r="BK34" s="595"/>
      <c r="BL34" s="595"/>
      <c r="BM34" s="595"/>
      <c r="BN34" s="595"/>
      <c r="BO34" s="595"/>
      <c r="BP34" s="595"/>
      <c r="BQ34" s="595"/>
      <c r="BR34" s="595"/>
      <c r="BS34" s="595"/>
      <c r="BT34" s="595"/>
      <c r="BU34" s="595"/>
      <c r="BV34" s="193"/>
      <c r="BW34" s="594">
        <f>IF(BY34="","",MAX(C34:D43,U34:V43,AM34:AN43,BE34:BF43)+1)</f>
        <v>14</v>
      </c>
      <c r="BX34" s="594"/>
      <c r="BY34" s="595" t="str">
        <f>IF('各会計、関係団体の財政状況及び健全化判断比率'!B68="","",'各会計、関係団体の財政状況及び健全化判断比率'!B68)</f>
        <v>石巻地区広域行政事務組合</v>
      </c>
      <c r="BZ34" s="595"/>
      <c r="CA34" s="595"/>
      <c r="CB34" s="595"/>
      <c r="CC34" s="595"/>
      <c r="CD34" s="595"/>
      <c r="CE34" s="595"/>
      <c r="CF34" s="595"/>
      <c r="CG34" s="595"/>
      <c r="CH34" s="595"/>
      <c r="CI34" s="595"/>
      <c r="CJ34" s="595"/>
      <c r="CK34" s="595"/>
      <c r="CL34" s="595"/>
      <c r="CM34" s="595"/>
      <c r="CN34" s="193"/>
      <c r="CO34" s="594">
        <f>IF(CQ34="","",MAX(C34:D43,U34:V43,AM34:AN43,BE34:BF43,BW34:BX43)+1)</f>
        <v>20</v>
      </c>
      <c r="CP34" s="594"/>
      <c r="CQ34" s="595" t="str">
        <f>IF('各会計、関係団体の財政状況及び健全化判断比率'!BS7="","",'各会計、関係団体の財政状況及び健全化判断比率'!BS7)</f>
        <v>石巻地域高等教育事業団</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石巻市土地取得特別会計</v>
      </c>
      <c r="F35" s="595"/>
      <c r="G35" s="595"/>
      <c r="H35" s="595"/>
      <c r="I35" s="595"/>
      <c r="J35" s="595"/>
      <c r="K35" s="595"/>
      <c r="L35" s="595"/>
      <c r="M35" s="595"/>
      <c r="N35" s="595"/>
      <c r="O35" s="595"/>
      <c r="P35" s="595"/>
      <c r="Q35" s="595"/>
      <c r="R35" s="595"/>
      <c r="S35" s="595"/>
      <c r="T35" s="193"/>
      <c r="U35" s="594">
        <f>IF(W35="","",U34+1)</f>
        <v>5</v>
      </c>
      <c r="V35" s="594"/>
      <c r="W35" s="595" t="str">
        <f>IF('各会計、関係団体の財政状況及び健全化判断比率'!B29="","",'各会計、関係団体の財政状況及び健全化判断比率'!B29)</f>
        <v>石巻市後期高齢者医療特別会計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9</v>
      </c>
      <c r="BF35" s="594"/>
      <c r="BG35" s="595" t="str">
        <f>IF('各会計、関係団体の財政状況及び健全化判断比率'!B33="","",'各会計、関係団体の財政状況及び健全化判断比率'!B33)</f>
        <v>石巻市下水道事業特別会計</v>
      </c>
      <c r="BH35" s="595"/>
      <c r="BI35" s="595"/>
      <c r="BJ35" s="595"/>
      <c r="BK35" s="595"/>
      <c r="BL35" s="595"/>
      <c r="BM35" s="595"/>
      <c r="BN35" s="595"/>
      <c r="BO35" s="595"/>
      <c r="BP35" s="595"/>
      <c r="BQ35" s="595"/>
      <c r="BR35" s="595"/>
      <c r="BS35" s="595"/>
      <c r="BT35" s="595"/>
      <c r="BU35" s="595"/>
      <c r="BV35" s="193"/>
      <c r="BW35" s="594">
        <f t="shared" ref="BW35:BW43" si="2">IF(BY35="","",BW34+1)</f>
        <v>15</v>
      </c>
      <c r="BX35" s="594"/>
      <c r="BY35" s="595" t="str">
        <f>IF('各会計、関係団体の財政状況及び健全化判断比率'!B69="","",'各会計、関係団体の財政状況及び健全化判断比率'!B69)</f>
        <v>石巻地方広域水道企業団</v>
      </c>
      <c r="BZ35" s="595"/>
      <c r="CA35" s="595"/>
      <c r="CB35" s="595"/>
      <c r="CC35" s="595"/>
      <c r="CD35" s="595"/>
      <c r="CE35" s="595"/>
      <c r="CF35" s="595"/>
      <c r="CG35" s="595"/>
      <c r="CH35" s="595"/>
      <c r="CI35" s="595"/>
      <c r="CJ35" s="595"/>
      <c r="CK35" s="595"/>
      <c r="CL35" s="595"/>
      <c r="CM35" s="595"/>
      <c r="CN35" s="193"/>
      <c r="CO35" s="594">
        <f t="shared" ref="CO35:CO43" si="3">IF(CQ35="","",CO34+1)</f>
        <v>21</v>
      </c>
      <c r="CP35" s="594"/>
      <c r="CQ35" s="595" t="str">
        <f>IF('各会計、関係団体の財政状況及び健全化判断比率'!BS8="","",'各会計、関係団体の財政状況及び健全化判断比率'!BS8)</f>
        <v>石巻市芸術文化振興財団</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f>IF(E36="","",C35+1)</f>
        <v>3</v>
      </c>
      <c r="D36" s="594"/>
      <c r="E36" s="595" t="str">
        <f>IF('各会計、関係団体の財政状況及び健全化判断比率'!B9="","",'各会計、関係団体の財政状況及び健全化判断比率'!B9)</f>
        <v>石巻市市街地開発事業特別会計</v>
      </c>
      <c r="F36" s="595"/>
      <c r="G36" s="595"/>
      <c r="H36" s="595"/>
      <c r="I36" s="595"/>
      <c r="J36" s="595"/>
      <c r="K36" s="595"/>
      <c r="L36" s="595"/>
      <c r="M36" s="595"/>
      <c r="N36" s="595"/>
      <c r="O36" s="595"/>
      <c r="P36" s="595"/>
      <c r="Q36" s="595"/>
      <c r="R36" s="595"/>
      <c r="S36" s="595"/>
      <c r="T36" s="193"/>
      <c r="U36" s="594">
        <f t="shared" ref="U36:U43" si="4">IF(W36="","",U35+1)</f>
        <v>6</v>
      </c>
      <c r="V36" s="594"/>
      <c r="W36" s="595" t="str">
        <f>IF('各会計、関係団体の財政状況及び健全化判断比率'!B30="","",'各会計、関係団体の財政状況及び健全化判断比率'!B30)</f>
        <v>石巻市介護保険事業特別会計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10</v>
      </c>
      <c r="BF36" s="594"/>
      <c r="BG36" s="595" t="str">
        <f>IF('各会計、関係団体の財政状況及び健全化判断比率'!B34="","",'各会計、関係団体の財政状況及び健全化判断比率'!B34)</f>
        <v>石巻市漁業集落排水事業特別会計</v>
      </c>
      <c r="BH36" s="595"/>
      <c r="BI36" s="595"/>
      <c r="BJ36" s="595"/>
      <c r="BK36" s="595"/>
      <c r="BL36" s="595"/>
      <c r="BM36" s="595"/>
      <c r="BN36" s="595"/>
      <c r="BO36" s="595"/>
      <c r="BP36" s="595"/>
      <c r="BQ36" s="595"/>
      <c r="BR36" s="595"/>
      <c r="BS36" s="595"/>
      <c r="BT36" s="595"/>
      <c r="BU36" s="595"/>
      <c r="BV36" s="193"/>
      <c r="BW36" s="594">
        <f t="shared" si="2"/>
        <v>16</v>
      </c>
      <c r="BX36" s="594"/>
      <c r="BY36" s="595" t="str">
        <f>IF('各会計、関係団体の財政状況及び健全化判断比率'!B70="","",'各会計、関係団体の財政状況及び健全化判断比率'!B70)</f>
        <v>宮城県市町村職員退職手当組合</v>
      </c>
      <c r="BZ36" s="595"/>
      <c r="CA36" s="595"/>
      <c r="CB36" s="595"/>
      <c r="CC36" s="595"/>
      <c r="CD36" s="595"/>
      <c r="CE36" s="595"/>
      <c r="CF36" s="595"/>
      <c r="CG36" s="595"/>
      <c r="CH36" s="595"/>
      <c r="CI36" s="595"/>
      <c r="CJ36" s="595"/>
      <c r="CK36" s="595"/>
      <c r="CL36" s="595"/>
      <c r="CM36" s="595"/>
      <c r="CN36" s="193"/>
      <c r="CO36" s="594">
        <f t="shared" si="3"/>
        <v>22</v>
      </c>
      <c r="CP36" s="594"/>
      <c r="CQ36" s="595" t="str">
        <f>IF('各会計、関係団体の財政状況及び健全化判断比率'!BS9="","",'各会計、関係団体の財政状況及び健全化判断比率'!BS9)</f>
        <v>石巻地区勤労者福祉サービスセンター</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f t="shared" si="1"/>
        <v>11</v>
      </c>
      <c r="BF37" s="594"/>
      <c r="BG37" s="595" t="str">
        <f>IF('各会計、関係団体の財政状況及び健全化判断比率'!B35="","",'各会計、関係団体の財政状況及び健全化判断比率'!B35)</f>
        <v>石巻市農業集落排水事業特別会計</v>
      </c>
      <c r="BH37" s="595"/>
      <c r="BI37" s="595"/>
      <c r="BJ37" s="595"/>
      <c r="BK37" s="595"/>
      <c r="BL37" s="595"/>
      <c r="BM37" s="595"/>
      <c r="BN37" s="595"/>
      <c r="BO37" s="595"/>
      <c r="BP37" s="595"/>
      <c r="BQ37" s="595"/>
      <c r="BR37" s="595"/>
      <c r="BS37" s="595"/>
      <c r="BT37" s="595"/>
      <c r="BU37" s="595"/>
      <c r="BV37" s="193"/>
      <c r="BW37" s="594">
        <f t="shared" si="2"/>
        <v>17</v>
      </c>
      <c r="BX37" s="594"/>
      <c r="BY37" s="595" t="str">
        <f>IF('各会計、関係団体の財政状況及び健全化判断比率'!B71="","",'各会計、関係団体の財政状況及び健全化判断比率'!B71)</f>
        <v>宮城県市町村自治振興センター</v>
      </c>
      <c r="BZ37" s="595"/>
      <c r="CA37" s="595"/>
      <c r="CB37" s="595"/>
      <c r="CC37" s="595"/>
      <c r="CD37" s="595"/>
      <c r="CE37" s="595"/>
      <c r="CF37" s="595"/>
      <c r="CG37" s="595"/>
      <c r="CH37" s="595"/>
      <c r="CI37" s="595"/>
      <c r="CJ37" s="595"/>
      <c r="CK37" s="595"/>
      <c r="CL37" s="595"/>
      <c r="CM37" s="595"/>
      <c r="CN37" s="193"/>
      <c r="CO37" s="594">
        <f t="shared" si="3"/>
        <v>23</v>
      </c>
      <c r="CP37" s="594"/>
      <c r="CQ37" s="595" t="str">
        <f>IF('各会計、関係団体の財政状況及び健全化判断比率'!BS10="","",'各会計、関係団体の財政状況及び健全化判断比率'!BS10)</f>
        <v>網地島ライン</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f t="shared" si="1"/>
        <v>12</v>
      </c>
      <c r="BF38" s="594"/>
      <c r="BG38" s="595" t="str">
        <f>IF('各会計、関係団体の財政状況及び健全化判断比率'!B36="","",'各会計、関係団体の財政状況及び健全化判断比率'!B36)</f>
        <v>石巻市浄化槽整備事業特別会計</v>
      </c>
      <c r="BH38" s="595"/>
      <c r="BI38" s="595"/>
      <c r="BJ38" s="595"/>
      <c r="BK38" s="595"/>
      <c r="BL38" s="595"/>
      <c r="BM38" s="595"/>
      <c r="BN38" s="595"/>
      <c r="BO38" s="595"/>
      <c r="BP38" s="595"/>
      <c r="BQ38" s="595"/>
      <c r="BR38" s="595"/>
      <c r="BS38" s="595"/>
      <c r="BT38" s="595"/>
      <c r="BU38" s="595"/>
      <c r="BV38" s="193"/>
      <c r="BW38" s="594">
        <f t="shared" si="2"/>
        <v>18</v>
      </c>
      <c r="BX38" s="594"/>
      <c r="BY38" s="595" t="str">
        <f>IF('各会計、関係団体の財政状況及び健全化判断比率'!B72="","",'各会計、関係団体の財政状況及び健全化判断比率'!B72)</f>
        <v>宮城県後期高齢者医療広域連合（一般会計）</v>
      </c>
      <c r="BZ38" s="595"/>
      <c r="CA38" s="595"/>
      <c r="CB38" s="595"/>
      <c r="CC38" s="595"/>
      <c r="CD38" s="595"/>
      <c r="CE38" s="595"/>
      <c r="CF38" s="595"/>
      <c r="CG38" s="595"/>
      <c r="CH38" s="595"/>
      <c r="CI38" s="595"/>
      <c r="CJ38" s="595"/>
      <c r="CK38" s="595"/>
      <c r="CL38" s="595"/>
      <c r="CM38" s="595"/>
      <c r="CN38" s="193"/>
      <c r="CO38" s="594">
        <f t="shared" si="3"/>
        <v>24</v>
      </c>
      <c r="CP38" s="594"/>
      <c r="CQ38" s="595" t="str">
        <f>IF('各会計、関係団体の財政状況及び健全化判断比率'!BS11="","",'各会計、関係団体の財政状況及び健全化判断比率'!BS11)</f>
        <v>街づくりまんぼう</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f t="shared" si="1"/>
        <v>13</v>
      </c>
      <c r="BF39" s="594"/>
      <c r="BG39" s="595" t="str">
        <f>IF('各会計、関係団体の財政状況及び健全化判断比率'!B37="","",'各会計、関係団体の財政状況及び健全化判断比率'!B37)</f>
        <v>石巻市産業用地整備事業特別会計</v>
      </c>
      <c r="BH39" s="595"/>
      <c r="BI39" s="595"/>
      <c r="BJ39" s="595"/>
      <c r="BK39" s="595"/>
      <c r="BL39" s="595"/>
      <c r="BM39" s="595"/>
      <c r="BN39" s="595"/>
      <c r="BO39" s="595"/>
      <c r="BP39" s="595"/>
      <c r="BQ39" s="595"/>
      <c r="BR39" s="595"/>
      <c r="BS39" s="595"/>
      <c r="BT39" s="595"/>
      <c r="BU39" s="595"/>
      <c r="BV39" s="193"/>
      <c r="BW39" s="594">
        <f t="shared" si="2"/>
        <v>19</v>
      </c>
      <c r="BX39" s="594"/>
      <c r="BY39" s="595" t="str">
        <f>IF('各会計、関係団体の財政状況及び健全化判断比率'!B73="","",'各会計、関係団体の財政状況及び健全化判断比率'!B73)</f>
        <v>宮城県後期高齢者医療広域連合（後期高齢者医療事業会計）</v>
      </c>
      <c r="BZ39" s="595"/>
      <c r="CA39" s="595"/>
      <c r="CB39" s="595"/>
      <c r="CC39" s="595"/>
      <c r="CD39" s="595"/>
      <c r="CE39" s="595"/>
      <c r="CF39" s="595"/>
      <c r="CG39" s="595"/>
      <c r="CH39" s="595"/>
      <c r="CI39" s="595"/>
      <c r="CJ39" s="595"/>
      <c r="CK39" s="595"/>
      <c r="CL39" s="595"/>
      <c r="CM39" s="595"/>
      <c r="CN39" s="193"/>
      <c r="CO39" s="594">
        <f t="shared" si="3"/>
        <v>25</v>
      </c>
      <c r="CP39" s="594"/>
      <c r="CQ39" s="595" t="str">
        <f>IF('各会計、関係団体の財政状況及び健全化判断比率'!BS12="","",'各会計、関係団体の財政状況及び健全化判断比率'!BS12)</f>
        <v>かほく・上品の郷</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f t="shared" si="3"/>
        <v>26</v>
      </c>
      <c r="CP40" s="594"/>
      <c r="CQ40" s="595" t="str">
        <f>IF('各会計、関係団体の財政状況及び健全化判断比率'!BS13="","",'各会計、関係団体の財政状況及び健全化判断比率'!BS13)</f>
        <v>おしかパブリックサービス</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mb9xcOz7cxeLFGw825p/QypARH9s6ouvpyhTXGXGbH1ColajdChpGT/MoXFNal8GH8+oTQsSGo+I9x1S7PP9Q==" saltValue="KhXuqvqVEtfUIZwHHZvC4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204</v>
      </c>
      <c r="DI1" s="598"/>
      <c r="DJ1" s="598"/>
      <c r="DK1" s="598"/>
      <c r="DL1" s="598"/>
      <c r="DM1" s="598"/>
      <c r="DN1" s="599"/>
      <c r="DO1" s="205"/>
      <c r="DP1" s="597" t="s">
        <v>205</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207</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208</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209</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210</v>
      </c>
      <c r="S4" s="601"/>
      <c r="T4" s="601"/>
      <c r="U4" s="601"/>
      <c r="V4" s="601"/>
      <c r="W4" s="601"/>
      <c r="X4" s="601"/>
      <c r="Y4" s="602"/>
      <c r="Z4" s="600" t="s">
        <v>211</v>
      </c>
      <c r="AA4" s="601"/>
      <c r="AB4" s="601"/>
      <c r="AC4" s="602"/>
      <c r="AD4" s="600" t="s">
        <v>212</v>
      </c>
      <c r="AE4" s="601"/>
      <c r="AF4" s="601"/>
      <c r="AG4" s="601"/>
      <c r="AH4" s="601"/>
      <c r="AI4" s="601"/>
      <c r="AJ4" s="601"/>
      <c r="AK4" s="602"/>
      <c r="AL4" s="600" t="s">
        <v>211</v>
      </c>
      <c r="AM4" s="601"/>
      <c r="AN4" s="601"/>
      <c r="AO4" s="602"/>
      <c r="AP4" s="606" t="s">
        <v>213</v>
      </c>
      <c r="AQ4" s="606"/>
      <c r="AR4" s="606"/>
      <c r="AS4" s="606"/>
      <c r="AT4" s="606"/>
      <c r="AU4" s="606"/>
      <c r="AV4" s="606"/>
      <c r="AW4" s="606"/>
      <c r="AX4" s="606"/>
      <c r="AY4" s="606"/>
      <c r="AZ4" s="606"/>
      <c r="BA4" s="606"/>
      <c r="BB4" s="606"/>
      <c r="BC4" s="606"/>
      <c r="BD4" s="606"/>
      <c r="BE4" s="606"/>
      <c r="BF4" s="606"/>
      <c r="BG4" s="606" t="s">
        <v>214</v>
      </c>
      <c r="BH4" s="606"/>
      <c r="BI4" s="606"/>
      <c r="BJ4" s="606"/>
      <c r="BK4" s="606"/>
      <c r="BL4" s="606"/>
      <c r="BM4" s="606"/>
      <c r="BN4" s="606"/>
      <c r="BO4" s="606" t="s">
        <v>211</v>
      </c>
      <c r="BP4" s="606"/>
      <c r="BQ4" s="606"/>
      <c r="BR4" s="606"/>
      <c r="BS4" s="606" t="s">
        <v>215</v>
      </c>
      <c r="BT4" s="606"/>
      <c r="BU4" s="606"/>
      <c r="BV4" s="606"/>
      <c r="BW4" s="606"/>
      <c r="BX4" s="606"/>
      <c r="BY4" s="606"/>
      <c r="BZ4" s="606"/>
      <c r="CA4" s="606"/>
      <c r="CB4" s="606"/>
      <c r="CD4" s="603" t="s">
        <v>216</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217</v>
      </c>
      <c r="C5" s="608"/>
      <c r="D5" s="608"/>
      <c r="E5" s="608"/>
      <c r="F5" s="608"/>
      <c r="G5" s="608"/>
      <c r="H5" s="608"/>
      <c r="I5" s="608"/>
      <c r="J5" s="608"/>
      <c r="K5" s="608"/>
      <c r="L5" s="608"/>
      <c r="M5" s="608"/>
      <c r="N5" s="608"/>
      <c r="O5" s="608"/>
      <c r="P5" s="608"/>
      <c r="Q5" s="609"/>
      <c r="R5" s="610">
        <v>18072128</v>
      </c>
      <c r="S5" s="611"/>
      <c r="T5" s="611"/>
      <c r="U5" s="611"/>
      <c r="V5" s="611"/>
      <c r="W5" s="611"/>
      <c r="X5" s="611"/>
      <c r="Y5" s="612"/>
      <c r="Z5" s="613">
        <v>7.7</v>
      </c>
      <c r="AA5" s="613"/>
      <c r="AB5" s="613"/>
      <c r="AC5" s="613"/>
      <c r="AD5" s="614">
        <v>17136926</v>
      </c>
      <c r="AE5" s="614"/>
      <c r="AF5" s="614"/>
      <c r="AG5" s="614"/>
      <c r="AH5" s="614"/>
      <c r="AI5" s="614"/>
      <c r="AJ5" s="614"/>
      <c r="AK5" s="614"/>
      <c r="AL5" s="615">
        <v>46</v>
      </c>
      <c r="AM5" s="616"/>
      <c r="AN5" s="616"/>
      <c r="AO5" s="617"/>
      <c r="AP5" s="607" t="s">
        <v>218</v>
      </c>
      <c r="AQ5" s="608"/>
      <c r="AR5" s="608"/>
      <c r="AS5" s="608"/>
      <c r="AT5" s="608"/>
      <c r="AU5" s="608"/>
      <c r="AV5" s="608"/>
      <c r="AW5" s="608"/>
      <c r="AX5" s="608"/>
      <c r="AY5" s="608"/>
      <c r="AZ5" s="608"/>
      <c r="BA5" s="608"/>
      <c r="BB5" s="608"/>
      <c r="BC5" s="608"/>
      <c r="BD5" s="608"/>
      <c r="BE5" s="608"/>
      <c r="BF5" s="609"/>
      <c r="BG5" s="621">
        <v>17118142</v>
      </c>
      <c r="BH5" s="622"/>
      <c r="BI5" s="622"/>
      <c r="BJ5" s="622"/>
      <c r="BK5" s="622"/>
      <c r="BL5" s="622"/>
      <c r="BM5" s="622"/>
      <c r="BN5" s="623"/>
      <c r="BO5" s="624">
        <v>94.7</v>
      </c>
      <c r="BP5" s="624"/>
      <c r="BQ5" s="624"/>
      <c r="BR5" s="624"/>
      <c r="BS5" s="625">
        <v>140478</v>
      </c>
      <c r="BT5" s="625"/>
      <c r="BU5" s="625"/>
      <c r="BV5" s="625"/>
      <c r="BW5" s="625"/>
      <c r="BX5" s="625"/>
      <c r="BY5" s="625"/>
      <c r="BZ5" s="625"/>
      <c r="CA5" s="625"/>
      <c r="CB5" s="629"/>
      <c r="CD5" s="603" t="s">
        <v>213</v>
      </c>
      <c r="CE5" s="604"/>
      <c r="CF5" s="604"/>
      <c r="CG5" s="604"/>
      <c r="CH5" s="604"/>
      <c r="CI5" s="604"/>
      <c r="CJ5" s="604"/>
      <c r="CK5" s="604"/>
      <c r="CL5" s="604"/>
      <c r="CM5" s="604"/>
      <c r="CN5" s="604"/>
      <c r="CO5" s="604"/>
      <c r="CP5" s="604"/>
      <c r="CQ5" s="605"/>
      <c r="CR5" s="603" t="s">
        <v>219</v>
      </c>
      <c r="CS5" s="604"/>
      <c r="CT5" s="604"/>
      <c r="CU5" s="604"/>
      <c r="CV5" s="604"/>
      <c r="CW5" s="604"/>
      <c r="CX5" s="604"/>
      <c r="CY5" s="605"/>
      <c r="CZ5" s="603" t="s">
        <v>211</v>
      </c>
      <c r="DA5" s="604"/>
      <c r="DB5" s="604"/>
      <c r="DC5" s="605"/>
      <c r="DD5" s="603" t="s">
        <v>220</v>
      </c>
      <c r="DE5" s="604"/>
      <c r="DF5" s="604"/>
      <c r="DG5" s="604"/>
      <c r="DH5" s="604"/>
      <c r="DI5" s="604"/>
      <c r="DJ5" s="604"/>
      <c r="DK5" s="604"/>
      <c r="DL5" s="604"/>
      <c r="DM5" s="604"/>
      <c r="DN5" s="604"/>
      <c r="DO5" s="604"/>
      <c r="DP5" s="605"/>
      <c r="DQ5" s="603" t="s">
        <v>221</v>
      </c>
      <c r="DR5" s="604"/>
      <c r="DS5" s="604"/>
      <c r="DT5" s="604"/>
      <c r="DU5" s="604"/>
      <c r="DV5" s="604"/>
      <c r="DW5" s="604"/>
      <c r="DX5" s="604"/>
      <c r="DY5" s="604"/>
      <c r="DZ5" s="604"/>
      <c r="EA5" s="604"/>
      <c r="EB5" s="604"/>
      <c r="EC5" s="605"/>
    </row>
    <row r="6" spans="2:143" ht="11.25" customHeight="1" x14ac:dyDescent="0.15">
      <c r="B6" s="618" t="s">
        <v>222</v>
      </c>
      <c r="C6" s="619"/>
      <c r="D6" s="619"/>
      <c r="E6" s="619"/>
      <c r="F6" s="619"/>
      <c r="G6" s="619"/>
      <c r="H6" s="619"/>
      <c r="I6" s="619"/>
      <c r="J6" s="619"/>
      <c r="K6" s="619"/>
      <c r="L6" s="619"/>
      <c r="M6" s="619"/>
      <c r="N6" s="619"/>
      <c r="O6" s="619"/>
      <c r="P6" s="619"/>
      <c r="Q6" s="620"/>
      <c r="R6" s="621">
        <v>663495</v>
      </c>
      <c r="S6" s="622"/>
      <c r="T6" s="622"/>
      <c r="U6" s="622"/>
      <c r="V6" s="622"/>
      <c r="W6" s="622"/>
      <c r="X6" s="622"/>
      <c r="Y6" s="623"/>
      <c r="Z6" s="624">
        <v>0.3</v>
      </c>
      <c r="AA6" s="624"/>
      <c r="AB6" s="624"/>
      <c r="AC6" s="624"/>
      <c r="AD6" s="625">
        <v>663495</v>
      </c>
      <c r="AE6" s="625"/>
      <c r="AF6" s="625"/>
      <c r="AG6" s="625"/>
      <c r="AH6" s="625"/>
      <c r="AI6" s="625"/>
      <c r="AJ6" s="625"/>
      <c r="AK6" s="625"/>
      <c r="AL6" s="626">
        <v>1.8</v>
      </c>
      <c r="AM6" s="627"/>
      <c r="AN6" s="627"/>
      <c r="AO6" s="628"/>
      <c r="AP6" s="618" t="s">
        <v>223</v>
      </c>
      <c r="AQ6" s="619"/>
      <c r="AR6" s="619"/>
      <c r="AS6" s="619"/>
      <c r="AT6" s="619"/>
      <c r="AU6" s="619"/>
      <c r="AV6" s="619"/>
      <c r="AW6" s="619"/>
      <c r="AX6" s="619"/>
      <c r="AY6" s="619"/>
      <c r="AZ6" s="619"/>
      <c r="BA6" s="619"/>
      <c r="BB6" s="619"/>
      <c r="BC6" s="619"/>
      <c r="BD6" s="619"/>
      <c r="BE6" s="619"/>
      <c r="BF6" s="620"/>
      <c r="BG6" s="621">
        <v>17118142</v>
      </c>
      <c r="BH6" s="622"/>
      <c r="BI6" s="622"/>
      <c r="BJ6" s="622"/>
      <c r="BK6" s="622"/>
      <c r="BL6" s="622"/>
      <c r="BM6" s="622"/>
      <c r="BN6" s="623"/>
      <c r="BO6" s="624">
        <v>94.7</v>
      </c>
      <c r="BP6" s="624"/>
      <c r="BQ6" s="624"/>
      <c r="BR6" s="624"/>
      <c r="BS6" s="625">
        <v>140478</v>
      </c>
      <c r="BT6" s="625"/>
      <c r="BU6" s="625"/>
      <c r="BV6" s="625"/>
      <c r="BW6" s="625"/>
      <c r="BX6" s="625"/>
      <c r="BY6" s="625"/>
      <c r="BZ6" s="625"/>
      <c r="CA6" s="625"/>
      <c r="CB6" s="629"/>
      <c r="CD6" s="632" t="s">
        <v>224</v>
      </c>
      <c r="CE6" s="633"/>
      <c r="CF6" s="633"/>
      <c r="CG6" s="633"/>
      <c r="CH6" s="633"/>
      <c r="CI6" s="633"/>
      <c r="CJ6" s="633"/>
      <c r="CK6" s="633"/>
      <c r="CL6" s="633"/>
      <c r="CM6" s="633"/>
      <c r="CN6" s="633"/>
      <c r="CO6" s="633"/>
      <c r="CP6" s="633"/>
      <c r="CQ6" s="634"/>
      <c r="CR6" s="621">
        <v>394154</v>
      </c>
      <c r="CS6" s="622"/>
      <c r="CT6" s="622"/>
      <c r="CU6" s="622"/>
      <c r="CV6" s="622"/>
      <c r="CW6" s="622"/>
      <c r="CX6" s="622"/>
      <c r="CY6" s="623"/>
      <c r="CZ6" s="615">
        <v>0.2</v>
      </c>
      <c r="DA6" s="616"/>
      <c r="DB6" s="616"/>
      <c r="DC6" s="635"/>
      <c r="DD6" s="630" t="s">
        <v>225</v>
      </c>
      <c r="DE6" s="622"/>
      <c r="DF6" s="622"/>
      <c r="DG6" s="622"/>
      <c r="DH6" s="622"/>
      <c r="DI6" s="622"/>
      <c r="DJ6" s="622"/>
      <c r="DK6" s="622"/>
      <c r="DL6" s="622"/>
      <c r="DM6" s="622"/>
      <c r="DN6" s="622"/>
      <c r="DO6" s="622"/>
      <c r="DP6" s="623"/>
      <c r="DQ6" s="630">
        <v>394154</v>
      </c>
      <c r="DR6" s="622"/>
      <c r="DS6" s="622"/>
      <c r="DT6" s="622"/>
      <c r="DU6" s="622"/>
      <c r="DV6" s="622"/>
      <c r="DW6" s="622"/>
      <c r="DX6" s="622"/>
      <c r="DY6" s="622"/>
      <c r="DZ6" s="622"/>
      <c r="EA6" s="622"/>
      <c r="EB6" s="622"/>
      <c r="EC6" s="631"/>
    </row>
    <row r="7" spans="2:143" ht="11.25" customHeight="1" x14ac:dyDescent="0.15">
      <c r="B7" s="618" t="s">
        <v>226</v>
      </c>
      <c r="C7" s="619"/>
      <c r="D7" s="619"/>
      <c r="E7" s="619"/>
      <c r="F7" s="619"/>
      <c r="G7" s="619"/>
      <c r="H7" s="619"/>
      <c r="I7" s="619"/>
      <c r="J7" s="619"/>
      <c r="K7" s="619"/>
      <c r="L7" s="619"/>
      <c r="M7" s="619"/>
      <c r="N7" s="619"/>
      <c r="O7" s="619"/>
      <c r="P7" s="619"/>
      <c r="Q7" s="620"/>
      <c r="R7" s="621">
        <v>19812</v>
      </c>
      <c r="S7" s="622"/>
      <c r="T7" s="622"/>
      <c r="U7" s="622"/>
      <c r="V7" s="622"/>
      <c r="W7" s="622"/>
      <c r="X7" s="622"/>
      <c r="Y7" s="623"/>
      <c r="Z7" s="624">
        <v>0</v>
      </c>
      <c r="AA7" s="624"/>
      <c r="AB7" s="624"/>
      <c r="AC7" s="624"/>
      <c r="AD7" s="625">
        <v>19812</v>
      </c>
      <c r="AE7" s="625"/>
      <c r="AF7" s="625"/>
      <c r="AG7" s="625"/>
      <c r="AH7" s="625"/>
      <c r="AI7" s="625"/>
      <c r="AJ7" s="625"/>
      <c r="AK7" s="625"/>
      <c r="AL7" s="626">
        <v>0.1</v>
      </c>
      <c r="AM7" s="627"/>
      <c r="AN7" s="627"/>
      <c r="AO7" s="628"/>
      <c r="AP7" s="618" t="s">
        <v>227</v>
      </c>
      <c r="AQ7" s="619"/>
      <c r="AR7" s="619"/>
      <c r="AS7" s="619"/>
      <c r="AT7" s="619"/>
      <c r="AU7" s="619"/>
      <c r="AV7" s="619"/>
      <c r="AW7" s="619"/>
      <c r="AX7" s="619"/>
      <c r="AY7" s="619"/>
      <c r="AZ7" s="619"/>
      <c r="BA7" s="619"/>
      <c r="BB7" s="619"/>
      <c r="BC7" s="619"/>
      <c r="BD7" s="619"/>
      <c r="BE7" s="619"/>
      <c r="BF7" s="620"/>
      <c r="BG7" s="621">
        <v>8102412</v>
      </c>
      <c r="BH7" s="622"/>
      <c r="BI7" s="622"/>
      <c r="BJ7" s="622"/>
      <c r="BK7" s="622"/>
      <c r="BL7" s="622"/>
      <c r="BM7" s="622"/>
      <c r="BN7" s="623"/>
      <c r="BO7" s="624">
        <v>44.8</v>
      </c>
      <c r="BP7" s="624"/>
      <c r="BQ7" s="624"/>
      <c r="BR7" s="624"/>
      <c r="BS7" s="625">
        <v>140478</v>
      </c>
      <c r="BT7" s="625"/>
      <c r="BU7" s="625"/>
      <c r="BV7" s="625"/>
      <c r="BW7" s="625"/>
      <c r="BX7" s="625"/>
      <c r="BY7" s="625"/>
      <c r="BZ7" s="625"/>
      <c r="CA7" s="625"/>
      <c r="CB7" s="629"/>
      <c r="CD7" s="636" t="s">
        <v>228</v>
      </c>
      <c r="CE7" s="637"/>
      <c r="CF7" s="637"/>
      <c r="CG7" s="637"/>
      <c r="CH7" s="637"/>
      <c r="CI7" s="637"/>
      <c r="CJ7" s="637"/>
      <c r="CK7" s="637"/>
      <c r="CL7" s="637"/>
      <c r="CM7" s="637"/>
      <c r="CN7" s="637"/>
      <c r="CO7" s="637"/>
      <c r="CP7" s="637"/>
      <c r="CQ7" s="638"/>
      <c r="CR7" s="621">
        <v>42555765</v>
      </c>
      <c r="CS7" s="622"/>
      <c r="CT7" s="622"/>
      <c r="CU7" s="622"/>
      <c r="CV7" s="622"/>
      <c r="CW7" s="622"/>
      <c r="CX7" s="622"/>
      <c r="CY7" s="623"/>
      <c r="CZ7" s="624">
        <v>22.4</v>
      </c>
      <c r="DA7" s="624"/>
      <c r="DB7" s="624"/>
      <c r="DC7" s="624"/>
      <c r="DD7" s="630">
        <v>751335</v>
      </c>
      <c r="DE7" s="622"/>
      <c r="DF7" s="622"/>
      <c r="DG7" s="622"/>
      <c r="DH7" s="622"/>
      <c r="DI7" s="622"/>
      <c r="DJ7" s="622"/>
      <c r="DK7" s="622"/>
      <c r="DL7" s="622"/>
      <c r="DM7" s="622"/>
      <c r="DN7" s="622"/>
      <c r="DO7" s="622"/>
      <c r="DP7" s="623"/>
      <c r="DQ7" s="630">
        <v>14744555</v>
      </c>
      <c r="DR7" s="622"/>
      <c r="DS7" s="622"/>
      <c r="DT7" s="622"/>
      <c r="DU7" s="622"/>
      <c r="DV7" s="622"/>
      <c r="DW7" s="622"/>
      <c r="DX7" s="622"/>
      <c r="DY7" s="622"/>
      <c r="DZ7" s="622"/>
      <c r="EA7" s="622"/>
      <c r="EB7" s="622"/>
      <c r="EC7" s="631"/>
    </row>
    <row r="8" spans="2:143" ht="11.25" customHeight="1" x14ac:dyDescent="0.15">
      <c r="B8" s="618" t="s">
        <v>229</v>
      </c>
      <c r="C8" s="619"/>
      <c r="D8" s="619"/>
      <c r="E8" s="619"/>
      <c r="F8" s="619"/>
      <c r="G8" s="619"/>
      <c r="H8" s="619"/>
      <c r="I8" s="619"/>
      <c r="J8" s="619"/>
      <c r="K8" s="619"/>
      <c r="L8" s="619"/>
      <c r="M8" s="619"/>
      <c r="N8" s="619"/>
      <c r="O8" s="619"/>
      <c r="P8" s="619"/>
      <c r="Q8" s="620"/>
      <c r="R8" s="621">
        <v>46579</v>
      </c>
      <c r="S8" s="622"/>
      <c r="T8" s="622"/>
      <c r="U8" s="622"/>
      <c r="V8" s="622"/>
      <c r="W8" s="622"/>
      <c r="X8" s="622"/>
      <c r="Y8" s="623"/>
      <c r="Z8" s="624">
        <v>0</v>
      </c>
      <c r="AA8" s="624"/>
      <c r="AB8" s="624"/>
      <c r="AC8" s="624"/>
      <c r="AD8" s="625">
        <v>46579</v>
      </c>
      <c r="AE8" s="625"/>
      <c r="AF8" s="625"/>
      <c r="AG8" s="625"/>
      <c r="AH8" s="625"/>
      <c r="AI8" s="625"/>
      <c r="AJ8" s="625"/>
      <c r="AK8" s="625"/>
      <c r="AL8" s="626">
        <v>0.1</v>
      </c>
      <c r="AM8" s="627"/>
      <c r="AN8" s="627"/>
      <c r="AO8" s="628"/>
      <c r="AP8" s="618" t="s">
        <v>230</v>
      </c>
      <c r="AQ8" s="619"/>
      <c r="AR8" s="619"/>
      <c r="AS8" s="619"/>
      <c r="AT8" s="619"/>
      <c r="AU8" s="619"/>
      <c r="AV8" s="619"/>
      <c r="AW8" s="619"/>
      <c r="AX8" s="619"/>
      <c r="AY8" s="619"/>
      <c r="AZ8" s="619"/>
      <c r="BA8" s="619"/>
      <c r="BB8" s="619"/>
      <c r="BC8" s="619"/>
      <c r="BD8" s="619"/>
      <c r="BE8" s="619"/>
      <c r="BF8" s="620"/>
      <c r="BG8" s="621">
        <v>242719</v>
      </c>
      <c r="BH8" s="622"/>
      <c r="BI8" s="622"/>
      <c r="BJ8" s="622"/>
      <c r="BK8" s="622"/>
      <c r="BL8" s="622"/>
      <c r="BM8" s="622"/>
      <c r="BN8" s="623"/>
      <c r="BO8" s="624">
        <v>1.3</v>
      </c>
      <c r="BP8" s="624"/>
      <c r="BQ8" s="624"/>
      <c r="BR8" s="624"/>
      <c r="BS8" s="630" t="s">
        <v>131</v>
      </c>
      <c r="BT8" s="622"/>
      <c r="BU8" s="622"/>
      <c r="BV8" s="622"/>
      <c r="BW8" s="622"/>
      <c r="BX8" s="622"/>
      <c r="BY8" s="622"/>
      <c r="BZ8" s="622"/>
      <c r="CA8" s="622"/>
      <c r="CB8" s="631"/>
      <c r="CD8" s="636" t="s">
        <v>231</v>
      </c>
      <c r="CE8" s="637"/>
      <c r="CF8" s="637"/>
      <c r="CG8" s="637"/>
      <c r="CH8" s="637"/>
      <c r="CI8" s="637"/>
      <c r="CJ8" s="637"/>
      <c r="CK8" s="637"/>
      <c r="CL8" s="637"/>
      <c r="CM8" s="637"/>
      <c r="CN8" s="637"/>
      <c r="CO8" s="637"/>
      <c r="CP8" s="637"/>
      <c r="CQ8" s="638"/>
      <c r="CR8" s="621">
        <v>25817521</v>
      </c>
      <c r="CS8" s="622"/>
      <c r="CT8" s="622"/>
      <c r="CU8" s="622"/>
      <c r="CV8" s="622"/>
      <c r="CW8" s="622"/>
      <c r="CX8" s="622"/>
      <c r="CY8" s="623"/>
      <c r="CZ8" s="624">
        <v>13.6</v>
      </c>
      <c r="DA8" s="624"/>
      <c r="DB8" s="624"/>
      <c r="DC8" s="624"/>
      <c r="DD8" s="630">
        <v>741794</v>
      </c>
      <c r="DE8" s="622"/>
      <c r="DF8" s="622"/>
      <c r="DG8" s="622"/>
      <c r="DH8" s="622"/>
      <c r="DI8" s="622"/>
      <c r="DJ8" s="622"/>
      <c r="DK8" s="622"/>
      <c r="DL8" s="622"/>
      <c r="DM8" s="622"/>
      <c r="DN8" s="622"/>
      <c r="DO8" s="622"/>
      <c r="DP8" s="623"/>
      <c r="DQ8" s="630">
        <v>11978324</v>
      </c>
      <c r="DR8" s="622"/>
      <c r="DS8" s="622"/>
      <c r="DT8" s="622"/>
      <c r="DU8" s="622"/>
      <c r="DV8" s="622"/>
      <c r="DW8" s="622"/>
      <c r="DX8" s="622"/>
      <c r="DY8" s="622"/>
      <c r="DZ8" s="622"/>
      <c r="EA8" s="622"/>
      <c r="EB8" s="622"/>
      <c r="EC8" s="631"/>
    </row>
    <row r="9" spans="2:143" ht="11.25" customHeight="1" x14ac:dyDescent="0.15">
      <c r="B9" s="618" t="s">
        <v>232</v>
      </c>
      <c r="C9" s="619"/>
      <c r="D9" s="619"/>
      <c r="E9" s="619"/>
      <c r="F9" s="619"/>
      <c r="G9" s="619"/>
      <c r="H9" s="619"/>
      <c r="I9" s="619"/>
      <c r="J9" s="619"/>
      <c r="K9" s="619"/>
      <c r="L9" s="619"/>
      <c r="M9" s="619"/>
      <c r="N9" s="619"/>
      <c r="O9" s="619"/>
      <c r="P9" s="619"/>
      <c r="Q9" s="620"/>
      <c r="R9" s="621">
        <v>47894</v>
      </c>
      <c r="S9" s="622"/>
      <c r="T9" s="622"/>
      <c r="U9" s="622"/>
      <c r="V9" s="622"/>
      <c r="W9" s="622"/>
      <c r="X9" s="622"/>
      <c r="Y9" s="623"/>
      <c r="Z9" s="624">
        <v>0</v>
      </c>
      <c r="AA9" s="624"/>
      <c r="AB9" s="624"/>
      <c r="AC9" s="624"/>
      <c r="AD9" s="625">
        <v>47894</v>
      </c>
      <c r="AE9" s="625"/>
      <c r="AF9" s="625"/>
      <c r="AG9" s="625"/>
      <c r="AH9" s="625"/>
      <c r="AI9" s="625"/>
      <c r="AJ9" s="625"/>
      <c r="AK9" s="625"/>
      <c r="AL9" s="626">
        <v>0.1</v>
      </c>
      <c r="AM9" s="627"/>
      <c r="AN9" s="627"/>
      <c r="AO9" s="628"/>
      <c r="AP9" s="618" t="s">
        <v>233</v>
      </c>
      <c r="AQ9" s="619"/>
      <c r="AR9" s="619"/>
      <c r="AS9" s="619"/>
      <c r="AT9" s="619"/>
      <c r="AU9" s="619"/>
      <c r="AV9" s="619"/>
      <c r="AW9" s="619"/>
      <c r="AX9" s="619"/>
      <c r="AY9" s="619"/>
      <c r="AZ9" s="619"/>
      <c r="BA9" s="619"/>
      <c r="BB9" s="619"/>
      <c r="BC9" s="619"/>
      <c r="BD9" s="619"/>
      <c r="BE9" s="619"/>
      <c r="BF9" s="620"/>
      <c r="BG9" s="621">
        <v>6282340</v>
      </c>
      <c r="BH9" s="622"/>
      <c r="BI9" s="622"/>
      <c r="BJ9" s="622"/>
      <c r="BK9" s="622"/>
      <c r="BL9" s="622"/>
      <c r="BM9" s="622"/>
      <c r="BN9" s="623"/>
      <c r="BO9" s="624">
        <v>34.799999999999997</v>
      </c>
      <c r="BP9" s="624"/>
      <c r="BQ9" s="624"/>
      <c r="BR9" s="624"/>
      <c r="BS9" s="630" t="s">
        <v>131</v>
      </c>
      <c r="BT9" s="622"/>
      <c r="BU9" s="622"/>
      <c r="BV9" s="622"/>
      <c r="BW9" s="622"/>
      <c r="BX9" s="622"/>
      <c r="BY9" s="622"/>
      <c r="BZ9" s="622"/>
      <c r="CA9" s="622"/>
      <c r="CB9" s="631"/>
      <c r="CD9" s="636" t="s">
        <v>234</v>
      </c>
      <c r="CE9" s="637"/>
      <c r="CF9" s="637"/>
      <c r="CG9" s="637"/>
      <c r="CH9" s="637"/>
      <c r="CI9" s="637"/>
      <c r="CJ9" s="637"/>
      <c r="CK9" s="637"/>
      <c r="CL9" s="637"/>
      <c r="CM9" s="637"/>
      <c r="CN9" s="637"/>
      <c r="CO9" s="637"/>
      <c r="CP9" s="637"/>
      <c r="CQ9" s="638"/>
      <c r="CR9" s="621">
        <v>7940188</v>
      </c>
      <c r="CS9" s="622"/>
      <c r="CT9" s="622"/>
      <c r="CU9" s="622"/>
      <c r="CV9" s="622"/>
      <c r="CW9" s="622"/>
      <c r="CX9" s="622"/>
      <c r="CY9" s="623"/>
      <c r="CZ9" s="624">
        <v>4.2</v>
      </c>
      <c r="DA9" s="624"/>
      <c r="DB9" s="624"/>
      <c r="DC9" s="624"/>
      <c r="DD9" s="630">
        <v>415745</v>
      </c>
      <c r="DE9" s="622"/>
      <c r="DF9" s="622"/>
      <c r="DG9" s="622"/>
      <c r="DH9" s="622"/>
      <c r="DI9" s="622"/>
      <c r="DJ9" s="622"/>
      <c r="DK9" s="622"/>
      <c r="DL9" s="622"/>
      <c r="DM9" s="622"/>
      <c r="DN9" s="622"/>
      <c r="DO9" s="622"/>
      <c r="DP9" s="623"/>
      <c r="DQ9" s="630">
        <v>7126310</v>
      </c>
      <c r="DR9" s="622"/>
      <c r="DS9" s="622"/>
      <c r="DT9" s="622"/>
      <c r="DU9" s="622"/>
      <c r="DV9" s="622"/>
      <c r="DW9" s="622"/>
      <c r="DX9" s="622"/>
      <c r="DY9" s="622"/>
      <c r="DZ9" s="622"/>
      <c r="EA9" s="622"/>
      <c r="EB9" s="622"/>
      <c r="EC9" s="631"/>
    </row>
    <row r="10" spans="2:143" ht="11.25" customHeight="1" x14ac:dyDescent="0.15">
      <c r="B10" s="618" t="s">
        <v>235</v>
      </c>
      <c r="C10" s="619"/>
      <c r="D10" s="619"/>
      <c r="E10" s="619"/>
      <c r="F10" s="619"/>
      <c r="G10" s="619"/>
      <c r="H10" s="619"/>
      <c r="I10" s="619"/>
      <c r="J10" s="619"/>
      <c r="K10" s="619"/>
      <c r="L10" s="619"/>
      <c r="M10" s="619"/>
      <c r="N10" s="619"/>
      <c r="O10" s="619"/>
      <c r="P10" s="619"/>
      <c r="Q10" s="620"/>
      <c r="R10" s="621" t="s">
        <v>236</v>
      </c>
      <c r="S10" s="622"/>
      <c r="T10" s="622"/>
      <c r="U10" s="622"/>
      <c r="V10" s="622"/>
      <c r="W10" s="622"/>
      <c r="X10" s="622"/>
      <c r="Y10" s="623"/>
      <c r="Z10" s="624" t="s">
        <v>225</v>
      </c>
      <c r="AA10" s="624"/>
      <c r="AB10" s="624"/>
      <c r="AC10" s="624"/>
      <c r="AD10" s="625" t="s">
        <v>236</v>
      </c>
      <c r="AE10" s="625"/>
      <c r="AF10" s="625"/>
      <c r="AG10" s="625"/>
      <c r="AH10" s="625"/>
      <c r="AI10" s="625"/>
      <c r="AJ10" s="625"/>
      <c r="AK10" s="625"/>
      <c r="AL10" s="626" t="s">
        <v>225</v>
      </c>
      <c r="AM10" s="627"/>
      <c r="AN10" s="627"/>
      <c r="AO10" s="628"/>
      <c r="AP10" s="618" t="s">
        <v>237</v>
      </c>
      <c r="AQ10" s="619"/>
      <c r="AR10" s="619"/>
      <c r="AS10" s="619"/>
      <c r="AT10" s="619"/>
      <c r="AU10" s="619"/>
      <c r="AV10" s="619"/>
      <c r="AW10" s="619"/>
      <c r="AX10" s="619"/>
      <c r="AY10" s="619"/>
      <c r="AZ10" s="619"/>
      <c r="BA10" s="619"/>
      <c r="BB10" s="619"/>
      <c r="BC10" s="619"/>
      <c r="BD10" s="619"/>
      <c r="BE10" s="619"/>
      <c r="BF10" s="620"/>
      <c r="BG10" s="621">
        <v>456441</v>
      </c>
      <c r="BH10" s="622"/>
      <c r="BI10" s="622"/>
      <c r="BJ10" s="622"/>
      <c r="BK10" s="622"/>
      <c r="BL10" s="622"/>
      <c r="BM10" s="622"/>
      <c r="BN10" s="623"/>
      <c r="BO10" s="624">
        <v>2.5</v>
      </c>
      <c r="BP10" s="624"/>
      <c r="BQ10" s="624"/>
      <c r="BR10" s="624"/>
      <c r="BS10" s="630" t="s">
        <v>236</v>
      </c>
      <c r="BT10" s="622"/>
      <c r="BU10" s="622"/>
      <c r="BV10" s="622"/>
      <c r="BW10" s="622"/>
      <c r="BX10" s="622"/>
      <c r="BY10" s="622"/>
      <c r="BZ10" s="622"/>
      <c r="CA10" s="622"/>
      <c r="CB10" s="631"/>
      <c r="CD10" s="636" t="s">
        <v>238</v>
      </c>
      <c r="CE10" s="637"/>
      <c r="CF10" s="637"/>
      <c r="CG10" s="637"/>
      <c r="CH10" s="637"/>
      <c r="CI10" s="637"/>
      <c r="CJ10" s="637"/>
      <c r="CK10" s="637"/>
      <c r="CL10" s="637"/>
      <c r="CM10" s="637"/>
      <c r="CN10" s="637"/>
      <c r="CO10" s="637"/>
      <c r="CP10" s="637"/>
      <c r="CQ10" s="638"/>
      <c r="CR10" s="621">
        <v>117420</v>
      </c>
      <c r="CS10" s="622"/>
      <c r="CT10" s="622"/>
      <c r="CU10" s="622"/>
      <c r="CV10" s="622"/>
      <c r="CW10" s="622"/>
      <c r="CX10" s="622"/>
      <c r="CY10" s="623"/>
      <c r="CZ10" s="624">
        <v>0.1</v>
      </c>
      <c r="DA10" s="624"/>
      <c r="DB10" s="624"/>
      <c r="DC10" s="624"/>
      <c r="DD10" s="630" t="s">
        <v>225</v>
      </c>
      <c r="DE10" s="622"/>
      <c r="DF10" s="622"/>
      <c r="DG10" s="622"/>
      <c r="DH10" s="622"/>
      <c r="DI10" s="622"/>
      <c r="DJ10" s="622"/>
      <c r="DK10" s="622"/>
      <c r="DL10" s="622"/>
      <c r="DM10" s="622"/>
      <c r="DN10" s="622"/>
      <c r="DO10" s="622"/>
      <c r="DP10" s="623"/>
      <c r="DQ10" s="630">
        <v>69289</v>
      </c>
      <c r="DR10" s="622"/>
      <c r="DS10" s="622"/>
      <c r="DT10" s="622"/>
      <c r="DU10" s="622"/>
      <c r="DV10" s="622"/>
      <c r="DW10" s="622"/>
      <c r="DX10" s="622"/>
      <c r="DY10" s="622"/>
      <c r="DZ10" s="622"/>
      <c r="EA10" s="622"/>
      <c r="EB10" s="622"/>
      <c r="EC10" s="631"/>
    </row>
    <row r="11" spans="2:143" ht="11.25" customHeight="1" x14ac:dyDescent="0.15">
      <c r="B11" s="618" t="s">
        <v>239</v>
      </c>
      <c r="C11" s="619"/>
      <c r="D11" s="619"/>
      <c r="E11" s="619"/>
      <c r="F11" s="619"/>
      <c r="G11" s="619"/>
      <c r="H11" s="619"/>
      <c r="I11" s="619"/>
      <c r="J11" s="619"/>
      <c r="K11" s="619"/>
      <c r="L11" s="619"/>
      <c r="M11" s="619"/>
      <c r="N11" s="619"/>
      <c r="O11" s="619"/>
      <c r="P11" s="619"/>
      <c r="Q11" s="620"/>
      <c r="R11" s="621" t="s">
        <v>131</v>
      </c>
      <c r="S11" s="622"/>
      <c r="T11" s="622"/>
      <c r="U11" s="622"/>
      <c r="V11" s="622"/>
      <c r="W11" s="622"/>
      <c r="X11" s="622"/>
      <c r="Y11" s="623"/>
      <c r="Z11" s="624" t="s">
        <v>225</v>
      </c>
      <c r="AA11" s="624"/>
      <c r="AB11" s="624"/>
      <c r="AC11" s="624"/>
      <c r="AD11" s="625" t="s">
        <v>225</v>
      </c>
      <c r="AE11" s="625"/>
      <c r="AF11" s="625"/>
      <c r="AG11" s="625"/>
      <c r="AH11" s="625"/>
      <c r="AI11" s="625"/>
      <c r="AJ11" s="625"/>
      <c r="AK11" s="625"/>
      <c r="AL11" s="626" t="s">
        <v>236</v>
      </c>
      <c r="AM11" s="627"/>
      <c r="AN11" s="627"/>
      <c r="AO11" s="628"/>
      <c r="AP11" s="618" t="s">
        <v>240</v>
      </c>
      <c r="AQ11" s="619"/>
      <c r="AR11" s="619"/>
      <c r="AS11" s="619"/>
      <c r="AT11" s="619"/>
      <c r="AU11" s="619"/>
      <c r="AV11" s="619"/>
      <c r="AW11" s="619"/>
      <c r="AX11" s="619"/>
      <c r="AY11" s="619"/>
      <c r="AZ11" s="619"/>
      <c r="BA11" s="619"/>
      <c r="BB11" s="619"/>
      <c r="BC11" s="619"/>
      <c r="BD11" s="619"/>
      <c r="BE11" s="619"/>
      <c r="BF11" s="620"/>
      <c r="BG11" s="621">
        <v>1120912</v>
      </c>
      <c r="BH11" s="622"/>
      <c r="BI11" s="622"/>
      <c r="BJ11" s="622"/>
      <c r="BK11" s="622"/>
      <c r="BL11" s="622"/>
      <c r="BM11" s="622"/>
      <c r="BN11" s="623"/>
      <c r="BO11" s="624">
        <v>6.2</v>
      </c>
      <c r="BP11" s="624"/>
      <c r="BQ11" s="624"/>
      <c r="BR11" s="624"/>
      <c r="BS11" s="630">
        <v>140478</v>
      </c>
      <c r="BT11" s="622"/>
      <c r="BU11" s="622"/>
      <c r="BV11" s="622"/>
      <c r="BW11" s="622"/>
      <c r="BX11" s="622"/>
      <c r="BY11" s="622"/>
      <c r="BZ11" s="622"/>
      <c r="CA11" s="622"/>
      <c r="CB11" s="631"/>
      <c r="CD11" s="636" t="s">
        <v>241</v>
      </c>
      <c r="CE11" s="637"/>
      <c r="CF11" s="637"/>
      <c r="CG11" s="637"/>
      <c r="CH11" s="637"/>
      <c r="CI11" s="637"/>
      <c r="CJ11" s="637"/>
      <c r="CK11" s="637"/>
      <c r="CL11" s="637"/>
      <c r="CM11" s="637"/>
      <c r="CN11" s="637"/>
      <c r="CO11" s="637"/>
      <c r="CP11" s="637"/>
      <c r="CQ11" s="638"/>
      <c r="CR11" s="621">
        <v>9315959</v>
      </c>
      <c r="CS11" s="622"/>
      <c r="CT11" s="622"/>
      <c r="CU11" s="622"/>
      <c r="CV11" s="622"/>
      <c r="CW11" s="622"/>
      <c r="CX11" s="622"/>
      <c r="CY11" s="623"/>
      <c r="CZ11" s="624">
        <v>4.9000000000000004</v>
      </c>
      <c r="DA11" s="624"/>
      <c r="DB11" s="624"/>
      <c r="DC11" s="624"/>
      <c r="DD11" s="630">
        <v>7669292</v>
      </c>
      <c r="DE11" s="622"/>
      <c r="DF11" s="622"/>
      <c r="DG11" s="622"/>
      <c r="DH11" s="622"/>
      <c r="DI11" s="622"/>
      <c r="DJ11" s="622"/>
      <c r="DK11" s="622"/>
      <c r="DL11" s="622"/>
      <c r="DM11" s="622"/>
      <c r="DN11" s="622"/>
      <c r="DO11" s="622"/>
      <c r="DP11" s="623"/>
      <c r="DQ11" s="630">
        <v>2379590</v>
      </c>
      <c r="DR11" s="622"/>
      <c r="DS11" s="622"/>
      <c r="DT11" s="622"/>
      <c r="DU11" s="622"/>
      <c r="DV11" s="622"/>
      <c r="DW11" s="622"/>
      <c r="DX11" s="622"/>
      <c r="DY11" s="622"/>
      <c r="DZ11" s="622"/>
      <c r="EA11" s="622"/>
      <c r="EB11" s="622"/>
      <c r="EC11" s="631"/>
    </row>
    <row r="12" spans="2:143" ht="11.25" customHeight="1" x14ac:dyDescent="0.15">
      <c r="B12" s="618" t="s">
        <v>242</v>
      </c>
      <c r="C12" s="619"/>
      <c r="D12" s="619"/>
      <c r="E12" s="619"/>
      <c r="F12" s="619"/>
      <c r="G12" s="619"/>
      <c r="H12" s="619"/>
      <c r="I12" s="619"/>
      <c r="J12" s="619"/>
      <c r="K12" s="619"/>
      <c r="L12" s="619"/>
      <c r="M12" s="619"/>
      <c r="N12" s="619"/>
      <c r="O12" s="619"/>
      <c r="P12" s="619"/>
      <c r="Q12" s="620"/>
      <c r="R12" s="621">
        <v>2572261</v>
      </c>
      <c r="S12" s="622"/>
      <c r="T12" s="622"/>
      <c r="U12" s="622"/>
      <c r="V12" s="622"/>
      <c r="W12" s="622"/>
      <c r="X12" s="622"/>
      <c r="Y12" s="623"/>
      <c r="Z12" s="624">
        <v>1.1000000000000001</v>
      </c>
      <c r="AA12" s="624"/>
      <c r="AB12" s="624"/>
      <c r="AC12" s="624"/>
      <c r="AD12" s="625">
        <v>2572261</v>
      </c>
      <c r="AE12" s="625"/>
      <c r="AF12" s="625"/>
      <c r="AG12" s="625"/>
      <c r="AH12" s="625"/>
      <c r="AI12" s="625"/>
      <c r="AJ12" s="625"/>
      <c r="AK12" s="625"/>
      <c r="AL12" s="626">
        <v>6.9</v>
      </c>
      <c r="AM12" s="627"/>
      <c r="AN12" s="627"/>
      <c r="AO12" s="628"/>
      <c r="AP12" s="618" t="s">
        <v>243</v>
      </c>
      <c r="AQ12" s="619"/>
      <c r="AR12" s="619"/>
      <c r="AS12" s="619"/>
      <c r="AT12" s="619"/>
      <c r="AU12" s="619"/>
      <c r="AV12" s="619"/>
      <c r="AW12" s="619"/>
      <c r="AX12" s="619"/>
      <c r="AY12" s="619"/>
      <c r="AZ12" s="619"/>
      <c r="BA12" s="619"/>
      <c r="BB12" s="619"/>
      <c r="BC12" s="619"/>
      <c r="BD12" s="619"/>
      <c r="BE12" s="619"/>
      <c r="BF12" s="620"/>
      <c r="BG12" s="621">
        <v>7302109</v>
      </c>
      <c r="BH12" s="622"/>
      <c r="BI12" s="622"/>
      <c r="BJ12" s="622"/>
      <c r="BK12" s="622"/>
      <c r="BL12" s="622"/>
      <c r="BM12" s="622"/>
      <c r="BN12" s="623"/>
      <c r="BO12" s="624">
        <v>40.4</v>
      </c>
      <c r="BP12" s="624"/>
      <c r="BQ12" s="624"/>
      <c r="BR12" s="624"/>
      <c r="BS12" s="630" t="s">
        <v>131</v>
      </c>
      <c r="BT12" s="622"/>
      <c r="BU12" s="622"/>
      <c r="BV12" s="622"/>
      <c r="BW12" s="622"/>
      <c r="BX12" s="622"/>
      <c r="BY12" s="622"/>
      <c r="BZ12" s="622"/>
      <c r="CA12" s="622"/>
      <c r="CB12" s="631"/>
      <c r="CD12" s="636" t="s">
        <v>244</v>
      </c>
      <c r="CE12" s="637"/>
      <c r="CF12" s="637"/>
      <c r="CG12" s="637"/>
      <c r="CH12" s="637"/>
      <c r="CI12" s="637"/>
      <c r="CJ12" s="637"/>
      <c r="CK12" s="637"/>
      <c r="CL12" s="637"/>
      <c r="CM12" s="637"/>
      <c r="CN12" s="637"/>
      <c r="CO12" s="637"/>
      <c r="CP12" s="637"/>
      <c r="CQ12" s="638"/>
      <c r="CR12" s="621">
        <v>3987169</v>
      </c>
      <c r="CS12" s="622"/>
      <c r="CT12" s="622"/>
      <c r="CU12" s="622"/>
      <c r="CV12" s="622"/>
      <c r="CW12" s="622"/>
      <c r="CX12" s="622"/>
      <c r="CY12" s="623"/>
      <c r="CZ12" s="624">
        <v>2.1</v>
      </c>
      <c r="DA12" s="624"/>
      <c r="DB12" s="624"/>
      <c r="DC12" s="624"/>
      <c r="DD12" s="630">
        <v>2213821</v>
      </c>
      <c r="DE12" s="622"/>
      <c r="DF12" s="622"/>
      <c r="DG12" s="622"/>
      <c r="DH12" s="622"/>
      <c r="DI12" s="622"/>
      <c r="DJ12" s="622"/>
      <c r="DK12" s="622"/>
      <c r="DL12" s="622"/>
      <c r="DM12" s="622"/>
      <c r="DN12" s="622"/>
      <c r="DO12" s="622"/>
      <c r="DP12" s="623"/>
      <c r="DQ12" s="630">
        <v>948950</v>
      </c>
      <c r="DR12" s="622"/>
      <c r="DS12" s="622"/>
      <c r="DT12" s="622"/>
      <c r="DU12" s="622"/>
      <c r="DV12" s="622"/>
      <c r="DW12" s="622"/>
      <c r="DX12" s="622"/>
      <c r="DY12" s="622"/>
      <c r="DZ12" s="622"/>
      <c r="EA12" s="622"/>
      <c r="EB12" s="622"/>
      <c r="EC12" s="631"/>
    </row>
    <row r="13" spans="2:143" ht="11.25" customHeight="1" x14ac:dyDescent="0.15">
      <c r="B13" s="618" t="s">
        <v>245</v>
      </c>
      <c r="C13" s="619"/>
      <c r="D13" s="619"/>
      <c r="E13" s="619"/>
      <c r="F13" s="619"/>
      <c r="G13" s="619"/>
      <c r="H13" s="619"/>
      <c r="I13" s="619"/>
      <c r="J13" s="619"/>
      <c r="K13" s="619"/>
      <c r="L13" s="619"/>
      <c r="M13" s="619"/>
      <c r="N13" s="619"/>
      <c r="O13" s="619"/>
      <c r="P13" s="619"/>
      <c r="Q13" s="620"/>
      <c r="R13" s="621" t="s">
        <v>131</v>
      </c>
      <c r="S13" s="622"/>
      <c r="T13" s="622"/>
      <c r="U13" s="622"/>
      <c r="V13" s="622"/>
      <c r="W13" s="622"/>
      <c r="X13" s="622"/>
      <c r="Y13" s="623"/>
      <c r="Z13" s="624" t="s">
        <v>236</v>
      </c>
      <c r="AA13" s="624"/>
      <c r="AB13" s="624"/>
      <c r="AC13" s="624"/>
      <c r="AD13" s="625" t="s">
        <v>225</v>
      </c>
      <c r="AE13" s="625"/>
      <c r="AF13" s="625"/>
      <c r="AG13" s="625"/>
      <c r="AH13" s="625"/>
      <c r="AI13" s="625"/>
      <c r="AJ13" s="625"/>
      <c r="AK13" s="625"/>
      <c r="AL13" s="626" t="s">
        <v>225</v>
      </c>
      <c r="AM13" s="627"/>
      <c r="AN13" s="627"/>
      <c r="AO13" s="628"/>
      <c r="AP13" s="618" t="s">
        <v>246</v>
      </c>
      <c r="AQ13" s="619"/>
      <c r="AR13" s="619"/>
      <c r="AS13" s="619"/>
      <c r="AT13" s="619"/>
      <c r="AU13" s="619"/>
      <c r="AV13" s="619"/>
      <c r="AW13" s="619"/>
      <c r="AX13" s="619"/>
      <c r="AY13" s="619"/>
      <c r="AZ13" s="619"/>
      <c r="BA13" s="619"/>
      <c r="BB13" s="619"/>
      <c r="BC13" s="619"/>
      <c r="BD13" s="619"/>
      <c r="BE13" s="619"/>
      <c r="BF13" s="620"/>
      <c r="BG13" s="621">
        <v>7254999</v>
      </c>
      <c r="BH13" s="622"/>
      <c r="BI13" s="622"/>
      <c r="BJ13" s="622"/>
      <c r="BK13" s="622"/>
      <c r="BL13" s="622"/>
      <c r="BM13" s="622"/>
      <c r="BN13" s="623"/>
      <c r="BO13" s="624">
        <v>40.1</v>
      </c>
      <c r="BP13" s="624"/>
      <c r="BQ13" s="624"/>
      <c r="BR13" s="624"/>
      <c r="BS13" s="630" t="s">
        <v>131</v>
      </c>
      <c r="BT13" s="622"/>
      <c r="BU13" s="622"/>
      <c r="BV13" s="622"/>
      <c r="BW13" s="622"/>
      <c r="BX13" s="622"/>
      <c r="BY13" s="622"/>
      <c r="BZ13" s="622"/>
      <c r="CA13" s="622"/>
      <c r="CB13" s="631"/>
      <c r="CD13" s="636" t="s">
        <v>247</v>
      </c>
      <c r="CE13" s="637"/>
      <c r="CF13" s="637"/>
      <c r="CG13" s="637"/>
      <c r="CH13" s="637"/>
      <c r="CI13" s="637"/>
      <c r="CJ13" s="637"/>
      <c r="CK13" s="637"/>
      <c r="CL13" s="637"/>
      <c r="CM13" s="637"/>
      <c r="CN13" s="637"/>
      <c r="CO13" s="637"/>
      <c r="CP13" s="637"/>
      <c r="CQ13" s="638"/>
      <c r="CR13" s="621">
        <v>67958817</v>
      </c>
      <c r="CS13" s="622"/>
      <c r="CT13" s="622"/>
      <c r="CU13" s="622"/>
      <c r="CV13" s="622"/>
      <c r="CW13" s="622"/>
      <c r="CX13" s="622"/>
      <c r="CY13" s="623"/>
      <c r="CZ13" s="624">
        <v>35.700000000000003</v>
      </c>
      <c r="DA13" s="624"/>
      <c r="DB13" s="624"/>
      <c r="DC13" s="624"/>
      <c r="DD13" s="630">
        <v>44807849</v>
      </c>
      <c r="DE13" s="622"/>
      <c r="DF13" s="622"/>
      <c r="DG13" s="622"/>
      <c r="DH13" s="622"/>
      <c r="DI13" s="622"/>
      <c r="DJ13" s="622"/>
      <c r="DK13" s="622"/>
      <c r="DL13" s="622"/>
      <c r="DM13" s="622"/>
      <c r="DN13" s="622"/>
      <c r="DO13" s="622"/>
      <c r="DP13" s="623"/>
      <c r="DQ13" s="630">
        <v>18361412</v>
      </c>
      <c r="DR13" s="622"/>
      <c r="DS13" s="622"/>
      <c r="DT13" s="622"/>
      <c r="DU13" s="622"/>
      <c r="DV13" s="622"/>
      <c r="DW13" s="622"/>
      <c r="DX13" s="622"/>
      <c r="DY13" s="622"/>
      <c r="DZ13" s="622"/>
      <c r="EA13" s="622"/>
      <c r="EB13" s="622"/>
      <c r="EC13" s="631"/>
    </row>
    <row r="14" spans="2:143" ht="11.25" customHeight="1" x14ac:dyDescent="0.15">
      <c r="B14" s="618" t="s">
        <v>248</v>
      </c>
      <c r="C14" s="619"/>
      <c r="D14" s="619"/>
      <c r="E14" s="619"/>
      <c r="F14" s="619"/>
      <c r="G14" s="619"/>
      <c r="H14" s="619"/>
      <c r="I14" s="619"/>
      <c r="J14" s="619"/>
      <c r="K14" s="619"/>
      <c r="L14" s="619"/>
      <c r="M14" s="619"/>
      <c r="N14" s="619"/>
      <c r="O14" s="619"/>
      <c r="P14" s="619"/>
      <c r="Q14" s="620"/>
      <c r="R14" s="621" t="s">
        <v>225</v>
      </c>
      <c r="S14" s="622"/>
      <c r="T14" s="622"/>
      <c r="U14" s="622"/>
      <c r="V14" s="622"/>
      <c r="W14" s="622"/>
      <c r="X14" s="622"/>
      <c r="Y14" s="623"/>
      <c r="Z14" s="624" t="s">
        <v>236</v>
      </c>
      <c r="AA14" s="624"/>
      <c r="AB14" s="624"/>
      <c r="AC14" s="624"/>
      <c r="AD14" s="625" t="s">
        <v>225</v>
      </c>
      <c r="AE14" s="625"/>
      <c r="AF14" s="625"/>
      <c r="AG14" s="625"/>
      <c r="AH14" s="625"/>
      <c r="AI14" s="625"/>
      <c r="AJ14" s="625"/>
      <c r="AK14" s="625"/>
      <c r="AL14" s="626" t="s">
        <v>236</v>
      </c>
      <c r="AM14" s="627"/>
      <c r="AN14" s="627"/>
      <c r="AO14" s="628"/>
      <c r="AP14" s="618" t="s">
        <v>249</v>
      </c>
      <c r="AQ14" s="619"/>
      <c r="AR14" s="619"/>
      <c r="AS14" s="619"/>
      <c r="AT14" s="619"/>
      <c r="AU14" s="619"/>
      <c r="AV14" s="619"/>
      <c r="AW14" s="619"/>
      <c r="AX14" s="619"/>
      <c r="AY14" s="619"/>
      <c r="AZ14" s="619"/>
      <c r="BA14" s="619"/>
      <c r="BB14" s="619"/>
      <c r="BC14" s="619"/>
      <c r="BD14" s="619"/>
      <c r="BE14" s="619"/>
      <c r="BF14" s="620"/>
      <c r="BG14" s="621">
        <v>401591</v>
      </c>
      <c r="BH14" s="622"/>
      <c r="BI14" s="622"/>
      <c r="BJ14" s="622"/>
      <c r="BK14" s="622"/>
      <c r="BL14" s="622"/>
      <c r="BM14" s="622"/>
      <c r="BN14" s="623"/>
      <c r="BO14" s="624">
        <v>2.2000000000000002</v>
      </c>
      <c r="BP14" s="624"/>
      <c r="BQ14" s="624"/>
      <c r="BR14" s="624"/>
      <c r="BS14" s="630" t="s">
        <v>250</v>
      </c>
      <c r="BT14" s="622"/>
      <c r="BU14" s="622"/>
      <c r="BV14" s="622"/>
      <c r="BW14" s="622"/>
      <c r="BX14" s="622"/>
      <c r="BY14" s="622"/>
      <c r="BZ14" s="622"/>
      <c r="CA14" s="622"/>
      <c r="CB14" s="631"/>
      <c r="CD14" s="636" t="s">
        <v>251</v>
      </c>
      <c r="CE14" s="637"/>
      <c r="CF14" s="637"/>
      <c r="CG14" s="637"/>
      <c r="CH14" s="637"/>
      <c r="CI14" s="637"/>
      <c r="CJ14" s="637"/>
      <c r="CK14" s="637"/>
      <c r="CL14" s="637"/>
      <c r="CM14" s="637"/>
      <c r="CN14" s="637"/>
      <c r="CO14" s="637"/>
      <c r="CP14" s="637"/>
      <c r="CQ14" s="638"/>
      <c r="CR14" s="621">
        <v>4529756</v>
      </c>
      <c r="CS14" s="622"/>
      <c r="CT14" s="622"/>
      <c r="CU14" s="622"/>
      <c r="CV14" s="622"/>
      <c r="CW14" s="622"/>
      <c r="CX14" s="622"/>
      <c r="CY14" s="623"/>
      <c r="CZ14" s="624">
        <v>2.4</v>
      </c>
      <c r="DA14" s="624"/>
      <c r="DB14" s="624"/>
      <c r="DC14" s="624"/>
      <c r="DD14" s="630">
        <v>1524412</v>
      </c>
      <c r="DE14" s="622"/>
      <c r="DF14" s="622"/>
      <c r="DG14" s="622"/>
      <c r="DH14" s="622"/>
      <c r="DI14" s="622"/>
      <c r="DJ14" s="622"/>
      <c r="DK14" s="622"/>
      <c r="DL14" s="622"/>
      <c r="DM14" s="622"/>
      <c r="DN14" s="622"/>
      <c r="DO14" s="622"/>
      <c r="DP14" s="623"/>
      <c r="DQ14" s="630">
        <v>3223183</v>
      </c>
      <c r="DR14" s="622"/>
      <c r="DS14" s="622"/>
      <c r="DT14" s="622"/>
      <c r="DU14" s="622"/>
      <c r="DV14" s="622"/>
      <c r="DW14" s="622"/>
      <c r="DX14" s="622"/>
      <c r="DY14" s="622"/>
      <c r="DZ14" s="622"/>
      <c r="EA14" s="622"/>
      <c r="EB14" s="622"/>
      <c r="EC14" s="631"/>
    </row>
    <row r="15" spans="2:143" ht="11.25" customHeight="1" x14ac:dyDescent="0.15">
      <c r="B15" s="618" t="s">
        <v>252</v>
      </c>
      <c r="C15" s="619"/>
      <c r="D15" s="619"/>
      <c r="E15" s="619"/>
      <c r="F15" s="619"/>
      <c r="G15" s="619"/>
      <c r="H15" s="619"/>
      <c r="I15" s="619"/>
      <c r="J15" s="619"/>
      <c r="K15" s="619"/>
      <c r="L15" s="619"/>
      <c r="M15" s="619"/>
      <c r="N15" s="619"/>
      <c r="O15" s="619"/>
      <c r="P15" s="619"/>
      <c r="Q15" s="620"/>
      <c r="R15" s="621">
        <v>202851</v>
      </c>
      <c r="S15" s="622"/>
      <c r="T15" s="622"/>
      <c r="U15" s="622"/>
      <c r="V15" s="622"/>
      <c r="W15" s="622"/>
      <c r="X15" s="622"/>
      <c r="Y15" s="623"/>
      <c r="Z15" s="624">
        <v>0.1</v>
      </c>
      <c r="AA15" s="624"/>
      <c r="AB15" s="624"/>
      <c r="AC15" s="624"/>
      <c r="AD15" s="625">
        <v>202851</v>
      </c>
      <c r="AE15" s="625"/>
      <c r="AF15" s="625"/>
      <c r="AG15" s="625"/>
      <c r="AH15" s="625"/>
      <c r="AI15" s="625"/>
      <c r="AJ15" s="625"/>
      <c r="AK15" s="625"/>
      <c r="AL15" s="626">
        <v>0.5</v>
      </c>
      <c r="AM15" s="627"/>
      <c r="AN15" s="627"/>
      <c r="AO15" s="628"/>
      <c r="AP15" s="618" t="s">
        <v>253</v>
      </c>
      <c r="AQ15" s="619"/>
      <c r="AR15" s="619"/>
      <c r="AS15" s="619"/>
      <c r="AT15" s="619"/>
      <c r="AU15" s="619"/>
      <c r="AV15" s="619"/>
      <c r="AW15" s="619"/>
      <c r="AX15" s="619"/>
      <c r="AY15" s="619"/>
      <c r="AZ15" s="619"/>
      <c r="BA15" s="619"/>
      <c r="BB15" s="619"/>
      <c r="BC15" s="619"/>
      <c r="BD15" s="619"/>
      <c r="BE15" s="619"/>
      <c r="BF15" s="620"/>
      <c r="BG15" s="621">
        <v>1312030</v>
      </c>
      <c r="BH15" s="622"/>
      <c r="BI15" s="622"/>
      <c r="BJ15" s="622"/>
      <c r="BK15" s="622"/>
      <c r="BL15" s="622"/>
      <c r="BM15" s="622"/>
      <c r="BN15" s="623"/>
      <c r="BO15" s="624">
        <v>7.3</v>
      </c>
      <c r="BP15" s="624"/>
      <c r="BQ15" s="624"/>
      <c r="BR15" s="624"/>
      <c r="BS15" s="630" t="s">
        <v>225</v>
      </c>
      <c r="BT15" s="622"/>
      <c r="BU15" s="622"/>
      <c r="BV15" s="622"/>
      <c r="BW15" s="622"/>
      <c r="BX15" s="622"/>
      <c r="BY15" s="622"/>
      <c r="BZ15" s="622"/>
      <c r="CA15" s="622"/>
      <c r="CB15" s="631"/>
      <c r="CD15" s="636" t="s">
        <v>254</v>
      </c>
      <c r="CE15" s="637"/>
      <c r="CF15" s="637"/>
      <c r="CG15" s="637"/>
      <c r="CH15" s="637"/>
      <c r="CI15" s="637"/>
      <c r="CJ15" s="637"/>
      <c r="CK15" s="637"/>
      <c r="CL15" s="637"/>
      <c r="CM15" s="637"/>
      <c r="CN15" s="637"/>
      <c r="CO15" s="637"/>
      <c r="CP15" s="637"/>
      <c r="CQ15" s="638"/>
      <c r="CR15" s="621">
        <v>9100911</v>
      </c>
      <c r="CS15" s="622"/>
      <c r="CT15" s="622"/>
      <c r="CU15" s="622"/>
      <c r="CV15" s="622"/>
      <c r="CW15" s="622"/>
      <c r="CX15" s="622"/>
      <c r="CY15" s="623"/>
      <c r="CZ15" s="624">
        <v>4.8</v>
      </c>
      <c r="DA15" s="624"/>
      <c r="DB15" s="624"/>
      <c r="DC15" s="624"/>
      <c r="DD15" s="630">
        <v>2652969</v>
      </c>
      <c r="DE15" s="622"/>
      <c r="DF15" s="622"/>
      <c r="DG15" s="622"/>
      <c r="DH15" s="622"/>
      <c r="DI15" s="622"/>
      <c r="DJ15" s="622"/>
      <c r="DK15" s="622"/>
      <c r="DL15" s="622"/>
      <c r="DM15" s="622"/>
      <c r="DN15" s="622"/>
      <c r="DO15" s="622"/>
      <c r="DP15" s="623"/>
      <c r="DQ15" s="630">
        <v>4967627</v>
      </c>
      <c r="DR15" s="622"/>
      <c r="DS15" s="622"/>
      <c r="DT15" s="622"/>
      <c r="DU15" s="622"/>
      <c r="DV15" s="622"/>
      <c r="DW15" s="622"/>
      <c r="DX15" s="622"/>
      <c r="DY15" s="622"/>
      <c r="DZ15" s="622"/>
      <c r="EA15" s="622"/>
      <c r="EB15" s="622"/>
      <c r="EC15" s="631"/>
    </row>
    <row r="16" spans="2:143" ht="11.25" customHeight="1" x14ac:dyDescent="0.15">
      <c r="B16" s="618" t="s">
        <v>255</v>
      </c>
      <c r="C16" s="619"/>
      <c r="D16" s="619"/>
      <c r="E16" s="619"/>
      <c r="F16" s="619"/>
      <c r="G16" s="619"/>
      <c r="H16" s="619"/>
      <c r="I16" s="619"/>
      <c r="J16" s="619"/>
      <c r="K16" s="619"/>
      <c r="L16" s="619"/>
      <c r="M16" s="619"/>
      <c r="N16" s="619"/>
      <c r="O16" s="619"/>
      <c r="P16" s="619"/>
      <c r="Q16" s="620"/>
      <c r="R16" s="621" t="s">
        <v>236</v>
      </c>
      <c r="S16" s="622"/>
      <c r="T16" s="622"/>
      <c r="U16" s="622"/>
      <c r="V16" s="622"/>
      <c r="W16" s="622"/>
      <c r="X16" s="622"/>
      <c r="Y16" s="623"/>
      <c r="Z16" s="624" t="s">
        <v>236</v>
      </c>
      <c r="AA16" s="624"/>
      <c r="AB16" s="624"/>
      <c r="AC16" s="624"/>
      <c r="AD16" s="625" t="s">
        <v>225</v>
      </c>
      <c r="AE16" s="625"/>
      <c r="AF16" s="625"/>
      <c r="AG16" s="625"/>
      <c r="AH16" s="625"/>
      <c r="AI16" s="625"/>
      <c r="AJ16" s="625"/>
      <c r="AK16" s="625"/>
      <c r="AL16" s="626" t="s">
        <v>225</v>
      </c>
      <c r="AM16" s="627"/>
      <c r="AN16" s="627"/>
      <c r="AO16" s="628"/>
      <c r="AP16" s="618" t="s">
        <v>256</v>
      </c>
      <c r="AQ16" s="619"/>
      <c r="AR16" s="619"/>
      <c r="AS16" s="619"/>
      <c r="AT16" s="619"/>
      <c r="AU16" s="619"/>
      <c r="AV16" s="619"/>
      <c r="AW16" s="619"/>
      <c r="AX16" s="619"/>
      <c r="AY16" s="619"/>
      <c r="AZ16" s="619"/>
      <c r="BA16" s="619"/>
      <c r="BB16" s="619"/>
      <c r="BC16" s="619"/>
      <c r="BD16" s="619"/>
      <c r="BE16" s="619"/>
      <c r="BF16" s="620"/>
      <c r="BG16" s="621" t="s">
        <v>225</v>
      </c>
      <c r="BH16" s="622"/>
      <c r="BI16" s="622"/>
      <c r="BJ16" s="622"/>
      <c r="BK16" s="622"/>
      <c r="BL16" s="622"/>
      <c r="BM16" s="622"/>
      <c r="BN16" s="623"/>
      <c r="BO16" s="624" t="s">
        <v>225</v>
      </c>
      <c r="BP16" s="624"/>
      <c r="BQ16" s="624"/>
      <c r="BR16" s="624"/>
      <c r="BS16" s="630" t="s">
        <v>236</v>
      </c>
      <c r="BT16" s="622"/>
      <c r="BU16" s="622"/>
      <c r="BV16" s="622"/>
      <c r="BW16" s="622"/>
      <c r="BX16" s="622"/>
      <c r="BY16" s="622"/>
      <c r="BZ16" s="622"/>
      <c r="CA16" s="622"/>
      <c r="CB16" s="631"/>
      <c r="CD16" s="636" t="s">
        <v>257</v>
      </c>
      <c r="CE16" s="637"/>
      <c r="CF16" s="637"/>
      <c r="CG16" s="637"/>
      <c r="CH16" s="637"/>
      <c r="CI16" s="637"/>
      <c r="CJ16" s="637"/>
      <c r="CK16" s="637"/>
      <c r="CL16" s="637"/>
      <c r="CM16" s="637"/>
      <c r="CN16" s="637"/>
      <c r="CO16" s="637"/>
      <c r="CP16" s="637"/>
      <c r="CQ16" s="638"/>
      <c r="CR16" s="621">
        <v>12479238</v>
      </c>
      <c r="CS16" s="622"/>
      <c r="CT16" s="622"/>
      <c r="CU16" s="622"/>
      <c r="CV16" s="622"/>
      <c r="CW16" s="622"/>
      <c r="CX16" s="622"/>
      <c r="CY16" s="623"/>
      <c r="CZ16" s="624">
        <v>6.6</v>
      </c>
      <c r="DA16" s="624"/>
      <c r="DB16" s="624"/>
      <c r="DC16" s="624"/>
      <c r="DD16" s="630" t="s">
        <v>250</v>
      </c>
      <c r="DE16" s="622"/>
      <c r="DF16" s="622"/>
      <c r="DG16" s="622"/>
      <c r="DH16" s="622"/>
      <c r="DI16" s="622"/>
      <c r="DJ16" s="622"/>
      <c r="DK16" s="622"/>
      <c r="DL16" s="622"/>
      <c r="DM16" s="622"/>
      <c r="DN16" s="622"/>
      <c r="DO16" s="622"/>
      <c r="DP16" s="623"/>
      <c r="DQ16" s="630">
        <v>2299000</v>
      </c>
      <c r="DR16" s="622"/>
      <c r="DS16" s="622"/>
      <c r="DT16" s="622"/>
      <c r="DU16" s="622"/>
      <c r="DV16" s="622"/>
      <c r="DW16" s="622"/>
      <c r="DX16" s="622"/>
      <c r="DY16" s="622"/>
      <c r="DZ16" s="622"/>
      <c r="EA16" s="622"/>
      <c r="EB16" s="622"/>
      <c r="EC16" s="631"/>
    </row>
    <row r="17" spans="2:133" ht="11.25" customHeight="1" x14ac:dyDescent="0.15">
      <c r="B17" s="618" t="s">
        <v>258</v>
      </c>
      <c r="C17" s="619"/>
      <c r="D17" s="619"/>
      <c r="E17" s="619"/>
      <c r="F17" s="619"/>
      <c r="G17" s="619"/>
      <c r="H17" s="619"/>
      <c r="I17" s="619"/>
      <c r="J17" s="619"/>
      <c r="K17" s="619"/>
      <c r="L17" s="619"/>
      <c r="M17" s="619"/>
      <c r="N17" s="619"/>
      <c r="O17" s="619"/>
      <c r="P17" s="619"/>
      <c r="Q17" s="620"/>
      <c r="R17" s="621">
        <v>98821</v>
      </c>
      <c r="S17" s="622"/>
      <c r="T17" s="622"/>
      <c r="U17" s="622"/>
      <c r="V17" s="622"/>
      <c r="W17" s="622"/>
      <c r="X17" s="622"/>
      <c r="Y17" s="623"/>
      <c r="Z17" s="624">
        <v>0</v>
      </c>
      <c r="AA17" s="624"/>
      <c r="AB17" s="624"/>
      <c r="AC17" s="624"/>
      <c r="AD17" s="625">
        <v>98821</v>
      </c>
      <c r="AE17" s="625"/>
      <c r="AF17" s="625"/>
      <c r="AG17" s="625"/>
      <c r="AH17" s="625"/>
      <c r="AI17" s="625"/>
      <c r="AJ17" s="625"/>
      <c r="AK17" s="625"/>
      <c r="AL17" s="626">
        <v>0.3</v>
      </c>
      <c r="AM17" s="627"/>
      <c r="AN17" s="627"/>
      <c r="AO17" s="628"/>
      <c r="AP17" s="618" t="s">
        <v>259</v>
      </c>
      <c r="AQ17" s="619"/>
      <c r="AR17" s="619"/>
      <c r="AS17" s="619"/>
      <c r="AT17" s="619"/>
      <c r="AU17" s="619"/>
      <c r="AV17" s="619"/>
      <c r="AW17" s="619"/>
      <c r="AX17" s="619"/>
      <c r="AY17" s="619"/>
      <c r="AZ17" s="619"/>
      <c r="BA17" s="619"/>
      <c r="BB17" s="619"/>
      <c r="BC17" s="619"/>
      <c r="BD17" s="619"/>
      <c r="BE17" s="619"/>
      <c r="BF17" s="620"/>
      <c r="BG17" s="621" t="s">
        <v>225</v>
      </c>
      <c r="BH17" s="622"/>
      <c r="BI17" s="622"/>
      <c r="BJ17" s="622"/>
      <c r="BK17" s="622"/>
      <c r="BL17" s="622"/>
      <c r="BM17" s="622"/>
      <c r="BN17" s="623"/>
      <c r="BO17" s="624" t="s">
        <v>131</v>
      </c>
      <c r="BP17" s="624"/>
      <c r="BQ17" s="624"/>
      <c r="BR17" s="624"/>
      <c r="BS17" s="630" t="s">
        <v>236</v>
      </c>
      <c r="BT17" s="622"/>
      <c r="BU17" s="622"/>
      <c r="BV17" s="622"/>
      <c r="BW17" s="622"/>
      <c r="BX17" s="622"/>
      <c r="BY17" s="622"/>
      <c r="BZ17" s="622"/>
      <c r="CA17" s="622"/>
      <c r="CB17" s="631"/>
      <c r="CD17" s="636" t="s">
        <v>260</v>
      </c>
      <c r="CE17" s="637"/>
      <c r="CF17" s="637"/>
      <c r="CG17" s="637"/>
      <c r="CH17" s="637"/>
      <c r="CI17" s="637"/>
      <c r="CJ17" s="637"/>
      <c r="CK17" s="637"/>
      <c r="CL17" s="637"/>
      <c r="CM17" s="637"/>
      <c r="CN17" s="637"/>
      <c r="CO17" s="637"/>
      <c r="CP17" s="637"/>
      <c r="CQ17" s="638"/>
      <c r="CR17" s="621">
        <v>5930524</v>
      </c>
      <c r="CS17" s="622"/>
      <c r="CT17" s="622"/>
      <c r="CU17" s="622"/>
      <c r="CV17" s="622"/>
      <c r="CW17" s="622"/>
      <c r="CX17" s="622"/>
      <c r="CY17" s="623"/>
      <c r="CZ17" s="624">
        <v>3.1</v>
      </c>
      <c r="DA17" s="624"/>
      <c r="DB17" s="624"/>
      <c r="DC17" s="624"/>
      <c r="DD17" s="630" t="s">
        <v>225</v>
      </c>
      <c r="DE17" s="622"/>
      <c r="DF17" s="622"/>
      <c r="DG17" s="622"/>
      <c r="DH17" s="622"/>
      <c r="DI17" s="622"/>
      <c r="DJ17" s="622"/>
      <c r="DK17" s="622"/>
      <c r="DL17" s="622"/>
      <c r="DM17" s="622"/>
      <c r="DN17" s="622"/>
      <c r="DO17" s="622"/>
      <c r="DP17" s="623"/>
      <c r="DQ17" s="630">
        <v>5338738</v>
      </c>
      <c r="DR17" s="622"/>
      <c r="DS17" s="622"/>
      <c r="DT17" s="622"/>
      <c r="DU17" s="622"/>
      <c r="DV17" s="622"/>
      <c r="DW17" s="622"/>
      <c r="DX17" s="622"/>
      <c r="DY17" s="622"/>
      <c r="DZ17" s="622"/>
      <c r="EA17" s="622"/>
      <c r="EB17" s="622"/>
      <c r="EC17" s="631"/>
    </row>
    <row r="18" spans="2:133" ht="11.25" customHeight="1" x14ac:dyDescent="0.15">
      <c r="B18" s="618" t="s">
        <v>261</v>
      </c>
      <c r="C18" s="619"/>
      <c r="D18" s="619"/>
      <c r="E18" s="619"/>
      <c r="F18" s="619"/>
      <c r="G18" s="619"/>
      <c r="H18" s="619"/>
      <c r="I18" s="619"/>
      <c r="J18" s="619"/>
      <c r="K18" s="619"/>
      <c r="L18" s="619"/>
      <c r="M18" s="619"/>
      <c r="N18" s="619"/>
      <c r="O18" s="619"/>
      <c r="P18" s="619"/>
      <c r="Q18" s="620"/>
      <c r="R18" s="621">
        <v>32459244</v>
      </c>
      <c r="S18" s="622"/>
      <c r="T18" s="622"/>
      <c r="U18" s="622"/>
      <c r="V18" s="622"/>
      <c r="W18" s="622"/>
      <c r="X18" s="622"/>
      <c r="Y18" s="623"/>
      <c r="Z18" s="624">
        <v>13.8</v>
      </c>
      <c r="AA18" s="624"/>
      <c r="AB18" s="624"/>
      <c r="AC18" s="624"/>
      <c r="AD18" s="625">
        <v>16156132</v>
      </c>
      <c r="AE18" s="625"/>
      <c r="AF18" s="625"/>
      <c r="AG18" s="625"/>
      <c r="AH18" s="625"/>
      <c r="AI18" s="625"/>
      <c r="AJ18" s="625"/>
      <c r="AK18" s="625"/>
      <c r="AL18" s="626">
        <v>43.3</v>
      </c>
      <c r="AM18" s="627"/>
      <c r="AN18" s="627"/>
      <c r="AO18" s="628"/>
      <c r="AP18" s="618" t="s">
        <v>262</v>
      </c>
      <c r="AQ18" s="619"/>
      <c r="AR18" s="619"/>
      <c r="AS18" s="619"/>
      <c r="AT18" s="619"/>
      <c r="AU18" s="619"/>
      <c r="AV18" s="619"/>
      <c r="AW18" s="619"/>
      <c r="AX18" s="619"/>
      <c r="AY18" s="619"/>
      <c r="AZ18" s="619"/>
      <c r="BA18" s="619"/>
      <c r="BB18" s="619"/>
      <c r="BC18" s="619"/>
      <c r="BD18" s="619"/>
      <c r="BE18" s="619"/>
      <c r="BF18" s="620"/>
      <c r="BG18" s="621" t="s">
        <v>225</v>
      </c>
      <c r="BH18" s="622"/>
      <c r="BI18" s="622"/>
      <c r="BJ18" s="622"/>
      <c r="BK18" s="622"/>
      <c r="BL18" s="622"/>
      <c r="BM18" s="622"/>
      <c r="BN18" s="623"/>
      <c r="BO18" s="624" t="s">
        <v>250</v>
      </c>
      <c r="BP18" s="624"/>
      <c r="BQ18" s="624"/>
      <c r="BR18" s="624"/>
      <c r="BS18" s="630" t="s">
        <v>131</v>
      </c>
      <c r="BT18" s="622"/>
      <c r="BU18" s="622"/>
      <c r="BV18" s="622"/>
      <c r="BW18" s="622"/>
      <c r="BX18" s="622"/>
      <c r="BY18" s="622"/>
      <c r="BZ18" s="622"/>
      <c r="CA18" s="622"/>
      <c r="CB18" s="631"/>
      <c r="CD18" s="636" t="s">
        <v>263</v>
      </c>
      <c r="CE18" s="637"/>
      <c r="CF18" s="637"/>
      <c r="CG18" s="637"/>
      <c r="CH18" s="637"/>
      <c r="CI18" s="637"/>
      <c r="CJ18" s="637"/>
      <c r="CK18" s="637"/>
      <c r="CL18" s="637"/>
      <c r="CM18" s="637"/>
      <c r="CN18" s="637"/>
      <c r="CO18" s="637"/>
      <c r="CP18" s="637"/>
      <c r="CQ18" s="638"/>
      <c r="CR18" s="621">
        <v>142955</v>
      </c>
      <c r="CS18" s="622"/>
      <c r="CT18" s="622"/>
      <c r="CU18" s="622"/>
      <c r="CV18" s="622"/>
      <c r="CW18" s="622"/>
      <c r="CX18" s="622"/>
      <c r="CY18" s="623"/>
      <c r="CZ18" s="624">
        <v>0.1</v>
      </c>
      <c r="DA18" s="624"/>
      <c r="DB18" s="624"/>
      <c r="DC18" s="624"/>
      <c r="DD18" s="630" t="s">
        <v>131</v>
      </c>
      <c r="DE18" s="622"/>
      <c r="DF18" s="622"/>
      <c r="DG18" s="622"/>
      <c r="DH18" s="622"/>
      <c r="DI18" s="622"/>
      <c r="DJ18" s="622"/>
      <c r="DK18" s="622"/>
      <c r="DL18" s="622"/>
      <c r="DM18" s="622"/>
      <c r="DN18" s="622"/>
      <c r="DO18" s="622"/>
      <c r="DP18" s="623"/>
      <c r="DQ18" s="630">
        <v>142955</v>
      </c>
      <c r="DR18" s="622"/>
      <c r="DS18" s="622"/>
      <c r="DT18" s="622"/>
      <c r="DU18" s="622"/>
      <c r="DV18" s="622"/>
      <c r="DW18" s="622"/>
      <c r="DX18" s="622"/>
      <c r="DY18" s="622"/>
      <c r="DZ18" s="622"/>
      <c r="EA18" s="622"/>
      <c r="EB18" s="622"/>
      <c r="EC18" s="631"/>
    </row>
    <row r="19" spans="2:133" ht="11.25" customHeight="1" x14ac:dyDescent="0.15">
      <c r="B19" s="618" t="s">
        <v>264</v>
      </c>
      <c r="C19" s="619"/>
      <c r="D19" s="619"/>
      <c r="E19" s="619"/>
      <c r="F19" s="619"/>
      <c r="G19" s="619"/>
      <c r="H19" s="619"/>
      <c r="I19" s="619"/>
      <c r="J19" s="619"/>
      <c r="K19" s="619"/>
      <c r="L19" s="619"/>
      <c r="M19" s="619"/>
      <c r="N19" s="619"/>
      <c r="O19" s="619"/>
      <c r="P19" s="619"/>
      <c r="Q19" s="620"/>
      <c r="R19" s="621">
        <v>16156132</v>
      </c>
      <c r="S19" s="622"/>
      <c r="T19" s="622"/>
      <c r="U19" s="622"/>
      <c r="V19" s="622"/>
      <c r="W19" s="622"/>
      <c r="X19" s="622"/>
      <c r="Y19" s="623"/>
      <c r="Z19" s="624">
        <v>6.9</v>
      </c>
      <c r="AA19" s="624"/>
      <c r="AB19" s="624"/>
      <c r="AC19" s="624"/>
      <c r="AD19" s="625">
        <v>16156132</v>
      </c>
      <c r="AE19" s="625"/>
      <c r="AF19" s="625"/>
      <c r="AG19" s="625"/>
      <c r="AH19" s="625"/>
      <c r="AI19" s="625"/>
      <c r="AJ19" s="625"/>
      <c r="AK19" s="625"/>
      <c r="AL19" s="626">
        <v>43.3</v>
      </c>
      <c r="AM19" s="627"/>
      <c r="AN19" s="627"/>
      <c r="AO19" s="628"/>
      <c r="AP19" s="618" t="s">
        <v>265</v>
      </c>
      <c r="AQ19" s="619"/>
      <c r="AR19" s="619"/>
      <c r="AS19" s="619"/>
      <c r="AT19" s="619"/>
      <c r="AU19" s="619"/>
      <c r="AV19" s="619"/>
      <c r="AW19" s="619"/>
      <c r="AX19" s="619"/>
      <c r="AY19" s="619"/>
      <c r="AZ19" s="619"/>
      <c r="BA19" s="619"/>
      <c r="BB19" s="619"/>
      <c r="BC19" s="619"/>
      <c r="BD19" s="619"/>
      <c r="BE19" s="619"/>
      <c r="BF19" s="620"/>
      <c r="BG19" s="621">
        <v>953986</v>
      </c>
      <c r="BH19" s="622"/>
      <c r="BI19" s="622"/>
      <c r="BJ19" s="622"/>
      <c r="BK19" s="622"/>
      <c r="BL19" s="622"/>
      <c r="BM19" s="622"/>
      <c r="BN19" s="623"/>
      <c r="BO19" s="624">
        <v>5.3</v>
      </c>
      <c r="BP19" s="624"/>
      <c r="BQ19" s="624"/>
      <c r="BR19" s="624"/>
      <c r="BS19" s="630" t="s">
        <v>250</v>
      </c>
      <c r="BT19" s="622"/>
      <c r="BU19" s="622"/>
      <c r="BV19" s="622"/>
      <c r="BW19" s="622"/>
      <c r="BX19" s="622"/>
      <c r="BY19" s="622"/>
      <c r="BZ19" s="622"/>
      <c r="CA19" s="622"/>
      <c r="CB19" s="631"/>
      <c r="CD19" s="636" t="s">
        <v>266</v>
      </c>
      <c r="CE19" s="637"/>
      <c r="CF19" s="637"/>
      <c r="CG19" s="637"/>
      <c r="CH19" s="637"/>
      <c r="CI19" s="637"/>
      <c r="CJ19" s="637"/>
      <c r="CK19" s="637"/>
      <c r="CL19" s="637"/>
      <c r="CM19" s="637"/>
      <c r="CN19" s="637"/>
      <c r="CO19" s="637"/>
      <c r="CP19" s="637"/>
      <c r="CQ19" s="638"/>
      <c r="CR19" s="621" t="s">
        <v>225</v>
      </c>
      <c r="CS19" s="622"/>
      <c r="CT19" s="622"/>
      <c r="CU19" s="622"/>
      <c r="CV19" s="622"/>
      <c r="CW19" s="622"/>
      <c r="CX19" s="622"/>
      <c r="CY19" s="623"/>
      <c r="CZ19" s="624" t="s">
        <v>236</v>
      </c>
      <c r="DA19" s="624"/>
      <c r="DB19" s="624"/>
      <c r="DC19" s="624"/>
      <c r="DD19" s="630" t="s">
        <v>236</v>
      </c>
      <c r="DE19" s="622"/>
      <c r="DF19" s="622"/>
      <c r="DG19" s="622"/>
      <c r="DH19" s="622"/>
      <c r="DI19" s="622"/>
      <c r="DJ19" s="622"/>
      <c r="DK19" s="622"/>
      <c r="DL19" s="622"/>
      <c r="DM19" s="622"/>
      <c r="DN19" s="622"/>
      <c r="DO19" s="622"/>
      <c r="DP19" s="623"/>
      <c r="DQ19" s="630" t="s">
        <v>131</v>
      </c>
      <c r="DR19" s="622"/>
      <c r="DS19" s="622"/>
      <c r="DT19" s="622"/>
      <c r="DU19" s="622"/>
      <c r="DV19" s="622"/>
      <c r="DW19" s="622"/>
      <c r="DX19" s="622"/>
      <c r="DY19" s="622"/>
      <c r="DZ19" s="622"/>
      <c r="EA19" s="622"/>
      <c r="EB19" s="622"/>
      <c r="EC19" s="631"/>
    </row>
    <row r="20" spans="2:133" ht="11.25" customHeight="1" x14ac:dyDescent="0.15">
      <c r="B20" s="618" t="s">
        <v>267</v>
      </c>
      <c r="C20" s="619"/>
      <c r="D20" s="619"/>
      <c r="E20" s="619"/>
      <c r="F20" s="619"/>
      <c r="G20" s="619"/>
      <c r="H20" s="619"/>
      <c r="I20" s="619"/>
      <c r="J20" s="619"/>
      <c r="K20" s="619"/>
      <c r="L20" s="619"/>
      <c r="M20" s="619"/>
      <c r="N20" s="619"/>
      <c r="O20" s="619"/>
      <c r="P20" s="619"/>
      <c r="Q20" s="620"/>
      <c r="R20" s="621">
        <v>1507495</v>
      </c>
      <c r="S20" s="622"/>
      <c r="T20" s="622"/>
      <c r="U20" s="622"/>
      <c r="V20" s="622"/>
      <c r="W20" s="622"/>
      <c r="X20" s="622"/>
      <c r="Y20" s="623"/>
      <c r="Z20" s="624">
        <v>0.6</v>
      </c>
      <c r="AA20" s="624"/>
      <c r="AB20" s="624"/>
      <c r="AC20" s="624"/>
      <c r="AD20" s="625" t="s">
        <v>225</v>
      </c>
      <c r="AE20" s="625"/>
      <c r="AF20" s="625"/>
      <c r="AG20" s="625"/>
      <c r="AH20" s="625"/>
      <c r="AI20" s="625"/>
      <c r="AJ20" s="625"/>
      <c r="AK20" s="625"/>
      <c r="AL20" s="626" t="s">
        <v>225</v>
      </c>
      <c r="AM20" s="627"/>
      <c r="AN20" s="627"/>
      <c r="AO20" s="628"/>
      <c r="AP20" s="618" t="s">
        <v>268</v>
      </c>
      <c r="AQ20" s="619"/>
      <c r="AR20" s="619"/>
      <c r="AS20" s="619"/>
      <c r="AT20" s="619"/>
      <c r="AU20" s="619"/>
      <c r="AV20" s="619"/>
      <c r="AW20" s="619"/>
      <c r="AX20" s="619"/>
      <c r="AY20" s="619"/>
      <c r="AZ20" s="619"/>
      <c r="BA20" s="619"/>
      <c r="BB20" s="619"/>
      <c r="BC20" s="619"/>
      <c r="BD20" s="619"/>
      <c r="BE20" s="619"/>
      <c r="BF20" s="620"/>
      <c r="BG20" s="621">
        <v>953986</v>
      </c>
      <c r="BH20" s="622"/>
      <c r="BI20" s="622"/>
      <c r="BJ20" s="622"/>
      <c r="BK20" s="622"/>
      <c r="BL20" s="622"/>
      <c r="BM20" s="622"/>
      <c r="BN20" s="623"/>
      <c r="BO20" s="624">
        <v>5.3</v>
      </c>
      <c r="BP20" s="624"/>
      <c r="BQ20" s="624"/>
      <c r="BR20" s="624"/>
      <c r="BS20" s="630" t="s">
        <v>236</v>
      </c>
      <c r="BT20" s="622"/>
      <c r="BU20" s="622"/>
      <c r="BV20" s="622"/>
      <c r="BW20" s="622"/>
      <c r="BX20" s="622"/>
      <c r="BY20" s="622"/>
      <c r="BZ20" s="622"/>
      <c r="CA20" s="622"/>
      <c r="CB20" s="631"/>
      <c r="CD20" s="636" t="s">
        <v>269</v>
      </c>
      <c r="CE20" s="637"/>
      <c r="CF20" s="637"/>
      <c r="CG20" s="637"/>
      <c r="CH20" s="637"/>
      <c r="CI20" s="637"/>
      <c r="CJ20" s="637"/>
      <c r="CK20" s="637"/>
      <c r="CL20" s="637"/>
      <c r="CM20" s="637"/>
      <c r="CN20" s="637"/>
      <c r="CO20" s="637"/>
      <c r="CP20" s="637"/>
      <c r="CQ20" s="638"/>
      <c r="CR20" s="621">
        <v>190270377</v>
      </c>
      <c r="CS20" s="622"/>
      <c r="CT20" s="622"/>
      <c r="CU20" s="622"/>
      <c r="CV20" s="622"/>
      <c r="CW20" s="622"/>
      <c r="CX20" s="622"/>
      <c r="CY20" s="623"/>
      <c r="CZ20" s="624">
        <v>100</v>
      </c>
      <c r="DA20" s="624"/>
      <c r="DB20" s="624"/>
      <c r="DC20" s="624"/>
      <c r="DD20" s="630">
        <v>60777217</v>
      </c>
      <c r="DE20" s="622"/>
      <c r="DF20" s="622"/>
      <c r="DG20" s="622"/>
      <c r="DH20" s="622"/>
      <c r="DI20" s="622"/>
      <c r="DJ20" s="622"/>
      <c r="DK20" s="622"/>
      <c r="DL20" s="622"/>
      <c r="DM20" s="622"/>
      <c r="DN20" s="622"/>
      <c r="DO20" s="622"/>
      <c r="DP20" s="623"/>
      <c r="DQ20" s="630">
        <v>71974087</v>
      </c>
      <c r="DR20" s="622"/>
      <c r="DS20" s="622"/>
      <c r="DT20" s="622"/>
      <c r="DU20" s="622"/>
      <c r="DV20" s="622"/>
      <c r="DW20" s="622"/>
      <c r="DX20" s="622"/>
      <c r="DY20" s="622"/>
      <c r="DZ20" s="622"/>
      <c r="EA20" s="622"/>
      <c r="EB20" s="622"/>
      <c r="EC20" s="631"/>
    </row>
    <row r="21" spans="2:133" ht="11.25" customHeight="1" x14ac:dyDescent="0.15">
      <c r="B21" s="618" t="s">
        <v>270</v>
      </c>
      <c r="C21" s="619"/>
      <c r="D21" s="619"/>
      <c r="E21" s="619"/>
      <c r="F21" s="619"/>
      <c r="G21" s="619"/>
      <c r="H21" s="619"/>
      <c r="I21" s="619"/>
      <c r="J21" s="619"/>
      <c r="K21" s="619"/>
      <c r="L21" s="619"/>
      <c r="M21" s="619"/>
      <c r="N21" s="619"/>
      <c r="O21" s="619"/>
      <c r="P21" s="619"/>
      <c r="Q21" s="620"/>
      <c r="R21" s="621">
        <v>14795617</v>
      </c>
      <c r="S21" s="622"/>
      <c r="T21" s="622"/>
      <c r="U21" s="622"/>
      <c r="V21" s="622"/>
      <c r="W21" s="622"/>
      <c r="X21" s="622"/>
      <c r="Y21" s="623"/>
      <c r="Z21" s="624">
        <v>6.3</v>
      </c>
      <c r="AA21" s="624"/>
      <c r="AB21" s="624"/>
      <c r="AC21" s="624"/>
      <c r="AD21" s="625" t="s">
        <v>225</v>
      </c>
      <c r="AE21" s="625"/>
      <c r="AF21" s="625"/>
      <c r="AG21" s="625"/>
      <c r="AH21" s="625"/>
      <c r="AI21" s="625"/>
      <c r="AJ21" s="625"/>
      <c r="AK21" s="625"/>
      <c r="AL21" s="626" t="s">
        <v>236</v>
      </c>
      <c r="AM21" s="627"/>
      <c r="AN21" s="627"/>
      <c r="AO21" s="628"/>
      <c r="AP21" s="639" t="s">
        <v>271</v>
      </c>
      <c r="AQ21" s="640"/>
      <c r="AR21" s="640"/>
      <c r="AS21" s="640"/>
      <c r="AT21" s="640"/>
      <c r="AU21" s="640"/>
      <c r="AV21" s="640"/>
      <c r="AW21" s="640"/>
      <c r="AX21" s="640"/>
      <c r="AY21" s="640"/>
      <c r="AZ21" s="640"/>
      <c r="BA21" s="640"/>
      <c r="BB21" s="640"/>
      <c r="BC21" s="640"/>
      <c r="BD21" s="640"/>
      <c r="BE21" s="640"/>
      <c r="BF21" s="641"/>
      <c r="BG21" s="621">
        <v>18784</v>
      </c>
      <c r="BH21" s="622"/>
      <c r="BI21" s="622"/>
      <c r="BJ21" s="622"/>
      <c r="BK21" s="622"/>
      <c r="BL21" s="622"/>
      <c r="BM21" s="622"/>
      <c r="BN21" s="623"/>
      <c r="BO21" s="624">
        <v>0.1</v>
      </c>
      <c r="BP21" s="624"/>
      <c r="BQ21" s="624"/>
      <c r="BR21" s="624"/>
      <c r="BS21" s="630" t="s">
        <v>225</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272</v>
      </c>
      <c r="C22" s="619"/>
      <c r="D22" s="619"/>
      <c r="E22" s="619"/>
      <c r="F22" s="619"/>
      <c r="G22" s="619"/>
      <c r="H22" s="619"/>
      <c r="I22" s="619"/>
      <c r="J22" s="619"/>
      <c r="K22" s="619"/>
      <c r="L22" s="619"/>
      <c r="M22" s="619"/>
      <c r="N22" s="619"/>
      <c r="O22" s="619"/>
      <c r="P22" s="619"/>
      <c r="Q22" s="620"/>
      <c r="R22" s="621">
        <v>54183085</v>
      </c>
      <c r="S22" s="622"/>
      <c r="T22" s="622"/>
      <c r="U22" s="622"/>
      <c r="V22" s="622"/>
      <c r="W22" s="622"/>
      <c r="X22" s="622"/>
      <c r="Y22" s="623"/>
      <c r="Z22" s="624">
        <v>23</v>
      </c>
      <c r="AA22" s="624"/>
      <c r="AB22" s="624"/>
      <c r="AC22" s="624"/>
      <c r="AD22" s="625">
        <v>36944771</v>
      </c>
      <c r="AE22" s="625"/>
      <c r="AF22" s="625"/>
      <c r="AG22" s="625"/>
      <c r="AH22" s="625"/>
      <c r="AI22" s="625"/>
      <c r="AJ22" s="625"/>
      <c r="AK22" s="625"/>
      <c r="AL22" s="626">
        <v>99.1</v>
      </c>
      <c r="AM22" s="627"/>
      <c r="AN22" s="627"/>
      <c r="AO22" s="628"/>
      <c r="AP22" s="639" t="s">
        <v>273</v>
      </c>
      <c r="AQ22" s="640"/>
      <c r="AR22" s="640"/>
      <c r="AS22" s="640"/>
      <c r="AT22" s="640"/>
      <c r="AU22" s="640"/>
      <c r="AV22" s="640"/>
      <c r="AW22" s="640"/>
      <c r="AX22" s="640"/>
      <c r="AY22" s="640"/>
      <c r="AZ22" s="640"/>
      <c r="BA22" s="640"/>
      <c r="BB22" s="640"/>
      <c r="BC22" s="640"/>
      <c r="BD22" s="640"/>
      <c r="BE22" s="640"/>
      <c r="BF22" s="641"/>
      <c r="BG22" s="621" t="s">
        <v>225</v>
      </c>
      <c r="BH22" s="622"/>
      <c r="BI22" s="622"/>
      <c r="BJ22" s="622"/>
      <c r="BK22" s="622"/>
      <c r="BL22" s="622"/>
      <c r="BM22" s="622"/>
      <c r="BN22" s="623"/>
      <c r="BO22" s="624" t="s">
        <v>131</v>
      </c>
      <c r="BP22" s="624"/>
      <c r="BQ22" s="624"/>
      <c r="BR22" s="624"/>
      <c r="BS22" s="630" t="s">
        <v>225</v>
      </c>
      <c r="BT22" s="622"/>
      <c r="BU22" s="622"/>
      <c r="BV22" s="622"/>
      <c r="BW22" s="622"/>
      <c r="BX22" s="622"/>
      <c r="BY22" s="622"/>
      <c r="BZ22" s="622"/>
      <c r="CA22" s="622"/>
      <c r="CB22" s="631"/>
      <c r="CD22" s="603" t="s">
        <v>274</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275</v>
      </c>
      <c r="C23" s="619"/>
      <c r="D23" s="619"/>
      <c r="E23" s="619"/>
      <c r="F23" s="619"/>
      <c r="G23" s="619"/>
      <c r="H23" s="619"/>
      <c r="I23" s="619"/>
      <c r="J23" s="619"/>
      <c r="K23" s="619"/>
      <c r="L23" s="619"/>
      <c r="M23" s="619"/>
      <c r="N23" s="619"/>
      <c r="O23" s="619"/>
      <c r="P23" s="619"/>
      <c r="Q23" s="620"/>
      <c r="R23" s="621">
        <v>22326</v>
      </c>
      <c r="S23" s="622"/>
      <c r="T23" s="622"/>
      <c r="U23" s="622"/>
      <c r="V23" s="622"/>
      <c r="W23" s="622"/>
      <c r="X23" s="622"/>
      <c r="Y23" s="623"/>
      <c r="Z23" s="624">
        <v>0</v>
      </c>
      <c r="AA23" s="624"/>
      <c r="AB23" s="624"/>
      <c r="AC23" s="624"/>
      <c r="AD23" s="625">
        <v>22326</v>
      </c>
      <c r="AE23" s="625"/>
      <c r="AF23" s="625"/>
      <c r="AG23" s="625"/>
      <c r="AH23" s="625"/>
      <c r="AI23" s="625"/>
      <c r="AJ23" s="625"/>
      <c r="AK23" s="625"/>
      <c r="AL23" s="626">
        <v>0.1</v>
      </c>
      <c r="AM23" s="627"/>
      <c r="AN23" s="627"/>
      <c r="AO23" s="628"/>
      <c r="AP23" s="639" t="s">
        <v>276</v>
      </c>
      <c r="AQ23" s="640"/>
      <c r="AR23" s="640"/>
      <c r="AS23" s="640"/>
      <c r="AT23" s="640"/>
      <c r="AU23" s="640"/>
      <c r="AV23" s="640"/>
      <c r="AW23" s="640"/>
      <c r="AX23" s="640"/>
      <c r="AY23" s="640"/>
      <c r="AZ23" s="640"/>
      <c r="BA23" s="640"/>
      <c r="BB23" s="640"/>
      <c r="BC23" s="640"/>
      <c r="BD23" s="640"/>
      <c r="BE23" s="640"/>
      <c r="BF23" s="641"/>
      <c r="BG23" s="621">
        <v>935202</v>
      </c>
      <c r="BH23" s="622"/>
      <c r="BI23" s="622"/>
      <c r="BJ23" s="622"/>
      <c r="BK23" s="622"/>
      <c r="BL23" s="622"/>
      <c r="BM23" s="622"/>
      <c r="BN23" s="623"/>
      <c r="BO23" s="624">
        <v>5.2</v>
      </c>
      <c r="BP23" s="624"/>
      <c r="BQ23" s="624"/>
      <c r="BR23" s="624"/>
      <c r="BS23" s="630" t="s">
        <v>225</v>
      </c>
      <c r="BT23" s="622"/>
      <c r="BU23" s="622"/>
      <c r="BV23" s="622"/>
      <c r="BW23" s="622"/>
      <c r="BX23" s="622"/>
      <c r="BY23" s="622"/>
      <c r="BZ23" s="622"/>
      <c r="CA23" s="622"/>
      <c r="CB23" s="631"/>
      <c r="CD23" s="603" t="s">
        <v>213</v>
      </c>
      <c r="CE23" s="604"/>
      <c r="CF23" s="604"/>
      <c r="CG23" s="604"/>
      <c r="CH23" s="604"/>
      <c r="CI23" s="604"/>
      <c r="CJ23" s="604"/>
      <c r="CK23" s="604"/>
      <c r="CL23" s="604"/>
      <c r="CM23" s="604"/>
      <c r="CN23" s="604"/>
      <c r="CO23" s="604"/>
      <c r="CP23" s="604"/>
      <c r="CQ23" s="605"/>
      <c r="CR23" s="603" t="s">
        <v>277</v>
      </c>
      <c r="CS23" s="604"/>
      <c r="CT23" s="604"/>
      <c r="CU23" s="604"/>
      <c r="CV23" s="604"/>
      <c r="CW23" s="604"/>
      <c r="CX23" s="604"/>
      <c r="CY23" s="605"/>
      <c r="CZ23" s="603" t="s">
        <v>278</v>
      </c>
      <c r="DA23" s="604"/>
      <c r="DB23" s="604"/>
      <c r="DC23" s="605"/>
      <c r="DD23" s="603" t="s">
        <v>279</v>
      </c>
      <c r="DE23" s="604"/>
      <c r="DF23" s="604"/>
      <c r="DG23" s="604"/>
      <c r="DH23" s="604"/>
      <c r="DI23" s="604"/>
      <c r="DJ23" s="604"/>
      <c r="DK23" s="605"/>
      <c r="DL23" s="651" t="s">
        <v>280</v>
      </c>
      <c r="DM23" s="652"/>
      <c r="DN23" s="652"/>
      <c r="DO23" s="652"/>
      <c r="DP23" s="652"/>
      <c r="DQ23" s="652"/>
      <c r="DR23" s="652"/>
      <c r="DS23" s="652"/>
      <c r="DT23" s="652"/>
      <c r="DU23" s="652"/>
      <c r="DV23" s="653"/>
      <c r="DW23" s="603" t="s">
        <v>281</v>
      </c>
      <c r="DX23" s="604"/>
      <c r="DY23" s="604"/>
      <c r="DZ23" s="604"/>
      <c r="EA23" s="604"/>
      <c r="EB23" s="604"/>
      <c r="EC23" s="605"/>
    </row>
    <row r="24" spans="2:133" ht="11.25" customHeight="1" x14ac:dyDescent="0.15">
      <c r="B24" s="618" t="s">
        <v>282</v>
      </c>
      <c r="C24" s="619"/>
      <c r="D24" s="619"/>
      <c r="E24" s="619"/>
      <c r="F24" s="619"/>
      <c r="G24" s="619"/>
      <c r="H24" s="619"/>
      <c r="I24" s="619"/>
      <c r="J24" s="619"/>
      <c r="K24" s="619"/>
      <c r="L24" s="619"/>
      <c r="M24" s="619"/>
      <c r="N24" s="619"/>
      <c r="O24" s="619"/>
      <c r="P24" s="619"/>
      <c r="Q24" s="620"/>
      <c r="R24" s="621">
        <v>297317</v>
      </c>
      <c r="S24" s="622"/>
      <c r="T24" s="622"/>
      <c r="U24" s="622"/>
      <c r="V24" s="622"/>
      <c r="W24" s="622"/>
      <c r="X24" s="622"/>
      <c r="Y24" s="623"/>
      <c r="Z24" s="624">
        <v>0.1</v>
      </c>
      <c r="AA24" s="624"/>
      <c r="AB24" s="624"/>
      <c r="AC24" s="624"/>
      <c r="AD24" s="625">
        <v>731</v>
      </c>
      <c r="AE24" s="625"/>
      <c r="AF24" s="625"/>
      <c r="AG24" s="625"/>
      <c r="AH24" s="625"/>
      <c r="AI24" s="625"/>
      <c r="AJ24" s="625"/>
      <c r="AK24" s="625"/>
      <c r="AL24" s="626">
        <v>0</v>
      </c>
      <c r="AM24" s="627"/>
      <c r="AN24" s="627"/>
      <c r="AO24" s="628"/>
      <c r="AP24" s="639" t="s">
        <v>283</v>
      </c>
      <c r="AQ24" s="640"/>
      <c r="AR24" s="640"/>
      <c r="AS24" s="640"/>
      <c r="AT24" s="640"/>
      <c r="AU24" s="640"/>
      <c r="AV24" s="640"/>
      <c r="AW24" s="640"/>
      <c r="AX24" s="640"/>
      <c r="AY24" s="640"/>
      <c r="AZ24" s="640"/>
      <c r="BA24" s="640"/>
      <c r="BB24" s="640"/>
      <c r="BC24" s="640"/>
      <c r="BD24" s="640"/>
      <c r="BE24" s="640"/>
      <c r="BF24" s="641"/>
      <c r="BG24" s="621" t="s">
        <v>131</v>
      </c>
      <c r="BH24" s="622"/>
      <c r="BI24" s="622"/>
      <c r="BJ24" s="622"/>
      <c r="BK24" s="622"/>
      <c r="BL24" s="622"/>
      <c r="BM24" s="622"/>
      <c r="BN24" s="623"/>
      <c r="BO24" s="624" t="s">
        <v>225</v>
      </c>
      <c r="BP24" s="624"/>
      <c r="BQ24" s="624"/>
      <c r="BR24" s="624"/>
      <c r="BS24" s="630" t="s">
        <v>225</v>
      </c>
      <c r="BT24" s="622"/>
      <c r="BU24" s="622"/>
      <c r="BV24" s="622"/>
      <c r="BW24" s="622"/>
      <c r="BX24" s="622"/>
      <c r="BY24" s="622"/>
      <c r="BZ24" s="622"/>
      <c r="CA24" s="622"/>
      <c r="CB24" s="631"/>
      <c r="CD24" s="632" t="s">
        <v>284</v>
      </c>
      <c r="CE24" s="633"/>
      <c r="CF24" s="633"/>
      <c r="CG24" s="633"/>
      <c r="CH24" s="633"/>
      <c r="CI24" s="633"/>
      <c r="CJ24" s="633"/>
      <c r="CK24" s="633"/>
      <c r="CL24" s="633"/>
      <c r="CM24" s="633"/>
      <c r="CN24" s="633"/>
      <c r="CO24" s="633"/>
      <c r="CP24" s="633"/>
      <c r="CQ24" s="634"/>
      <c r="CR24" s="610">
        <v>30045578</v>
      </c>
      <c r="CS24" s="611"/>
      <c r="CT24" s="611"/>
      <c r="CU24" s="611"/>
      <c r="CV24" s="611"/>
      <c r="CW24" s="611"/>
      <c r="CX24" s="611"/>
      <c r="CY24" s="612"/>
      <c r="CZ24" s="615">
        <v>15.8</v>
      </c>
      <c r="DA24" s="616"/>
      <c r="DB24" s="616"/>
      <c r="DC24" s="635"/>
      <c r="DD24" s="654">
        <v>20416384</v>
      </c>
      <c r="DE24" s="611"/>
      <c r="DF24" s="611"/>
      <c r="DG24" s="611"/>
      <c r="DH24" s="611"/>
      <c r="DI24" s="611"/>
      <c r="DJ24" s="611"/>
      <c r="DK24" s="612"/>
      <c r="DL24" s="654">
        <v>19428838</v>
      </c>
      <c r="DM24" s="611"/>
      <c r="DN24" s="611"/>
      <c r="DO24" s="611"/>
      <c r="DP24" s="611"/>
      <c r="DQ24" s="611"/>
      <c r="DR24" s="611"/>
      <c r="DS24" s="611"/>
      <c r="DT24" s="611"/>
      <c r="DU24" s="611"/>
      <c r="DV24" s="612"/>
      <c r="DW24" s="615">
        <v>49.4</v>
      </c>
      <c r="DX24" s="616"/>
      <c r="DY24" s="616"/>
      <c r="DZ24" s="616"/>
      <c r="EA24" s="616"/>
      <c r="EB24" s="616"/>
      <c r="EC24" s="617"/>
    </row>
    <row r="25" spans="2:133" ht="11.25" customHeight="1" x14ac:dyDescent="0.15">
      <c r="B25" s="618" t="s">
        <v>285</v>
      </c>
      <c r="C25" s="619"/>
      <c r="D25" s="619"/>
      <c r="E25" s="619"/>
      <c r="F25" s="619"/>
      <c r="G25" s="619"/>
      <c r="H25" s="619"/>
      <c r="I25" s="619"/>
      <c r="J25" s="619"/>
      <c r="K25" s="619"/>
      <c r="L25" s="619"/>
      <c r="M25" s="619"/>
      <c r="N25" s="619"/>
      <c r="O25" s="619"/>
      <c r="P25" s="619"/>
      <c r="Q25" s="620"/>
      <c r="R25" s="621">
        <v>1475992</v>
      </c>
      <c r="S25" s="622"/>
      <c r="T25" s="622"/>
      <c r="U25" s="622"/>
      <c r="V25" s="622"/>
      <c r="W25" s="622"/>
      <c r="X25" s="622"/>
      <c r="Y25" s="623"/>
      <c r="Z25" s="624">
        <v>0.6</v>
      </c>
      <c r="AA25" s="624"/>
      <c r="AB25" s="624"/>
      <c r="AC25" s="624"/>
      <c r="AD25" s="625">
        <v>28636</v>
      </c>
      <c r="AE25" s="625"/>
      <c r="AF25" s="625"/>
      <c r="AG25" s="625"/>
      <c r="AH25" s="625"/>
      <c r="AI25" s="625"/>
      <c r="AJ25" s="625"/>
      <c r="AK25" s="625"/>
      <c r="AL25" s="626">
        <v>0.1</v>
      </c>
      <c r="AM25" s="627"/>
      <c r="AN25" s="627"/>
      <c r="AO25" s="628"/>
      <c r="AP25" s="639" t="s">
        <v>286</v>
      </c>
      <c r="AQ25" s="640"/>
      <c r="AR25" s="640"/>
      <c r="AS25" s="640"/>
      <c r="AT25" s="640"/>
      <c r="AU25" s="640"/>
      <c r="AV25" s="640"/>
      <c r="AW25" s="640"/>
      <c r="AX25" s="640"/>
      <c r="AY25" s="640"/>
      <c r="AZ25" s="640"/>
      <c r="BA25" s="640"/>
      <c r="BB25" s="640"/>
      <c r="BC25" s="640"/>
      <c r="BD25" s="640"/>
      <c r="BE25" s="640"/>
      <c r="BF25" s="641"/>
      <c r="BG25" s="621" t="s">
        <v>225</v>
      </c>
      <c r="BH25" s="622"/>
      <c r="BI25" s="622"/>
      <c r="BJ25" s="622"/>
      <c r="BK25" s="622"/>
      <c r="BL25" s="622"/>
      <c r="BM25" s="622"/>
      <c r="BN25" s="623"/>
      <c r="BO25" s="624" t="s">
        <v>225</v>
      </c>
      <c r="BP25" s="624"/>
      <c r="BQ25" s="624"/>
      <c r="BR25" s="624"/>
      <c r="BS25" s="630" t="s">
        <v>236</v>
      </c>
      <c r="BT25" s="622"/>
      <c r="BU25" s="622"/>
      <c r="BV25" s="622"/>
      <c r="BW25" s="622"/>
      <c r="BX25" s="622"/>
      <c r="BY25" s="622"/>
      <c r="BZ25" s="622"/>
      <c r="CA25" s="622"/>
      <c r="CB25" s="631"/>
      <c r="CD25" s="636" t="s">
        <v>287</v>
      </c>
      <c r="CE25" s="637"/>
      <c r="CF25" s="637"/>
      <c r="CG25" s="637"/>
      <c r="CH25" s="637"/>
      <c r="CI25" s="637"/>
      <c r="CJ25" s="637"/>
      <c r="CK25" s="637"/>
      <c r="CL25" s="637"/>
      <c r="CM25" s="637"/>
      <c r="CN25" s="637"/>
      <c r="CO25" s="637"/>
      <c r="CP25" s="637"/>
      <c r="CQ25" s="638"/>
      <c r="CR25" s="621">
        <v>12237563</v>
      </c>
      <c r="CS25" s="657"/>
      <c r="CT25" s="657"/>
      <c r="CU25" s="657"/>
      <c r="CV25" s="657"/>
      <c r="CW25" s="657"/>
      <c r="CX25" s="657"/>
      <c r="CY25" s="658"/>
      <c r="CZ25" s="626">
        <v>6.4</v>
      </c>
      <c r="DA25" s="655"/>
      <c r="DB25" s="655"/>
      <c r="DC25" s="659"/>
      <c r="DD25" s="630">
        <v>11188847</v>
      </c>
      <c r="DE25" s="657"/>
      <c r="DF25" s="657"/>
      <c r="DG25" s="657"/>
      <c r="DH25" s="657"/>
      <c r="DI25" s="657"/>
      <c r="DJ25" s="657"/>
      <c r="DK25" s="658"/>
      <c r="DL25" s="630">
        <v>10451525</v>
      </c>
      <c r="DM25" s="657"/>
      <c r="DN25" s="657"/>
      <c r="DO25" s="657"/>
      <c r="DP25" s="657"/>
      <c r="DQ25" s="657"/>
      <c r="DR25" s="657"/>
      <c r="DS25" s="657"/>
      <c r="DT25" s="657"/>
      <c r="DU25" s="657"/>
      <c r="DV25" s="658"/>
      <c r="DW25" s="626">
        <v>26.6</v>
      </c>
      <c r="DX25" s="655"/>
      <c r="DY25" s="655"/>
      <c r="DZ25" s="655"/>
      <c r="EA25" s="655"/>
      <c r="EB25" s="655"/>
      <c r="EC25" s="656"/>
    </row>
    <row r="26" spans="2:133" ht="11.25" customHeight="1" x14ac:dyDescent="0.15">
      <c r="B26" s="618" t="s">
        <v>288</v>
      </c>
      <c r="C26" s="619"/>
      <c r="D26" s="619"/>
      <c r="E26" s="619"/>
      <c r="F26" s="619"/>
      <c r="G26" s="619"/>
      <c r="H26" s="619"/>
      <c r="I26" s="619"/>
      <c r="J26" s="619"/>
      <c r="K26" s="619"/>
      <c r="L26" s="619"/>
      <c r="M26" s="619"/>
      <c r="N26" s="619"/>
      <c r="O26" s="619"/>
      <c r="P26" s="619"/>
      <c r="Q26" s="620"/>
      <c r="R26" s="621">
        <v>138541</v>
      </c>
      <c r="S26" s="622"/>
      <c r="T26" s="622"/>
      <c r="U26" s="622"/>
      <c r="V26" s="622"/>
      <c r="W26" s="622"/>
      <c r="X26" s="622"/>
      <c r="Y26" s="623"/>
      <c r="Z26" s="624">
        <v>0.1</v>
      </c>
      <c r="AA26" s="624"/>
      <c r="AB26" s="624"/>
      <c r="AC26" s="624"/>
      <c r="AD26" s="625" t="s">
        <v>225</v>
      </c>
      <c r="AE26" s="625"/>
      <c r="AF26" s="625"/>
      <c r="AG26" s="625"/>
      <c r="AH26" s="625"/>
      <c r="AI26" s="625"/>
      <c r="AJ26" s="625"/>
      <c r="AK26" s="625"/>
      <c r="AL26" s="626" t="s">
        <v>250</v>
      </c>
      <c r="AM26" s="627"/>
      <c r="AN26" s="627"/>
      <c r="AO26" s="628"/>
      <c r="AP26" s="639" t="s">
        <v>289</v>
      </c>
      <c r="AQ26" s="660"/>
      <c r="AR26" s="660"/>
      <c r="AS26" s="660"/>
      <c r="AT26" s="660"/>
      <c r="AU26" s="660"/>
      <c r="AV26" s="660"/>
      <c r="AW26" s="660"/>
      <c r="AX26" s="660"/>
      <c r="AY26" s="660"/>
      <c r="AZ26" s="660"/>
      <c r="BA26" s="660"/>
      <c r="BB26" s="660"/>
      <c r="BC26" s="660"/>
      <c r="BD26" s="660"/>
      <c r="BE26" s="660"/>
      <c r="BF26" s="641"/>
      <c r="BG26" s="621" t="s">
        <v>225</v>
      </c>
      <c r="BH26" s="622"/>
      <c r="BI26" s="622"/>
      <c r="BJ26" s="622"/>
      <c r="BK26" s="622"/>
      <c r="BL26" s="622"/>
      <c r="BM26" s="622"/>
      <c r="BN26" s="623"/>
      <c r="BO26" s="624" t="s">
        <v>131</v>
      </c>
      <c r="BP26" s="624"/>
      <c r="BQ26" s="624"/>
      <c r="BR26" s="624"/>
      <c r="BS26" s="630" t="s">
        <v>131</v>
      </c>
      <c r="BT26" s="622"/>
      <c r="BU26" s="622"/>
      <c r="BV26" s="622"/>
      <c r="BW26" s="622"/>
      <c r="BX26" s="622"/>
      <c r="BY26" s="622"/>
      <c r="BZ26" s="622"/>
      <c r="CA26" s="622"/>
      <c r="CB26" s="631"/>
      <c r="CD26" s="636" t="s">
        <v>290</v>
      </c>
      <c r="CE26" s="637"/>
      <c r="CF26" s="637"/>
      <c r="CG26" s="637"/>
      <c r="CH26" s="637"/>
      <c r="CI26" s="637"/>
      <c r="CJ26" s="637"/>
      <c r="CK26" s="637"/>
      <c r="CL26" s="637"/>
      <c r="CM26" s="637"/>
      <c r="CN26" s="637"/>
      <c r="CO26" s="637"/>
      <c r="CP26" s="637"/>
      <c r="CQ26" s="638"/>
      <c r="CR26" s="621">
        <v>8262335</v>
      </c>
      <c r="CS26" s="622"/>
      <c r="CT26" s="622"/>
      <c r="CU26" s="622"/>
      <c r="CV26" s="622"/>
      <c r="CW26" s="622"/>
      <c r="CX26" s="622"/>
      <c r="CY26" s="623"/>
      <c r="CZ26" s="626">
        <v>4.3</v>
      </c>
      <c r="DA26" s="655"/>
      <c r="DB26" s="655"/>
      <c r="DC26" s="659"/>
      <c r="DD26" s="630">
        <v>7454700</v>
      </c>
      <c r="DE26" s="622"/>
      <c r="DF26" s="622"/>
      <c r="DG26" s="622"/>
      <c r="DH26" s="622"/>
      <c r="DI26" s="622"/>
      <c r="DJ26" s="622"/>
      <c r="DK26" s="623"/>
      <c r="DL26" s="630" t="s">
        <v>236</v>
      </c>
      <c r="DM26" s="622"/>
      <c r="DN26" s="622"/>
      <c r="DO26" s="622"/>
      <c r="DP26" s="622"/>
      <c r="DQ26" s="622"/>
      <c r="DR26" s="622"/>
      <c r="DS26" s="622"/>
      <c r="DT26" s="622"/>
      <c r="DU26" s="622"/>
      <c r="DV26" s="623"/>
      <c r="DW26" s="626" t="s">
        <v>225</v>
      </c>
      <c r="DX26" s="655"/>
      <c r="DY26" s="655"/>
      <c r="DZ26" s="655"/>
      <c r="EA26" s="655"/>
      <c r="EB26" s="655"/>
      <c r="EC26" s="656"/>
    </row>
    <row r="27" spans="2:133" ht="11.25" customHeight="1" x14ac:dyDescent="0.15">
      <c r="B27" s="618" t="s">
        <v>291</v>
      </c>
      <c r="C27" s="619"/>
      <c r="D27" s="619"/>
      <c r="E27" s="619"/>
      <c r="F27" s="619"/>
      <c r="G27" s="619"/>
      <c r="H27" s="619"/>
      <c r="I27" s="619"/>
      <c r="J27" s="619"/>
      <c r="K27" s="619"/>
      <c r="L27" s="619"/>
      <c r="M27" s="619"/>
      <c r="N27" s="619"/>
      <c r="O27" s="619"/>
      <c r="P27" s="619"/>
      <c r="Q27" s="620"/>
      <c r="R27" s="621">
        <v>46429934</v>
      </c>
      <c r="S27" s="622"/>
      <c r="T27" s="622"/>
      <c r="U27" s="622"/>
      <c r="V27" s="622"/>
      <c r="W27" s="622"/>
      <c r="X27" s="622"/>
      <c r="Y27" s="623"/>
      <c r="Z27" s="624">
        <v>19.7</v>
      </c>
      <c r="AA27" s="624"/>
      <c r="AB27" s="624"/>
      <c r="AC27" s="624"/>
      <c r="AD27" s="625" t="s">
        <v>236</v>
      </c>
      <c r="AE27" s="625"/>
      <c r="AF27" s="625"/>
      <c r="AG27" s="625"/>
      <c r="AH27" s="625"/>
      <c r="AI27" s="625"/>
      <c r="AJ27" s="625"/>
      <c r="AK27" s="625"/>
      <c r="AL27" s="626" t="s">
        <v>236</v>
      </c>
      <c r="AM27" s="627"/>
      <c r="AN27" s="627"/>
      <c r="AO27" s="628"/>
      <c r="AP27" s="618" t="s">
        <v>292</v>
      </c>
      <c r="AQ27" s="619"/>
      <c r="AR27" s="619"/>
      <c r="AS27" s="619"/>
      <c r="AT27" s="619"/>
      <c r="AU27" s="619"/>
      <c r="AV27" s="619"/>
      <c r="AW27" s="619"/>
      <c r="AX27" s="619"/>
      <c r="AY27" s="619"/>
      <c r="AZ27" s="619"/>
      <c r="BA27" s="619"/>
      <c r="BB27" s="619"/>
      <c r="BC27" s="619"/>
      <c r="BD27" s="619"/>
      <c r="BE27" s="619"/>
      <c r="BF27" s="620"/>
      <c r="BG27" s="621">
        <v>18072128</v>
      </c>
      <c r="BH27" s="622"/>
      <c r="BI27" s="622"/>
      <c r="BJ27" s="622"/>
      <c r="BK27" s="622"/>
      <c r="BL27" s="622"/>
      <c r="BM27" s="622"/>
      <c r="BN27" s="623"/>
      <c r="BO27" s="624">
        <v>100</v>
      </c>
      <c r="BP27" s="624"/>
      <c r="BQ27" s="624"/>
      <c r="BR27" s="624"/>
      <c r="BS27" s="630">
        <v>140478</v>
      </c>
      <c r="BT27" s="622"/>
      <c r="BU27" s="622"/>
      <c r="BV27" s="622"/>
      <c r="BW27" s="622"/>
      <c r="BX27" s="622"/>
      <c r="BY27" s="622"/>
      <c r="BZ27" s="622"/>
      <c r="CA27" s="622"/>
      <c r="CB27" s="631"/>
      <c r="CD27" s="636" t="s">
        <v>293</v>
      </c>
      <c r="CE27" s="637"/>
      <c r="CF27" s="637"/>
      <c r="CG27" s="637"/>
      <c r="CH27" s="637"/>
      <c r="CI27" s="637"/>
      <c r="CJ27" s="637"/>
      <c r="CK27" s="637"/>
      <c r="CL27" s="637"/>
      <c r="CM27" s="637"/>
      <c r="CN27" s="637"/>
      <c r="CO27" s="637"/>
      <c r="CP27" s="637"/>
      <c r="CQ27" s="638"/>
      <c r="CR27" s="621">
        <v>11877491</v>
      </c>
      <c r="CS27" s="657"/>
      <c r="CT27" s="657"/>
      <c r="CU27" s="657"/>
      <c r="CV27" s="657"/>
      <c r="CW27" s="657"/>
      <c r="CX27" s="657"/>
      <c r="CY27" s="658"/>
      <c r="CZ27" s="626">
        <v>6.2</v>
      </c>
      <c r="DA27" s="655"/>
      <c r="DB27" s="655"/>
      <c r="DC27" s="659"/>
      <c r="DD27" s="630">
        <v>3888799</v>
      </c>
      <c r="DE27" s="657"/>
      <c r="DF27" s="657"/>
      <c r="DG27" s="657"/>
      <c r="DH27" s="657"/>
      <c r="DI27" s="657"/>
      <c r="DJ27" s="657"/>
      <c r="DK27" s="658"/>
      <c r="DL27" s="630">
        <v>3884675</v>
      </c>
      <c r="DM27" s="657"/>
      <c r="DN27" s="657"/>
      <c r="DO27" s="657"/>
      <c r="DP27" s="657"/>
      <c r="DQ27" s="657"/>
      <c r="DR27" s="657"/>
      <c r="DS27" s="657"/>
      <c r="DT27" s="657"/>
      <c r="DU27" s="657"/>
      <c r="DV27" s="658"/>
      <c r="DW27" s="626">
        <v>9.9</v>
      </c>
      <c r="DX27" s="655"/>
      <c r="DY27" s="655"/>
      <c r="DZ27" s="655"/>
      <c r="EA27" s="655"/>
      <c r="EB27" s="655"/>
      <c r="EC27" s="656"/>
    </row>
    <row r="28" spans="2:133" ht="11.25" customHeight="1" x14ac:dyDescent="0.15">
      <c r="B28" s="663" t="s">
        <v>294</v>
      </c>
      <c r="C28" s="664"/>
      <c r="D28" s="664"/>
      <c r="E28" s="664"/>
      <c r="F28" s="664"/>
      <c r="G28" s="664"/>
      <c r="H28" s="664"/>
      <c r="I28" s="664"/>
      <c r="J28" s="664"/>
      <c r="K28" s="664"/>
      <c r="L28" s="664"/>
      <c r="M28" s="664"/>
      <c r="N28" s="664"/>
      <c r="O28" s="664"/>
      <c r="P28" s="664"/>
      <c r="Q28" s="665"/>
      <c r="R28" s="621" t="s">
        <v>131</v>
      </c>
      <c r="S28" s="622"/>
      <c r="T28" s="622"/>
      <c r="U28" s="622"/>
      <c r="V28" s="622"/>
      <c r="W28" s="622"/>
      <c r="X28" s="622"/>
      <c r="Y28" s="623"/>
      <c r="Z28" s="624" t="s">
        <v>225</v>
      </c>
      <c r="AA28" s="624"/>
      <c r="AB28" s="624"/>
      <c r="AC28" s="624"/>
      <c r="AD28" s="625" t="s">
        <v>131</v>
      </c>
      <c r="AE28" s="625"/>
      <c r="AF28" s="625"/>
      <c r="AG28" s="625"/>
      <c r="AH28" s="625"/>
      <c r="AI28" s="625"/>
      <c r="AJ28" s="625"/>
      <c r="AK28" s="625"/>
      <c r="AL28" s="626" t="s">
        <v>236</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295</v>
      </c>
      <c r="CE28" s="637"/>
      <c r="CF28" s="637"/>
      <c r="CG28" s="637"/>
      <c r="CH28" s="637"/>
      <c r="CI28" s="637"/>
      <c r="CJ28" s="637"/>
      <c r="CK28" s="637"/>
      <c r="CL28" s="637"/>
      <c r="CM28" s="637"/>
      <c r="CN28" s="637"/>
      <c r="CO28" s="637"/>
      <c r="CP28" s="637"/>
      <c r="CQ28" s="638"/>
      <c r="CR28" s="621">
        <v>5930524</v>
      </c>
      <c r="CS28" s="622"/>
      <c r="CT28" s="622"/>
      <c r="CU28" s="622"/>
      <c r="CV28" s="622"/>
      <c r="CW28" s="622"/>
      <c r="CX28" s="622"/>
      <c r="CY28" s="623"/>
      <c r="CZ28" s="626">
        <v>3.1</v>
      </c>
      <c r="DA28" s="655"/>
      <c r="DB28" s="655"/>
      <c r="DC28" s="659"/>
      <c r="DD28" s="630">
        <v>5338738</v>
      </c>
      <c r="DE28" s="622"/>
      <c r="DF28" s="622"/>
      <c r="DG28" s="622"/>
      <c r="DH28" s="622"/>
      <c r="DI28" s="622"/>
      <c r="DJ28" s="622"/>
      <c r="DK28" s="623"/>
      <c r="DL28" s="630">
        <v>5092638</v>
      </c>
      <c r="DM28" s="622"/>
      <c r="DN28" s="622"/>
      <c r="DO28" s="622"/>
      <c r="DP28" s="622"/>
      <c r="DQ28" s="622"/>
      <c r="DR28" s="622"/>
      <c r="DS28" s="622"/>
      <c r="DT28" s="622"/>
      <c r="DU28" s="622"/>
      <c r="DV28" s="623"/>
      <c r="DW28" s="626">
        <v>12.9</v>
      </c>
      <c r="DX28" s="655"/>
      <c r="DY28" s="655"/>
      <c r="DZ28" s="655"/>
      <c r="EA28" s="655"/>
      <c r="EB28" s="655"/>
      <c r="EC28" s="656"/>
    </row>
    <row r="29" spans="2:133" ht="11.25" customHeight="1" x14ac:dyDescent="0.15">
      <c r="B29" s="618" t="s">
        <v>296</v>
      </c>
      <c r="C29" s="619"/>
      <c r="D29" s="619"/>
      <c r="E29" s="619"/>
      <c r="F29" s="619"/>
      <c r="G29" s="619"/>
      <c r="H29" s="619"/>
      <c r="I29" s="619"/>
      <c r="J29" s="619"/>
      <c r="K29" s="619"/>
      <c r="L29" s="619"/>
      <c r="M29" s="619"/>
      <c r="N29" s="619"/>
      <c r="O29" s="619"/>
      <c r="P29" s="619"/>
      <c r="Q29" s="620"/>
      <c r="R29" s="621">
        <v>5580880</v>
      </c>
      <c r="S29" s="622"/>
      <c r="T29" s="622"/>
      <c r="U29" s="622"/>
      <c r="V29" s="622"/>
      <c r="W29" s="622"/>
      <c r="X29" s="622"/>
      <c r="Y29" s="623"/>
      <c r="Z29" s="624">
        <v>2.4</v>
      </c>
      <c r="AA29" s="624"/>
      <c r="AB29" s="624"/>
      <c r="AC29" s="624"/>
      <c r="AD29" s="625" t="s">
        <v>131</v>
      </c>
      <c r="AE29" s="625"/>
      <c r="AF29" s="625"/>
      <c r="AG29" s="625"/>
      <c r="AH29" s="625"/>
      <c r="AI29" s="625"/>
      <c r="AJ29" s="625"/>
      <c r="AK29" s="625"/>
      <c r="AL29" s="626" t="s">
        <v>225</v>
      </c>
      <c r="AM29" s="627"/>
      <c r="AN29" s="627"/>
      <c r="AO29" s="628"/>
      <c r="AP29" s="600" t="s">
        <v>213</v>
      </c>
      <c r="AQ29" s="601"/>
      <c r="AR29" s="601"/>
      <c r="AS29" s="601"/>
      <c r="AT29" s="601"/>
      <c r="AU29" s="601"/>
      <c r="AV29" s="601"/>
      <c r="AW29" s="601"/>
      <c r="AX29" s="601"/>
      <c r="AY29" s="601"/>
      <c r="AZ29" s="601"/>
      <c r="BA29" s="601"/>
      <c r="BB29" s="601"/>
      <c r="BC29" s="601"/>
      <c r="BD29" s="601"/>
      <c r="BE29" s="601"/>
      <c r="BF29" s="602"/>
      <c r="BG29" s="600" t="s">
        <v>297</v>
      </c>
      <c r="BH29" s="661"/>
      <c r="BI29" s="661"/>
      <c r="BJ29" s="661"/>
      <c r="BK29" s="661"/>
      <c r="BL29" s="661"/>
      <c r="BM29" s="661"/>
      <c r="BN29" s="661"/>
      <c r="BO29" s="661"/>
      <c r="BP29" s="661"/>
      <c r="BQ29" s="662"/>
      <c r="BR29" s="600" t="s">
        <v>298</v>
      </c>
      <c r="BS29" s="661"/>
      <c r="BT29" s="661"/>
      <c r="BU29" s="661"/>
      <c r="BV29" s="661"/>
      <c r="BW29" s="661"/>
      <c r="BX29" s="661"/>
      <c r="BY29" s="661"/>
      <c r="BZ29" s="661"/>
      <c r="CA29" s="661"/>
      <c r="CB29" s="662"/>
      <c r="CD29" s="684" t="s">
        <v>299</v>
      </c>
      <c r="CE29" s="685"/>
      <c r="CF29" s="636" t="s">
        <v>300</v>
      </c>
      <c r="CG29" s="637"/>
      <c r="CH29" s="637"/>
      <c r="CI29" s="637"/>
      <c r="CJ29" s="637"/>
      <c r="CK29" s="637"/>
      <c r="CL29" s="637"/>
      <c r="CM29" s="637"/>
      <c r="CN29" s="637"/>
      <c r="CO29" s="637"/>
      <c r="CP29" s="637"/>
      <c r="CQ29" s="638"/>
      <c r="CR29" s="621">
        <v>5930524</v>
      </c>
      <c r="CS29" s="657"/>
      <c r="CT29" s="657"/>
      <c r="CU29" s="657"/>
      <c r="CV29" s="657"/>
      <c r="CW29" s="657"/>
      <c r="CX29" s="657"/>
      <c r="CY29" s="658"/>
      <c r="CZ29" s="626">
        <v>3.1</v>
      </c>
      <c r="DA29" s="655"/>
      <c r="DB29" s="655"/>
      <c r="DC29" s="659"/>
      <c r="DD29" s="630">
        <v>5338738</v>
      </c>
      <c r="DE29" s="657"/>
      <c r="DF29" s="657"/>
      <c r="DG29" s="657"/>
      <c r="DH29" s="657"/>
      <c r="DI29" s="657"/>
      <c r="DJ29" s="657"/>
      <c r="DK29" s="658"/>
      <c r="DL29" s="630">
        <v>5092638</v>
      </c>
      <c r="DM29" s="657"/>
      <c r="DN29" s="657"/>
      <c r="DO29" s="657"/>
      <c r="DP29" s="657"/>
      <c r="DQ29" s="657"/>
      <c r="DR29" s="657"/>
      <c r="DS29" s="657"/>
      <c r="DT29" s="657"/>
      <c r="DU29" s="657"/>
      <c r="DV29" s="658"/>
      <c r="DW29" s="626">
        <v>12.9</v>
      </c>
      <c r="DX29" s="655"/>
      <c r="DY29" s="655"/>
      <c r="DZ29" s="655"/>
      <c r="EA29" s="655"/>
      <c r="EB29" s="655"/>
      <c r="EC29" s="656"/>
    </row>
    <row r="30" spans="2:133" ht="11.25" customHeight="1" x14ac:dyDescent="0.15">
      <c r="B30" s="618" t="s">
        <v>301</v>
      </c>
      <c r="C30" s="619"/>
      <c r="D30" s="619"/>
      <c r="E30" s="619"/>
      <c r="F30" s="619"/>
      <c r="G30" s="619"/>
      <c r="H30" s="619"/>
      <c r="I30" s="619"/>
      <c r="J30" s="619"/>
      <c r="K30" s="619"/>
      <c r="L30" s="619"/>
      <c r="M30" s="619"/>
      <c r="N30" s="619"/>
      <c r="O30" s="619"/>
      <c r="P30" s="619"/>
      <c r="Q30" s="620"/>
      <c r="R30" s="621">
        <v>1795194</v>
      </c>
      <c r="S30" s="622"/>
      <c r="T30" s="622"/>
      <c r="U30" s="622"/>
      <c r="V30" s="622"/>
      <c r="W30" s="622"/>
      <c r="X30" s="622"/>
      <c r="Y30" s="623"/>
      <c r="Z30" s="624">
        <v>0.8</v>
      </c>
      <c r="AA30" s="624"/>
      <c r="AB30" s="624"/>
      <c r="AC30" s="624"/>
      <c r="AD30" s="625">
        <v>64182</v>
      </c>
      <c r="AE30" s="625"/>
      <c r="AF30" s="625"/>
      <c r="AG30" s="625"/>
      <c r="AH30" s="625"/>
      <c r="AI30" s="625"/>
      <c r="AJ30" s="625"/>
      <c r="AK30" s="625"/>
      <c r="AL30" s="626">
        <v>0.2</v>
      </c>
      <c r="AM30" s="627"/>
      <c r="AN30" s="627"/>
      <c r="AO30" s="628"/>
      <c r="AP30" s="669" t="s">
        <v>302</v>
      </c>
      <c r="AQ30" s="670"/>
      <c r="AR30" s="670"/>
      <c r="AS30" s="670"/>
      <c r="AT30" s="675" t="s">
        <v>303</v>
      </c>
      <c r="AU30" s="210"/>
      <c r="AV30" s="210"/>
      <c r="AW30" s="210"/>
      <c r="AX30" s="607" t="s">
        <v>179</v>
      </c>
      <c r="AY30" s="608"/>
      <c r="AZ30" s="608"/>
      <c r="BA30" s="608"/>
      <c r="BB30" s="608"/>
      <c r="BC30" s="608"/>
      <c r="BD30" s="608"/>
      <c r="BE30" s="608"/>
      <c r="BF30" s="609"/>
      <c r="BG30" s="681">
        <v>98.6</v>
      </c>
      <c r="BH30" s="682"/>
      <c r="BI30" s="682"/>
      <c r="BJ30" s="682"/>
      <c r="BK30" s="682"/>
      <c r="BL30" s="682"/>
      <c r="BM30" s="616">
        <v>95.8</v>
      </c>
      <c r="BN30" s="682"/>
      <c r="BO30" s="682"/>
      <c r="BP30" s="682"/>
      <c r="BQ30" s="683"/>
      <c r="BR30" s="681">
        <v>98.6</v>
      </c>
      <c r="BS30" s="682"/>
      <c r="BT30" s="682"/>
      <c r="BU30" s="682"/>
      <c r="BV30" s="682"/>
      <c r="BW30" s="682"/>
      <c r="BX30" s="616">
        <v>94.9</v>
      </c>
      <c r="BY30" s="682"/>
      <c r="BZ30" s="682"/>
      <c r="CA30" s="682"/>
      <c r="CB30" s="683"/>
      <c r="CD30" s="686"/>
      <c r="CE30" s="687"/>
      <c r="CF30" s="636" t="s">
        <v>304</v>
      </c>
      <c r="CG30" s="637"/>
      <c r="CH30" s="637"/>
      <c r="CI30" s="637"/>
      <c r="CJ30" s="637"/>
      <c r="CK30" s="637"/>
      <c r="CL30" s="637"/>
      <c r="CM30" s="637"/>
      <c r="CN30" s="637"/>
      <c r="CO30" s="637"/>
      <c r="CP30" s="637"/>
      <c r="CQ30" s="638"/>
      <c r="CR30" s="621">
        <v>5386414</v>
      </c>
      <c r="CS30" s="622"/>
      <c r="CT30" s="622"/>
      <c r="CU30" s="622"/>
      <c r="CV30" s="622"/>
      <c r="CW30" s="622"/>
      <c r="CX30" s="622"/>
      <c r="CY30" s="623"/>
      <c r="CZ30" s="626">
        <v>2.8</v>
      </c>
      <c r="DA30" s="655"/>
      <c r="DB30" s="655"/>
      <c r="DC30" s="659"/>
      <c r="DD30" s="630">
        <v>4878512</v>
      </c>
      <c r="DE30" s="622"/>
      <c r="DF30" s="622"/>
      <c r="DG30" s="622"/>
      <c r="DH30" s="622"/>
      <c r="DI30" s="622"/>
      <c r="DJ30" s="622"/>
      <c r="DK30" s="623"/>
      <c r="DL30" s="630">
        <v>4647138</v>
      </c>
      <c r="DM30" s="622"/>
      <c r="DN30" s="622"/>
      <c r="DO30" s="622"/>
      <c r="DP30" s="622"/>
      <c r="DQ30" s="622"/>
      <c r="DR30" s="622"/>
      <c r="DS30" s="622"/>
      <c r="DT30" s="622"/>
      <c r="DU30" s="622"/>
      <c r="DV30" s="623"/>
      <c r="DW30" s="626">
        <v>11.8</v>
      </c>
      <c r="DX30" s="655"/>
      <c r="DY30" s="655"/>
      <c r="DZ30" s="655"/>
      <c r="EA30" s="655"/>
      <c r="EB30" s="655"/>
      <c r="EC30" s="656"/>
    </row>
    <row r="31" spans="2:133" ht="11.25" customHeight="1" x14ac:dyDescent="0.15">
      <c r="B31" s="618" t="s">
        <v>305</v>
      </c>
      <c r="C31" s="619"/>
      <c r="D31" s="619"/>
      <c r="E31" s="619"/>
      <c r="F31" s="619"/>
      <c r="G31" s="619"/>
      <c r="H31" s="619"/>
      <c r="I31" s="619"/>
      <c r="J31" s="619"/>
      <c r="K31" s="619"/>
      <c r="L31" s="619"/>
      <c r="M31" s="619"/>
      <c r="N31" s="619"/>
      <c r="O31" s="619"/>
      <c r="P31" s="619"/>
      <c r="Q31" s="620"/>
      <c r="R31" s="621">
        <v>266731</v>
      </c>
      <c r="S31" s="622"/>
      <c r="T31" s="622"/>
      <c r="U31" s="622"/>
      <c r="V31" s="622"/>
      <c r="W31" s="622"/>
      <c r="X31" s="622"/>
      <c r="Y31" s="623"/>
      <c r="Z31" s="624">
        <v>0.1</v>
      </c>
      <c r="AA31" s="624"/>
      <c r="AB31" s="624"/>
      <c r="AC31" s="624"/>
      <c r="AD31" s="625" t="s">
        <v>225</v>
      </c>
      <c r="AE31" s="625"/>
      <c r="AF31" s="625"/>
      <c r="AG31" s="625"/>
      <c r="AH31" s="625"/>
      <c r="AI31" s="625"/>
      <c r="AJ31" s="625"/>
      <c r="AK31" s="625"/>
      <c r="AL31" s="626" t="s">
        <v>236</v>
      </c>
      <c r="AM31" s="627"/>
      <c r="AN31" s="627"/>
      <c r="AO31" s="628"/>
      <c r="AP31" s="671"/>
      <c r="AQ31" s="672"/>
      <c r="AR31" s="672"/>
      <c r="AS31" s="672"/>
      <c r="AT31" s="676"/>
      <c r="AU31" s="209" t="s">
        <v>306</v>
      </c>
      <c r="AV31" s="209"/>
      <c r="AW31" s="209"/>
      <c r="AX31" s="618" t="s">
        <v>307</v>
      </c>
      <c r="AY31" s="619"/>
      <c r="AZ31" s="619"/>
      <c r="BA31" s="619"/>
      <c r="BB31" s="619"/>
      <c r="BC31" s="619"/>
      <c r="BD31" s="619"/>
      <c r="BE31" s="619"/>
      <c r="BF31" s="620"/>
      <c r="BG31" s="678">
        <v>98.4</v>
      </c>
      <c r="BH31" s="657"/>
      <c r="BI31" s="657"/>
      <c r="BJ31" s="657"/>
      <c r="BK31" s="657"/>
      <c r="BL31" s="657"/>
      <c r="BM31" s="627">
        <v>95.7</v>
      </c>
      <c r="BN31" s="679"/>
      <c r="BO31" s="679"/>
      <c r="BP31" s="679"/>
      <c r="BQ31" s="680"/>
      <c r="BR31" s="678">
        <v>98.4</v>
      </c>
      <c r="BS31" s="657"/>
      <c r="BT31" s="657"/>
      <c r="BU31" s="657"/>
      <c r="BV31" s="657"/>
      <c r="BW31" s="657"/>
      <c r="BX31" s="627">
        <v>95.1</v>
      </c>
      <c r="BY31" s="679"/>
      <c r="BZ31" s="679"/>
      <c r="CA31" s="679"/>
      <c r="CB31" s="680"/>
      <c r="CD31" s="686"/>
      <c r="CE31" s="687"/>
      <c r="CF31" s="636" t="s">
        <v>308</v>
      </c>
      <c r="CG31" s="637"/>
      <c r="CH31" s="637"/>
      <c r="CI31" s="637"/>
      <c r="CJ31" s="637"/>
      <c r="CK31" s="637"/>
      <c r="CL31" s="637"/>
      <c r="CM31" s="637"/>
      <c r="CN31" s="637"/>
      <c r="CO31" s="637"/>
      <c r="CP31" s="637"/>
      <c r="CQ31" s="638"/>
      <c r="CR31" s="621">
        <v>544110</v>
      </c>
      <c r="CS31" s="657"/>
      <c r="CT31" s="657"/>
      <c r="CU31" s="657"/>
      <c r="CV31" s="657"/>
      <c r="CW31" s="657"/>
      <c r="CX31" s="657"/>
      <c r="CY31" s="658"/>
      <c r="CZ31" s="626">
        <v>0.3</v>
      </c>
      <c r="DA31" s="655"/>
      <c r="DB31" s="655"/>
      <c r="DC31" s="659"/>
      <c r="DD31" s="630">
        <v>460226</v>
      </c>
      <c r="DE31" s="657"/>
      <c r="DF31" s="657"/>
      <c r="DG31" s="657"/>
      <c r="DH31" s="657"/>
      <c r="DI31" s="657"/>
      <c r="DJ31" s="657"/>
      <c r="DK31" s="658"/>
      <c r="DL31" s="630">
        <v>445500</v>
      </c>
      <c r="DM31" s="657"/>
      <c r="DN31" s="657"/>
      <c r="DO31" s="657"/>
      <c r="DP31" s="657"/>
      <c r="DQ31" s="657"/>
      <c r="DR31" s="657"/>
      <c r="DS31" s="657"/>
      <c r="DT31" s="657"/>
      <c r="DU31" s="657"/>
      <c r="DV31" s="658"/>
      <c r="DW31" s="626">
        <v>1.1000000000000001</v>
      </c>
      <c r="DX31" s="655"/>
      <c r="DY31" s="655"/>
      <c r="DZ31" s="655"/>
      <c r="EA31" s="655"/>
      <c r="EB31" s="655"/>
      <c r="EC31" s="656"/>
    </row>
    <row r="32" spans="2:133" ht="11.25" customHeight="1" x14ac:dyDescent="0.15">
      <c r="B32" s="618" t="s">
        <v>309</v>
      </c>
      <c r="C32" s="619"/>
      <c r="D32" s="619"/>
      <c r="E32" s="619"/>
      <c r="F32" s="619"/>
      <c r="G32" s="619"/>
      <c r="H32" s="619"/>
      <c r="I32" s="619"/>
      <c r="J32" s="619"/>
      <c r="K32" s="619"/>
      <c r="L32" s="619"/>
      <c r="M32" s="619"/>
      <c r="N32" s="619"/>
      <c r="O32" s="619"/>
      <c r="P32" s="619"/>
      <c r="Q32" s="620"/>
      <c r="R32" s="621">
        <v>67036630</v>
      </c>
      <c r="S32" s="622"/>
      <c r="T32" s="622"/>
      <c r="U32" s="622"/>
      <c r="V32" s="622"/>
      <c r="W32" s="622"/>
      <c r="X32" s="622"/>
      <c r="Y32" s="623"/>
      <c r="Z32" s="624">
        <v>28.5</v>
      </c>
      <c r="AA32" s="624"/>
      <c r="AB32" s="624"/>
      <c r="AC32" s="624"/>
      <c r="AD32" s="625" t="s">
        <v>236</v>
      </c>
      <c r="AE32" s="625"/>
      <c r="AF32" s="625"/>
      <c r="AG32" s="625"/>
      <c r="AH32" s="625"/>
      <c r="AI32" s="625"/>
      <c r="AJ32" s="625"/>
      <c r="AK32" s="625"/>
      <c r="AL32" s="626" t="s">
        <v>225</v>
      </c>
      <c r="AM32" s="627"/>
      <c r="AN32" s="627"/>
      <c r="AO32" s="628"/>
      <c r="AP32" s="673"/>
      <c r="AQ32" s="674"/>
      <c r="AR32" s="674"/>
      <c r="AS32" s="674"/>
      <c r="AT32" s="677"/>
      <c r="AU32" s="211"/>
      <c r="AV32" s="211"/>
      <c r="AW32" s="211"/>
      <c r="AX32" s="666" t="s">
        <v>310</v>
      </c>
      <c r="AY32" s="667"/>
      <c r="AZ32" s="667"/>
      <c r="BA32" s="667"/>
      <c r="BB32" s="667"/>
      <c r="BC32" s="667"/>
      <c r="BD32" s="667"/>
      <c r="BE32" s="667"/>
      <c r="BF32" s="668"/>
      <c r="BG32" s="690">
        <v>98.6</v>
      </c>
      <c r="BH32" s="691"/>
      <c r="BI32" s="691"/>
      <c r="BJ32" s="691"/>
      <c r="BK32" s="691"/>
      <c r="BL32" s="691"/>
      <c r="BM32" s="692">
        <v>95.4</v>
      </c>
      <c r="BN32" s="691"/>
      <c r="BO32" s="691"/>
      <c r="BP32" s="691"/>
      <c r="BQ32" s="693"/>
      <c r="BR32" s="690">
        <v>98.6</v>
      </c>
      <c r="BS32" s="691"/>
      <c r="BT32" s="691"/>
      <c r="BU32" s="691"/>
      <c r="BV32" s="691"/>
      <c r="BW32" s="691"/>
      <c r="BX32" s="692">
        <v>93.9</v>
      </c>
      <c r="BY32" s="691"/>
      <c r="BZ32" s="691"/>
      <c r="CA32" s="691"/>
      <c r="CB32" s="693"/>
      <c r="CD32" s="688"/>
      <c r="CE32" s="689"/>
      <c r="CF32" s="636" t="s">
        <v>311</v>
      </c>
      <c r="CG32" s="637"/>
      <c r="CH32" s="637"/>
      <c r="CI32" s="637"/>
      <c r="CJ32" s="637"/>
      <c r="CK32" s="637"/>
      <c r="CL32" s="637"/>
      <c r="CM32" s="637"/>
      <c r="CN32" s="637"/>
      <c r="CO32" s="637"/>
      <c r="CP32" s="637"/>
      <c r="CQ32" s="638"/>
      <c r="CR32" s="621" t="s">
        <v>225</v>
      </c>
      <c r="CS32" s="622"/>
      <c r="CT32" s="622"/>
      <c r="CU32" s="622"/>
      <c r="CV32" s="622"/>
      <c r="CW32" s="622"/>
      <c r="CX32" s="622"/>
      <c r="CY32" s="623"/>
      <c r="CZ32" s="626" t="s">
        <v>236</v>
      </c>
      <c r="DA32" s="655"/>
      <c r="DB32" s="655"/>
      <c r="DC32" s="659"/>
      <c r="DD32" s="630" t="s">
        <v>225</v>
      </c>
      <c r="DE32" s="622"/>
      <c r="DF32" s="622"/>
      <c r="DG32" s="622"/>
      <c r="DH32" s="622"/>
      <c r="DI32" s="622"/>
      <c r="DJ32" s="622"/>
      <c r="DK32" s="623"/>
      <c r="DL32" s="630" t="s">
        <v>225</v>
      </c>
      <c r="DM32" s="622"/>
      <c r="DN32" s="622"/>
      <c r="DO32" s="622"/>
      <c r="DP32" s="622"/>
      <c r="DQ32" s="622"/>
      <c r="DR32" s="622"/>
      <c r="DS32" s="622"/>
      <c r="DT32" s="622"/>
      <c r="DU32" s="622"/>
      <c r="DV32" s="623"/>
      <c r="DW32" s="626" t="s">
        <v>131</v>
      </c>
      <c r="DX32" s="655"/>
      <c r="DY32" s="655"/>
      <c r="DZ32" s="655"/>
      <c r="EA32" s="655"/>
      <c r="EB32" s="655"/>
      <c r="EC32" s="656"/>
    </row>
    <row r="33" spans="2:133" ht="11.25" customHeight="1" x14ac:dyDescent="0.15">
      <c r="B33" s="618" t="s">
        <v>312</v>
      </c>
      <c r="C33" s="619"/>
      <c r="D33" s="619"/>
      <c r="E33" s="619"/>
      <c r="F33" s="619"/>
      <c r="G33" s="619"/>
      <c r="H33" s="619"/>
      <c r="I33" s="619"/>
      <c r="J33" s="619"/>
      <c r="K33" s="619"/>
      <c r="L33" s="619"/>
      <c r="M33" s="619"/>
      <c r="N33" s="619"/>
      <c r="O33" s="619"/>
      <c r="P33" s="619"/>
      <c r="Q33" s="620"/>
      <c r="R33" s="621">
        <v>46874714</v>
      </c>
      <c r="S33" s="622"/>
      <c r="T33" s="622"/>
      <c r="U33" s="622"/>
      <c r="V33" s="622"/>
      <c r="W33" s="622"/>
      <c r="X33" s="622"/>
      <c r="Y33" s="623"/>
      <c r="Z33" s="624">
        <v>19.899999999999999</v>
      </c>
      <c r="AA33" s="624"/>
      <c r="AB33" s="624"/>
      <c r="AC33" s="624"/>
      <c r="AD33" s="625" t="s">
        <v>225</v>
      </c>
      <c r="AE33" s="625"/>
      <c r="AF33" s="625"/>
      <c r="AG33" s="625"/>
      <c r="AH33" s="625"/>
      <c r="AI33" s="625"/>
      <c r="AJ33" s="625"/>
      <c r="AK33" s="625"/>
      <c r="AL33" s="626" t="s">
        <v>236</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313</v>
      </c>
      <c r="CE33" s="637"/>
      <c r="CF33" s="637"/>
      <c r="CG33" s="637"/>
      <c r="CH33" s="637"/>
      <c r="CI33" s="637"/>
      <c r="CJ33" s="637"/>
      <c r="CK33" s="637"/>
      <c r="CL33" s="637"/>
      <c r="CM33" s="637"/>
      <c r="CN33" s="637"/>
      <c r="CO33" s="637"/>
      <c r="CP33" s="637"/>
      <c r="CQ33" s="638"/>
      <c r="CR33" s="621">
        <v>86968344</v>
      </c>
      <c r="CS33" s="657"/>
      <c r="CT33" s="657"/>
      <c r="CU33" s="657"/>
      <c r="CV33" s="657"/>
      <c r="CW33" s="657"/>
      <c r="CX33" s="657"/>
      <c r="CY33" s="658"/>
      <c r="CZ33" s="626">
        <v>45.7</v>
      </c>
      <c r="DA33" s="655"/>
      <c r="DB33" s="655"/>
      <c r="DC33" s="659"/>
      <c r="DD33" s="630">
        <v>42345646</v>
      </c>
      <c r="DE33" s="657"/>
      <c r="DF33" s="657"/>
      <c r="DG33" s="657"/>
      <c r="DH33" s="657"/>
      <c r="DI33" s="657"/>
      <c r="DJ33" s="657"/>
      <c r="DK33" s="658"/>
      <c r="DL33" s="630">
        <v>19794083</v>
      </c>
      <c r="DM33" s="657"/>
      <c r="DN33" s="657"/>
      <c r="DO33" s="657"/>
      <c r="DP33" s="657"/>
      <c r="DQ33" s="657"/>
      <c r="DR33" s="657"/>
      <c r="DS33" s="657"/>
      <c r="DT33" s="657"/>
      <c r="DU33" s="657"/>
      <c r="DV33" s="658"/>
      <c r="DW33" s="626">
        <v>50.3</v>
      </c>
      <c r="DX33" s="655"/>
      <c r="DY33" s="655"/>
      <c r="DZ33" s="655"/>
      <c r="EA33" s="655"/>
      <c r="EB33" s="655"/>
      <c r="EC33" s="656"/>
    </row>
    <row r="34" spans="2:133" ht="11.25" customHeight="1" x14ac:dyDescent="0.15">
      <c r="B34" s="618" t="s">
        <v>314</v>
      </c>
      <c r="C34" s="619"/>
      <c r="D34" s="619"/>
      <c r="E34" s="619"/>
      <c r="F34" s="619"/>
      <c r="G34" s="619"/>
      <c r="H34" s="619"/>
      <c r="I34" s="619"/>
      <c r="J34" s="619"/>
      <c r="K34" s="619"/>
      <c r="L34" s="619"/>
      <c r="M34" s="619"/>
      <c r="N34" s="619"/>
      <c r="O34" s="619"/>
      <c r="P34" s="619"/>
      <c r="Q34" s="620"/>
      <c r="R34" s="621">
        <v>3412050</v>
      </c>
      <c r="S34" s="622"/>
      <c r="T34" s="622"/>
      <c r="U34" s="622"/>
      <c r="V34" s="622"/>
      <c r="W34" s="622"/>
      <c r="X34" s="622"/>
      <c r="Y34" s="623"/>
      <c r="Z34" s="624">
        <v>1.5</v>
      </c>
      <c r="AA34" s="624"/>
      <c r="AB34" s="624"/>
      <c r="AC34" s="624"/>
      <c r="AD34" s="625">
        <v>213153</v>
      </c>
      <c r="AE34" s="625"/>
      <c r="AF34" s="625"/>
      <c r="AG34" s="625"/>
      <c r="AH34" s="625"/>
      <c r="AI34" s="625"/>
      <c r="AJ34" s="625"/>
      <c r="AK34" s="625"/>
      <c r="AL34" s="626">
        <v>0.6</v>
      </c>
      <c r="AM34" s="627"/>
      <c r="AN34" s="627"/>
      <c r="AO34" s="628"/>
      <c r="AP34" s="214"/>
      <c r="AQ34" s="600" t="s">
        <v>315</v>
      </c>
      <c r="AR34" s="601"/>
      <c r="AS34" s="601"/>
      <c r="AT34" s="601"/>
      <c r="AU34" s="601"/>
      <c r="AV34" s="601"/>
      <c r="AW34" s="601"/>
      <c r="AX34" s="601"/>
      <c r="AY34" s="601"/>
      <c r="AZ34" s="601"/>
      <c r="BA34" s="601"/>
      <c r="BB34" s="601"/>
      <c r="BC34" s="601"/>
      <c r="BD34" s="601"/>
      <c r="BE34" s="601"/>
      <c r="BF34" s="602"/>
      <c r="BG34" s="600" t="s">
        <v>316</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317</v>
      </c>
      <c r="CE34" s="637"/>
      <c r="CF34" s="637"/>
      <c r="CG34" s="637"/>
      <c r="CH34" s="637"/>
      <c r="CI34" s="637"/>
      <c r="CJ34" s="637"/>
      <c r="CK34" s="637"/>
      <c r="CL34" s="637"/>
      <c r="CM34" s="637"/>
      <c r="CN34" s="637"/>
      <c r="CO34" s="637"/>
      <c r="CP34" s="637"/>
      <c r="CQ34" s="638"/>
      <c r="CR34" s="621">
        <v>12392537</v>
      </c>
      <c r="CS34" s="622"/>
      <c r="CT34" s="622"/>
      <c r="CU34" s="622"/>
      <c r="CV34" s="622"/>
      <c r="CW34" s="622"/>
      <c r="CX34" s="622"/>
      <c r="CY34" s="623"/>
      <c r="CZ34" s="626">
        <v>6.5</v>
      </c>
      <c r="DA34" s="655"/>
      <c r="DB34" s="655"/>
      <c r="DC34" s="659"/>
      <c r="DD34" s="630">
        <v>7871586</v>
      </c>
      <c r="DE34" s="622"/>
      <c r="DF34" s="622"/>
      <c r="DG34" s="622"/>
      <c r="DH34" s="622"/>
      <c r="DI34" s="622"/>
      <c r="DJ34" s="622"/>
      <c r="DK34" s="623"/>
      <c r="DL34" s="630">
        <v>5660381</v>
      </c>
      <c r="DM34" s="622"/>
      <c r="DN34" s="622"/>
      <c r="DO34" s="622"/>
      <c r="DP34" s="622"/>
      <c r="DQ34" s="622"/>
      <c r="DR34" s="622"/>
      <c r="DS34" s="622"/>
      <c r="DT34" s="622"/>
      <c r="DU34" s="622"/>
      <c r="DV34" s="623"/>
      <c r="DW34" s="626">
        <v>14.4</v>
      </c>
      <c r="DX34" s="655"/>
      <c r="DY34" s="655"/>
      <c r="DZ34" s="655"/>
      <c r="EA34" s="655"/>
      <c r="EB34" s="655"/>
      <c r="EC34" s="656"/>
    </row>
    <row r="35" spans="2:133" ht="11.25" customHeight="1" x14ac:dyDescent="0.15">
      <c r="B35" s="618" t="s">
        <v>318</v>
      </c>
      <c r="C35" s="619"/>
      <c r="D35" s="619"/>
      <c r="E35" s="619"/>
      <c r="F35" s="619"/>
      <c r="G35" s="619"/>
      <c r="H35" s="619"/>
      <c r="I35" s="619"/>
      <c r="J35" s="619"/>
      <c r="K35" s="619"/>
      <c r="L35" s="619"/>
      <c r="M35" s="619"/>
      <c r="N35" s="619"/>
      <c r="O35" s="619"/>
      <c r="P35" s="619"/>
      <c r="Q35" s="620"/>
      <c r="R35" s="621">
        <v>7606980</v>
      </c>
      <c r="S35" s="622"/>
      <c r="T35" s="622"/>
      <c r="U35" s="622"/>
      <c r="V35" s="622"/>
      <c r="W35" s="622"/>
      <c r="X35" s="622"/>
      <c r="Y35" s="623"/>
      <c r="Z35" s="624">
        <v>3.2</v>
      </c>
      <c r="AA35" s="624"/>
      <c r="AB35" s="624"/>
      <c r="AC35" s="624"/>
      <c r="AD35" s="625" t="s">
        <v>250</v>
      </c>
      <c r="AE35" s="625"/>
      <c r="AF35" s="625"/>
      <c r="AG35" s="625"/>
      <c r="AH35" s="625"/>
      <c r="AI35" s="625"/>
      <c r="AJ35" s="625"/>
      <c r="AK35" s="625"/>
      <c r="AL35" s="626" t="s">
        <v>225</v>
      </c>
      <c r="AM35" s="627"/>
      <c r="AN35" s="627"/>
      <c r="AO35" s="628"/>
      <c r="AP35" s="214"/>
      <c r="AQ35" s="694" t="s">
        <v>319</v>
      </c>
      <c r="AR35" s="695"/>
      <c r="AS35" s="695"/>
      <c r="AT35" s="695"/>
      <c r="AU35" s="695"/>
      <c r="AV35" s="695"/>
      <c r="AW35" s="695"/>
      <c r="AX35" s="695"/>
      <c r="AY35" s="696"/>
      <c r="AZ35" s="610">
        <v>24285042</v>
      </c>
      <c r="BA35" s="611"/>
      <c r="BB35" s="611"/>
      <c r="BC35" s="611"/>
      <c r="BD35" s="611"/>
      <c r="BE35" s="611"/>
      <c r="BF35" s="697"/>
      <c r="BG35" s="632" t="s">
        <v>320</v>
      </c>
      <c r="BH35" s="633"/>
      <c r="BI35" s="633"/>
      <c r="BJ35" s="633"/>
      <c r="BK35" s="633"/>
      <c r="BL35" s="633"/>
      <c r="BM35" s="633"/>
      <c r="BN35" s="633"/>
      <c r="BO35" s="633"/>
      <c r="BP35" s="633"/>
      <c r="BQ35" s="633"/>
      <c r="BR35" s="633"/>
      <c r="BS35" s="633"/>
      <c r="BT35" s="633"/>
      <c r="BU35" s="634"/>
      <c r="BV35" s="610">
        <v>414464</v>
      </c>
      <c r="BW35" s="611"/>
      <c r="BX35" s="611"/>
      <c r="BY35" s="611"/>
      <c r="BZ35" s="611"/>
      <c r="CA35" s="611"/>
      <c r="CB35" s="697"/>
      <c r="CD35" s="636" t="s">
        <v>321</v>
      </c>
      <c r="CE35" s="637"/>
      <c r="CF35" s="637"/>
      <c r="CG35" s="637"/>
      <c r="CH35" s="637"/>
      <c r="CI35" s="637"/>
      <c r="CJ35" s="637"/>
      <c r="CK35" s="637"/>
      <c r="CL35" s="637"/>
      <c r="CM35" s="637"/>
      <c r="CN35" s="637"/>
      <c r="CO35" s="637"/>
      <c r="CP35" s="637"/>
      <c r="CQ35" s="638"/>
      <c r="CR35" s="621">
        <v>1089079</v>
      </c>
      <c r="CS35" s="657"/>
      <c r="CT35" s="657"/>
      <c r="CU35" s="657"/>
      <c r="CV35" s="657"/>
      <c r="CW35" s="657"/>
      <c r="CX35" s="657"/>
      <c r="CY35" s="658"/>
      <c r="CZ35" s="626">
        <v>0.6</v>
      </c>
      <c r="DA35" s="655"/>
      <c r="DB35" s="655"/>
      <c r="DC35" s="659"/>
      <c r="DD35" s="630">
        <v>814597</v>
      </c>
      <c r="DE35" s="657"/>
      <c r="DF35" s="657"/>
      <c r="DG35" s="657"/>
      <c r="DH35" s="657"/>
      <c r="DI35" s="657"/>
      <c r="DJ35" s="657"/>
      <c r="DK35" s="658"/>
      <c r="DL35" s="630">
        <v>589859</v>
      </c>
      <c r="DM35" s="657"/>
      <c r="DN35" s="657"/>
      <c r="DO35" s="657"/>
      <c r="DP35" s="657"/>
      <c r="DQ35" s="657"/>
      <c r="DR35" s="657"/>
      <c r="DS35" s="657"/>
      <c r="DT35" s="657"/>
      <c r="DU35" s="657"/>
      <c r="DV35" s="658"/>
      <c r="DW35" s="626">
        <v>1.5</v>
      </c>
      <c r="DX35" s="655"/>
      <c r="DY35" s="655"/>
      <c r="DZ35" s="655"/>
      <c r="EA35" s="655"/>
      <c r="EB35" s="655"/>
      <c r="EC35" s="656"/>
    </row>
    <row r="36" spans="2:133" ht="11.25" customHeight="1" x14ac:dyDescent="0.15">
      <c r="B36" s="618" t="s">
        <v>322</v>
      </c>
      <c r="C36" s="619"/>
      <c r="D36" s="619"/>
      <c r="E36" s="619"/>
      <c r="F36" s="619"/>
      <c r="G36" s="619"/>
      <c r="H36" s="619"/>
      <c r="I36" s="619"/>
      <c r="J36" s="619"/>
      <c r="K36" s="619"/>
      <c r="L36" s="619"/>
      <c r="M36" s="619"/>
      <c r="N36" s="619"/>
      <c r="O36" s="619"/>
      <c r="P36" s="619"/>
      <c r="Q36" s="620"/>
      <c r="R36" s="621" t="s">
        <v>131</v>
      </c>
      <c r="S36" s="622"/>
      <c r="T36" s="622"/>
      <c r="U36" s="622"/>
      <c r="V36" s="622"/>
      <c r="W36" s="622"/>
      <c r="X36" s="622"/>
      <c r="Y36" s="623"/>
      <c r="Z36" s="624" t="s">
        <v>225</v>
      </c>
      <c r="AA36" s="624"/>
      <c r="AB36" s="624"/>
      <c r="AC36" s="624"/>
      <c r="AD36" s="625" t="s">
        <v>225</v>
      </c>
      <c r="AE36" s="625"/>
      <c r="AF36" s="625"/>
      <c r="AG36" s="625"/>
      <c r="AH36" s="625"/>
      <c r="AI36" s="625"/>
      <c r="AJ36" s="625"/>
      <c r="AK36" s="625"/>
      <c r="AL36" s="626" t="s">
        <v>131</v>
      </c>
      <c r="AM36" s="627"/>
      <c r="AN36" s="627"/>
      <c r="AO36" s="628"/>
      <c r="AQ36" s="698" t="s">
        <v>323</v>
      </c>
      <c r="AR36" s="699"/>
      <c r="AS36" s="699"/>
      <c r="AT36" s="699"/>
      <c r="AU36" s="699"/>
      <c r="AV36" s="699"/>
      <c r="AW36" s="699"/>
      <c r="AX36" s="699"/>
      <c r="AY36" s="700"/>
      <c r="AZ36" s="621">
        <v>15943210</v>
      </c>
      <c r="BA36" s="622"/>
      <c r="BB36" s="622"/>
      <c r="BC36" s="622"/>
      <c r="BD36" s="657"/>
      <c r="BE36" s="657"/>
      <c r="BF36" s="680"/>
      <c r="BG36" s="636" t="s">
        <v>324</v>
      </c>
      <c r="BH36" s="637"/>
      <c r="BI36" s="637"/>
      <c r="BJ36" s="637"/>
      <c r="BK36" s="637"/>
      <c r="BL36" s="637"/>
      <c r="BM36" s="637"/>
      <c r="BN36" s="637"/>
      <c r="BO36" s="637"/>
      <c r="BP36" s="637"/>
      <c r="BQ36" s="637"/>
      <c r="BR36" s="637"/>
      <c r="BS36" s="637"/>
      <c r="BT36" s="637"/>
      <c r="BU36" s="638"/>
      <c r="BV36" s="621">
        <v>101715</v>
      </c>
      <c r="BW36" s="622"/>
      <c r="BX36" s="622"/>
      <c r="BY36" s="622"/>
      <c r="BZ36" s="622"/>
      <c r="CA36" s="622"/>
      <c r="CB36" s="631"/>
      <c r="CD36" s="636" t="s">
        <v>325</v>
      </c>
      <c r="CE36" s="637"/>
      <c r="CF36" s="637"/>
      <c r="CG36" s="637"/>
      <c r="CH36" s="637"/>
      <c r="CI36" s="637"/>
      <c r="CJ36" s="637"/>
      <c r="CK36" s="637"/>
      <c r="CL36" s="637"/>
      <c r="CM36" s="637"/>
      <c r="CN36" s="637"/>
      <c r="CO36" s="637"/>
      <c r="CP36" s="637"/>
      <c r="CQ36" s="638"/>
      <c r="CR36" s="621">
        <v>12243597</v>
      </c>
      <c r="CS36" s="622"/>
      <c r="CT36" s="622"/>
      <c r="CU36" s="622"/>
      <c r="CV36" s="622"/>
      <c r="CW36" s="622"/>
      <c r="CX36" s="622"/>
      <c r="CY36" s="623"/>
      <c r="CZ36" s="626">
        <v>6.4</v>
      </c>
      <c r="DA36" s="655"/>
      <c r="DB36" s="655"/>
      <c r="DC36" s="659"/>
      <c r="DD36" s="630">
        <v>8750352</v>
      </c>
      <c r="DE36" s="622"/>
      <c r="DF36" s="622"/>
      <c r="DG36" s="622"/>
      <c r="DH36" s="622"/>
      <c r="DI36" s="622"/>
      <c r="DJ36" s="622"/>
      <c r="DK36" s="623"/>
      <c r="DL36" s="630">
        <v>6287736</v>
      </c>
      <c r="DM36" s="622"/>
      <c r="DN36" s="622"/>
      <c r="DO36" s="622"/>
      <c r="DP36" s="622"/>
      <c r="DQ36" s="622"/>
      <c r="DR36" s="622"/>
      <c r="DS36" s="622"/>
      <c r="DT36" s="622"/>
      <c r="DU36" s="622"/>
      <c r="DV36" s="623"/>
      <c r="DW36" s="626">
        <v>16</v>
      </c>
      <c r="DX36" s="655"/>
      <c r="DY36" s="655"/>
      <c r="DZ36" s="655"/>
      <c r="EA36" s="655"/>
      <c r="EB36" s="655"/>
      <c r="EC36" s="656"/>
    </row>
    <row r="37" spans="2:133" ht="11.25" customHeight="1" x14ac:dyDescent="0.15">
      <c r="B37" s="618" t="s">
        <v>326</v>
      </c>
      <c r="C37" s="619"/>
      <c r="D37" s="619"/>
      <c r="E37" s="619"/>
      <c r="F37" s="619"/>
      <c r="G37" s="619"/>
      <c r="H37" s="619"/>
      <c r="I37" s="619"/>
      <c r="J37" s="619"/>
      <c r="K37" s="619"/>
      <c r="L37" s="619"/>
      <c r="M37" s="619"/>
      <c r="N37" s="619"/>
      <c r="O37" s="619"/>
      <c r="P37" s="619"/>
      <c r="Q37" s="620"/>
      <c r="R37" s="621">
        <v>2054000</v>
      </c>
      <c r="S37" s="622"/>
      <c r="T37" s="622"/>
      <c r="U37" s="622"/>
      <c r="V37" s="622"/>
      <c r="W37" s="622"/>
      <c r="X37" s="622"/>
      <c r="Y37" s="623"/>
      <c r="Z37" s="624">
        <v>0.9</v>
      </c>
      <c r="AA37" s="624"/>
      <c r="AB37" s="624"/>
      <c r="AC37" s="624"/>
      <c r="AD37" s="625" t="s">
        <v>250</v>
      </c>
      <c r="AE37" s="625"/>
      <c r="AF37" s="625"/>
      <c r="AG37" s="625"/>
      <c r="AH37" s="625"/>
      <c r="AI37" s="625"/>
      <c r="AJ37" s="625"/>
      <c r="AK37" s="625"/>
      <c r="AL37" s="626" t="s">
        <v>225</v>
      </c>
      <c r="AM37" s="627"/>
      <c r="AN37" s="627"/>
      <c r="AO37" s="628"/>
      <c r="AQ37" s="698" t="s">
        <v>327</v>
      </c>
      <c r="AR37" s="699"/>
      <c r="AS37" s="699"/>
      <c r="AT37" s="699"/>
      <c r="AU37" s="699"/>
      <c r="AV37" s="699"/>
      <c r="AW37" s="699"/>
      <c r="AX37" s="699"/>
      <c r="AY37" s="700"/>
      <c r="AZ37" s="621">
        <v>1739028</v>
      </c>
      <c r="BA37" s="622"/>
      <c r="BB37" s="622"/>
      <c r="BC37" s="622"/>
      <c r="BD37" s="657"/>
      <c r="BE37" s="657"/>
      <c r="BF37" s="680"/>
      <c r="BG37" s="636" t="s">
        <v>328</v>
      </c>
      <c r="BH37" s="637"/>
      <c r="BI37" s="637"/>
      <c r="BJ37" s="637"/>
      <c r="BK37" s="637"/>
      <c r="BL37" s="637"/>
      <c r="BM37" s="637"/>
      <c r="BN37" s="637"/>
      <c r="BO37" s="637"/>
      <c r="BP37" s="637"/>
      <c r="BQ37" s="637"/>
      <c r="BR37" s="637"/>
      <c r="BS37" s="637"/>
      <c r="BT37" s="637"/>
      <c r="BU37" s="638"/>
      <c r="BV37" s="621">
        <v>22554</v>
      </c>
      <c r="BW37" s="622"/>
      <c r="BX37" s="622"/>
      <c r="BY37" s="622"/>
      <c r="BZ37" s="622"/>
      <c r="CA37" s="622"/>
      <c r="CB37" s="631"/>
      <c r="CD37" s="636" t="s">
        <v>329</v>
      </c>
      <c r="CE37" s="637"/>
      <c r="CF37" s="637"/>
      <c r="CG37" s="637"/>
      <c r="CH37" s="637"/>
      <c r="CI37" s="637"/>
      <c r="CJ37" s="637"/>
      <c r="CK37" s="637"/>
      <c r="CL37" s="637"/>
      <c r="CM37" s="637"/>
      <c r="CN37" s="637"/>
      <c r="CO37" s="637"/>
      <c r="CP37" s="637"/>
      <c r="CQ37" s="638"/>
      <c r="CR37" s="621">
        <v>3827479</v>
      </c>
      <c r="CS37" s="657"/>
      <c r="CT37" s="657"/>
      <c r="CU37" s="657"/>
      <c r="CV37" s="657"/>
      <c r="CW37" s="657"/>
      <c r="CX37" s="657"/>
      <c r="CY37" s="658"/>
      <c r="CZ37" s="626">
        <v>2</v>
      </c>
      <c r="DA37" s="655"/>
      <c r="DB37" s="655"/>
      <c r="DC37" s="659"/>
      <c r="DD37" s="630">
        <v>3827479</v>
      </c>
      <c r="DE37" s="657"/>
      <c r="DF37" s="657"/>
      <c r="DG37" s="657"/>
      <c r="DH37" s="657"/>
      <c r="DI37" s="657"/>
      <c r="DJ37" s="657"/>
      <c r="DK37" s="658"/>
      <c r="DL37" s="630">
        <v>3827479</v>
      </c>
      <c r="DM37" s="657"/>
      <c r="DN37" s="657"/>
      <c r="DO37" s="657"/>
      <c r="DP37" s="657"/>
      <c r="DQ37" s="657"/>
      <c r="DR37" s="657"/>
      <c r="DS37" s="657"/>
      <c r="DT37" s="657"/>
      <c r="DU37" s="657"/>
      <c r="DV37" s="658"/>
      <c r="DW37" s="626">
        <v>9.6999999999999993</v>
      </c>
      <c r="DX37" s="655"/>
      <c r="DY37" s="655"/>
      <c r="DZ37" s="655"/>
      <c r="EA37" s="655"/>
      <c r="EB37" s="655"/>
      <c r="EC37" s="656"/>
    </row>
    <row r="38" spans="2:133" ht="11.25" customHeight="1" x14ac:dyDescent="0.15">
      <c r="B38" s="666" t="s">
        <v>330</v>
      </c>
      <c r="C38" s="667"/>
      <c r="D38" s="667"/>
      <c r="E38" s="667"/>
      <c r="F38" s="667"/>
      <c r="G38" s="667"/>
      <c r="H38" s="667"/>
      <c r="I38" s="667"/>
      <c r="J38" s="667"/>
      <c r="K38" s="667"/>
      <c r="L38" s="667"/>
      <c r="M38" s="667"/>
      <c r="N38" s="667"/>
      <c r="O38" s="667"/>
      <c r="P38" s="667"/>
      <c r="Q38" s="668"/>
      <c r="R38" s="701">
        <v>235120374</v>
      </c>
      <c r="S38" s="702"/>
      <c r="T38" s="702"/>
      <c r="U38" s="702"/>
      <c r="V38" s="702"/>
      <c r="W38" s="702"/>
      <c r="X38" s="702"/>
      <c r="Y38" s="703"/>
      <c r="Z38" s="704">
        <v>100</v>
      </c>
      <c r="AA38" s="704"/>
      <c r="AB38" s="704"/>
      <c r="AC38" s="704"/>
      <c r="AD38" s="705">
        <v>37273799</v>
      </c>
      <c r="AE38" s="705"/>
      <c r="AF38" s="705"/>
      <c r="AG38" s="705"/>
      <c r="AH38" s="705"/>
      <c r="AI38" s="705"/>
      <c r="AJ38" s="705"/>
      <c r="AK38" s="705"/>
      <c r="AL38" s="706">
        <v>100</v>
      </c>
      <c r="AM38" s="692"/>
      <c r="AN38" s="692"/>
      <c r="AO38" s="707"/>
      <c r="AQ38" s="698" t="s">
        <v>331</v>
      </c>
      <c r="AR38" s="699"/>
      <c r="AS38" s="699"/>
      <c r="AT38" s="699"/>
      <c r="AU38" s="699"/>
      <c r="AV38" s="699"/>
      <c r="AW38" s="699"/>
      <c r="AX38" s="699"/>
      <c r="AY38" s="700"/>
      <c r="AZ38" s="621">
        <v>686192</v>
      </c>
      <c r="BA38" s="622"/>
      <c r="BB38" s="622"/>
      <c r="BC38" s="622"/>
      <c r="BD38" s="657"/>
      <c r="BE38" s="657"/>
      <c r="BF38" s="680"/>
      <c r="BG38" s="636" t="s">
        <v>332</v>
      </c>
      <c r="BH38" s="637"/>
      <c r="BI38" s="637"/>
      <c r="BJ38" s="637"/>
      <c r="BK38" s="637"/>
      <c r="BL38" s="637"/>
      <c r="BM38" s="637"/>
      <c r="BN38" s="637"/>
      <c r="BO38" s="637"/>
      <c r="BP38" s="637"/>
      <c r="BQ38" s="637"/>
      <c r="BR38" s="637"/>
      <c r="BS38" s="637"/>
      <c r="BT38" s="637"/>
      <c r="BU38" s="638"/>
      <c r="BV38" s="621">
        <v>37454</v>
      </c>
      <c r="BW38" s="622"/>
      <c r="BX38" s="622"/>
      <c r="BY38" s="622"/>
      <c r="BZ38" s="622"/>
      <c r="CA38" s="622"/>
      <c r="CB38" s="631"/>
      <c r="CD38" s="636" t="s">
        <v>333</v>
      </c>
      <c r="CE38" s="637"/>
      <c r="CF38" s="637"/>
      <c r="CG38" s="637"/>
      <c r="CH38" s="637"/>
      <c r="CI38" s="637"/>
      <c r="CJ38" s="637"/>
      <c r="CK38" s="637"/>
      <c r="CL38" s="637"/>
      <c r="CM38" s="637"/>
      <c r="CN38" s="637"/>
      <c r="CO38" s="637"/>
      <c r="CP38" s="637"/>
      <c r="CQ38" s="638"/>
      <c r="CR38" s="621">
        <v>21859822</v>
      </c>
      <c r="CS38" s="622"/>
      <c r="CT38" s="622"/>
      <c r="CU38" s="622"/>
      <c r="CV38" s="622"/>
      <c r="CW38" s="622"/>
      <c r="CX38" s="622"/>
      <c r="CY38" s="623"/>
      <c r="CZ38" s="626">
        <v>11.5</v>
      </c>
      <c r="DA38" s="655"/>
      <c r="DB38" s="655"/>
      <c r="DC38" s="659"/>
      <c r="DD38" s="630">
        <v>16639661</v>
      </c>
      <c r="DE38" s="622"/>
      <c r="DF38" s="622"/>
      <c r="DG38" s="622"/>
      <c r="DH38" s="622"/>
      <c r="DI38" s="622"/>
      <c r="DJ38" s="622"/>
      <c r="DK38" s="623"/>
      <c r="DL38" s="630">
        <v>7256107</v>
      </c>
      <c r="DM38" s="622"/>
      <c r="DN38" s="622"/>
      <c r="DO38" s="622"/>
      <c r="DP38" s="622"/>
      <c r="DQ38" s="622"/>
      <c r="DR38" s="622"/>
      <c r="DS38" s="622"/>
      <c r="DT38" s="622"/>
      <c r="DU38" s="622"/>
      <c r="DV38" s="623"/>
      <c r="DW38" s="626">
        <v>18.5</v>
      </c>
      <c r="DX38" s="655"/>
      <c r="DY38" s="655"/>
      <c r="DZ38" s="655"/>
      <c r="EA38" s="655"/>
      <c r="EB38" s="655"/>
      <c r="EC38" s="656"/>
    </row>
    <row r="39" spans="2:133" ht="11.25" customHeight="1" x14ac:dyDescent="0.15">
      <c r="AQ39" s="698" t="s">
        <v>334</v>
      </c>
      <c r="AR39" s="699"/>
      <c r="AS39" s="699"/>
      <c r="AT39" s="699"/>
      <c r="AU39" s="699"/>
      <c r="AV39" s="699"/>
      <c r="AW39" s="699"/>
      <c r="AX39" s="699"/>
      <c r="AY39" s="700"/>
      <c r="AZ39" s="621">
        <v>189299</v>
      </c>
      <c r="BA39" s="622"/>
      <c r="BB39" s="622"/>
      <c r="BC39" s="622"/>
      <c r="BD39" s="657"/>
      <c r="BE39" s="657"/>
      <c r="BF39" s="680"/>
      <c r="BG39" s="712" t="s">
        <v>335</v>
      </c>
      <c r="BH39" s="713"/>
      <c r="BI39" s="713"/>
      <c r="BJ39" s="713"/>
      <c r="BK39" s="713"/>
      <c r="BL39" s="215"/>
      <c r="BM39" s="637" t="s">
        <v>336</v>
      </c>
      <c r="BN39" s="637"/>
      <c r="BO39" s="637"/>
      <c r="BP39" s="637"/>
      <c r="BQ39" s="637"/>
      <c r="BR39" s="637"/>
      <c r="BS39" s="637"/>
      <c r="BT39" s="637"/>
      <c r="BU39" s="638"/>
      <c r="BV39" s="621">
        <v>96</v>
      </c>
      <c r="BW39" s="622"/>
      <c r="BX39" s="622"/>
      <c r="BY39" s="622"/>
      <c r="BZ39" s="622"/>
      <c r="CA39" s="622"/>
      <c r="CB39" s="631"/>
      <c r="CD39" s="636" t="s">
        <v>337</v>
      </c>
      <c r="CE39" s="637"/>
      <c r="CF39" s="637"/>
      <c r="CG39" s="637"/>
      <c r="CH39" s="637"/>
      <c r="CI39" s="637"/>
      <c r="CJ39" s="637"/>
      <c r="CK39" s="637"/>
      <c r="CL39" s="637"/>
      <c r="CM39" s="637"/>
      <c r="CN39" s="637"/>
      <c r="CO39" s="637"/>
      <c r="CP39" s="637"/>
      <c r="CQ39" s="638"/>
      <c r="CR39" s="621">
        <v>38211868</v>
      </c>
      <c r="CS39" s="657"/>
      <c r="CT39" s="657"/>
      <c r="CU39" s="657"/>
      <c r="CV39" s="657"/>
      <c r="CW39" s="657"/>
      <c r="CX39" s="657"/>
      <c r="CY39" s="658"/>
      <c r="CZ39" s="626">
        <v>20.100000000000001</v>
      </c>
      <c r="DA39" s="655"/>
      <c r="DB39" s="655"/>
      <c r="DC39" s="659"/>
      <c r="DD39" s="630">
        <v>7932109</v>
      </c>
      <c r="DE39" s="657"/>
      <c r="DF39" s="657"/>
      <c r="DG39" s="657"/>
      <c r="DH39" s="657"/>
      <c r="DI39" s="657"/>
      <c r="DJ39" s="657"/>
      <c r="DK39" s="658"/>
      <c r="DL39" s="630" t="s">
        <v>236</v>
      </c>
      <c r="DM39" s="657"/>
      <c r="DN39" s="657"/>
      <c r="DO39" s="657"/>
      <c r="DP39" s="657"/>
      <c r="DQ39" s="657"/>
      <c r="DR39" s="657"/>
      <c r="DS39" s="657"/>
      <c r="DT39" s="657"/>
      <c r="DU39" s="657"/>
      <c r="DV39" s="658"/>
      <c r="DW39" s="626" t="s">
        <v>225</v>
      </c>
      <c r="DX39" s="655"/>
      <c r="DY39" s="655"/>
      <c r="DZ39" s="655"/>
      <c r="EA39" s="655"/>
      <c r="EB39" s="655"/>
      <c r="EC39" s="656"/>
    </row>
    <row r="40" spans="2:133" ht="11.25" customHeight="1" x14ac:dyDescent="0.15">
      <c r="AQ40" s="698" t="s">
        <v>338</v>
      </c>
      <c r="AR40" s="699"/>
      <c r="AS40" s="699"/>
      <c r="AT40" s="699"/>
      <c r="AU40" s="699"/>
      <c r="AV40" s="699"/>
      <c r="AW40" s="699"/>
      <c r="AX40" s="699"/>
      <c r="AY40" s="700"/>
      <c r="AZ40" s="621">
        <v>1443136</v>
      </c>
      <c r="BA40" s="622"/>
      <c r="BB40" s="622"/>
      <c r="BC40" s="622"/>
      <c r="BD40" s="657"/>
      <c r="BE40" s="657"/>
      <c r="BF40" s="680"/>
      <c r="BG40" s="712"/>
      <c r="BH40" s="713"/>
      <c r="BI40" s="713"/>
      <c r="BJ40" s="713"/>
      <c r="BK40" s="713"/>
      <c r="BL40" s="215"/>
      <c r="BM40" s="637" t="s">
        <v>339</v>
      </c>
      <c r="BN40" s="637"/>
      <c r="BO40" s="637"/>
      <c r="BP40" s="637"/>
      <c r="BQ40" s="637"/>
      <c r="BR40" s="637"/>
      <c r="BS40" s="637"/>
      <c r="BT40" s="637"/>
      <c r="BU40" s="638"/>
      <c r="BV40" s="621">
        <v>143</v>
      </c>
      <c r="BW40" s="622"/>
      <c r="BX40" s="622"/>
      <c r="BY40" s="622"/>
      <c r="BZ40" s="622"/>
      <c r="CA40" s="622"/>
      <c r="CB40" s="631"/>
      <c r="CD40" s="636" t="s">
        <v>340</v>
      </c>
      <c r="CE40" s="637"/>
      <c r="CF40" s="637"/>
      <c r="CG40" s="637"/>
      <c r="CH40" s="637"/>
      <c r="CI40" s="637"/>
      <c r="CJ40" s="637"/>
      <c r="CK40" s="637"/>
      <c r="CL40" s="637"/>
      <c r="CM40" s="637"/>
      <c r="CN40" s="637"/>
      <c r="CO40" s="637"/>
      <c r="CP40" s="637"/>
      <c r="CQ40" s="638"/>
      <c r="CR40" s="621">
        <v>1171441</v>
      </c>
      <c r="CS40" s="622"/>
      <c r="CT40" s="622"/>
      <c r="CU40" s="622"/>
      <c r="CV40" s="622"/>
      <c r="CW40" s="622"/>
      <c r="CX40" s="622"/>
      <c r="CY40" s="623"/>
      <c r="CZ40" s="626">
        <v>0.6</v>
      </c>
      <c r="DA40" s="655"/>
      <c r="DB40" s="655"/>
      <c r="DC40" s="659"/>
      <c r="DD40" s="630">
        <v>337341</v>
      </c>
      <c r="DE40" s="622"/>
      <c r="DF40" s="622"/>
      <c r="DG40" s="622"/>
      <c r="DH40" s="622"/>
      <c r="DI40" s="622"/>
      <c r="DJ40" s="622"/>
      <c r="DK40" s="623"/>
      <c r="DL40" s="630" t="s">
        <v>225</v>
      </c>
      <c r="DM40" s="622"/>
      <c r="DN40" s="622"/>
      <c r="DO40" s="622"/>
      <c r="DP40" s="622"/>
      <c r="DQ40" s="622"/>
      <c r="DR40" s="622"/>
      <c r="DS40" s="622"/>
      <c r="DT40" s="622"/>
      <c r="DU40" s="622"/>
      <c r="DV40" s="623"/>
      <c r="DW40" s="626" t="s">
        <v>131</v>
      </c>
      <c r="DX40" s="655"/>
      <c r="DY40" s="655"/>
      <c r="DZ40" s="655"/>
      <c r="EA40" s="655"/>
      <c r="EB40" s="655"/>
      <c r="EC40" s="656"/>
    </row>
    <row r="41" spans="2:133" ht="11.25" customHeight="1" x14ac:dyDescent="0.15">
      <c r="AQ41" s="708" t="s">
        <v>341</v>
      </c>
      <c r="AR41" s="709"/>
      <c r="AS41" s="709"/>
      <c r="AT41" s="709"/>
      <c r="AU41" s="709"/>
      <c r="AV41" s="709"/>
      <c r="AW41" s="709"/>
      <c r="AX41" s="709"/>
      <c r="AY41" s="710"/>
      <c r="AZ41" s="701">
        <v>4284177</v>
      </c>
      <c r="BA41" s="702"/>
      <c r="BB41" s="702"/>
      <c r="BC41" s="702"/>
      <c r="BD41" s="691"/>
      <c r="BE41" s="691"/>
      <c r="BF41" s="693"/>
      <c r="BG41" s="714"/>
      <c r="BH41" s="715"/>
      <c r="BI41" s="715"/>
      <c r="BJ41" s="715"/>
      <c r="BK41" s="715"/>
      <c r="BL41" s="216"/>
      <c r="BM41" s="646" t="s">
        <v>342</v>
      </c>
      <c r="BN41" s="646"/>
      <c r="BO41" s="646"/>
      <c r="BP41" s="646"/>
      <c r="BQ41" s="646"/>
      <c r="BR41" s="646"/>
      <c r="BS41" s="646"/>
      <c r="BT41" s="646"/>
      <c r="BU41" s="647"/>
      <c r="BV41" s="701">
        <v>342</v>
      </c>
      <c r="BW41" s="702"/>
      <c r="BX41" s="702"/>
      <c r="BY41" s="702"/>
      <c r="BZ41" s="702"/>
      <c r="CA41" s="702"/>
      <c r="CB41" s="711"/>
      <c r="CD41" s="636" t="s">
        <v>343</v>
      </c>
      <c r="CE41" s="637"/>
      <c r="CF41" s="637"/>
      <c r="CG41" s="637"/>
      <c r="CH41" s="637"/>
      <c r="CI41" s="637"/>
      <c r="CJ41" s="637"/>
      <c r="CK41" s="637"/>
      <c r="CL41" s="637"/>
      <c r="CM41" s="637"/>
      <c r="CN41" s="637"/>
      <c r="CO41" s="637"/>
      <c r="CP41" s="637"/>
      <c r="CQ41" s="638"/>
      <c r="CR41" s="621" t="s">
        <v>131</v>
      </c>
      <c r="CS41" s="657"/>
      <c r="CT41" s="657"/>
      <c r="CU41" s="657"/>
      <c r="CV41" s="657"/>
      <c r="CW41" s="657"/>
      <c r="CX41" s="657"/>
      <c r="CY41" s="658"/>
      <c r="CZ41" s="626" t="s">
        <v>250</v>
      </c>
      <c r="DA41" s="655"/>
      <c r="DB41" s="655"/>
      <c r="DC41" s="659"/>
      <c r="DD41" s="630" t="s">
        <v>250</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345</v>
      </c>
      <c r="CE42" s="619"/>
      <c r="CF42" s="619"/>
      <c r="CG42" s="619"/>
      <c r="CH42" s="619"/>
      <c r="CI42" s="619"/>
      <c r="CJ42" s="619"/>
      <c r="CK42" s="619"/>
      <c r="CL42" s="619"/>
      <c r="CM42" s="619"/>
      <c r="CN42" s="619"/>
      <c r="CO42" s="619"/>
      <c r="CP42" s="619"/>
      <c r="CQ42" s="620"/>
      <c r="CR42" s="621">
        <v>73256455</v>
      </c>
      <c r="CS42" s="622"/>
      <c r="CT42" s="622"/>
      <c r="CU42" s="622"/>
      <c r="CV42" s="622"/>
      <c r="CW42" s="622"/>
      <c r="CX42" s="622"/>
      <c r="CY42" s="623"/>
      <c r="CZ42" s="626">
        <v>38.5</v>
      </c>
      <c r="DA42" s="627"/>
      <c r="DB42" s="627"/>
      <c r="DC42" s="722"/>
      <c r="DD42" s="630">
        <v>9212057</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347</v>
      </c>
      <c r="CE43" s="619"/>
      <c r="CF43" s="619"/>
      <c r="CG43" s="619"/>
      <c r="CH43" s="619"/>
      <c r="CI43" s="619"/>
      <c r="CJ43" s="619"/>
      <c r="CK43" s="619"/>
      <c r="CL43" s="619"/>
      <c r="CM43" s="619"/>
      <c r="CN43" s="619"/>
      <c r="CO43" s="619"/>
      <c r="CP43" s="619"/>
      <c r="CQ43" s="620"/>
      <c r="CR43" s="621">
        <v>1301612</v>
      </c>
      <c r="CS43" s="657"/>
      <c r="CT43" s="657"/>
      <c r="CU43" s="657"/>
      <c r="CV43" s="657"/>
      <c r="CW43" s="657"/>
      <c r="CX43" s="657"/>
      <c r="CY43" s="658"/>
      <c r="CZ43" s="626">
        <v>0.7</v>
      </c>
      <c r="DA43" s="655"/>
      <c r="DB43" s="655"/>
      <c r="DC43" s="659"/>
      <c r="DD43" s="630">
        <v>1199219</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348</v>
      </c>
      <c r="CD44" s="733" t="s">
        <v>299</v>
      </c>
      <c r="CE44" s="734"/>
      <c r="CF44" s="618" t="s">
        <v>349</v>
      </c>
      <c r="CG44" s="619"/>
      <c r="CH44" s="619"/>
      <c r="CI44" s="619"/>
      <c r="CJ44" s="619"/>
      <c r="CK44" s="619"/>
      <c r="CL44" s="619"/>
      <c r="CM44" s="619"/>
      <c r="CN44" s="619"/>
      <c r="CO44" s="619"/>
      <c r="CP44" s="619"/>
      <c r="CQ44" s="620"/>
      <c r="CR44" s="621">
        <v>60777217</v>
      </c>
      <c r="CS44" s="622"/>
      <c r="CT44" s="622"/>
      <c r="CU44" s="622"/>
      <c r="CV44" s="622"/>
      <c r="CW44" s="622"/>
      <c r="CX44" s="622"/>
      <c r="CY44" s="623"/>
      <c r="CZ44" s="626">
        <v>31.9</v>
      </c>
      <c r="DA44" s="627"/>
      <c r="DB44" s="627"/>
      <c r="DC44" s="722"/>
      <c r="DD44" s="630">
        <v>6913057</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350</v>
      </c>
      <c r="CG45" s="619"/>
      <c r="CH45" s="619"/>
      <c r="CI45" s="619"/>
      <c r="CJ45" s="619"/>
      <c r="CK45" s="619"/>
      <c r="CL45" s="619"/>
      <c r="CM45" s="619"/>
      <c r="CN45" s="619"/>
      <c r="CO45" s="619"/>
      <c r="CP45" s="619"/>
      <c r="CQ45" s="620"/>
      <c r="CR45" s="621">
        <v>53405521</v>
      </c>
      <c r="CS45" s="657"/>
      <c r="CT45" s="657"/>
      <c r="CU45" s="657"/>
      <c r="CV45" s="657"/>
      <c r="CW45" s="657"/>
      <c r="CX45" s="657"/>
      <c r="CY45" s="658"/>
      <c r="CZ45" s="626">
        <v>28.1</v>
      </c>
      <c r="DA45" s="655"/>
      <c r="DB45" s="655"/>
      <c r="DC45" s="659"/>
      <c r="DD45" s="630">
        <v>3802330</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351</v>
      </c>
      <c r="CG46" s="619"/>
      <c r="CH46" s="619"/>
      <c r="CI46" s="619"/>
      <c r="CJ46" s="619"/>
      <c r="CK46" s="619"/>
      <c r="CL46" s="619"/>
      <c r="CM46" s="619"/>
      <c r="CN46" s="619"/>
      <c r="CO46" s="619"/>
      <c r="CP46" s="619"/>
      <c r="CQ46" s="620"/>
      <c r="CR46" s="621">
        <v>6118788</v>
      </c>
      <c r="CS46" s="622"/>
      <c r="CT46" s="622"/>
      <c r="CU46" s="622"/>
      <c r="CV46" s="622"/>
      <c r="CW46" s="622"/>
      <c r="CX46" s="622"/>
      <c r="CY46" s="623"/>
      <c r="CZ46" s="626">
        <v>3.2</v>
      </c>
      <c r="DA46" s="627"/>
      <c r="DB46" s="627"/>
      <c r="DC46" s="722"/>
      <c r="DD46" s="630">
        <v>2233425</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352</v>
      </c>
      <c r="CG47" s="619"/>
      <c r="CH47" s="619"/>
      <c r="CI47" s="619"/>
      <c r="CJ47" s="619"/>
      <c r="CK47" s="619"/>
      <c r="CL47" s="619"/>
      <c r="CM47" s="619"/>
      <c r="CN47" s="619"/>
      <c r="CO47" s="619"/>
      <c r="CP47" s="619"/>
      <c r="CQ47" s="620"/>
      <c r="CR47" s="621">
        <v>12479238</v>
      </c>
      <c r="CS47" s="657"/>
      <c r="CT47" s="657"/>
      <c r="CU47" s="657"/>
      <c r="CV47" s="657"/>
      <c r="CW47" s="657"/>
      <c r="CX47" s="657"/>
      <c r="CY47" s="658"/>
      <c r="CZ47" s="626">
        <v>6.6</v>
      </c>
      <c r="DA47" s="655"/>
      <c r="DB47" s="655"/>
      <c r="DC47" s="659"/>
      <c r="DD47" s="630">
        <v>2299000</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353</v>
      </c>
      <c r="CG48" s="619"/>
      <c r="CH48" s="619"/>
      <c r="CI48" s="619"/>
      <c r="CJ48" s="619"/>
      <c r="CK48" s="619"/>
      <c r="CL48" s="619"/>
      <c r="CM48" s="619"/>
      <c r="CN48" s="619"/>
      <c r="CO48" s="619"/>
      <c r="CP48" s="619"/>
      <c r="CQ48" s="620"/>
      <c r="CR48" s="621" t="s">
        <v>225</v>
      </c>
      <c r="CS48" s="622"/>
      <c r="CT48" s="622"/>
      <c r="CU48" s="622"/>
      <c r="CV48" s="622"/>
      <c r="CW48" s="622"/>
      <c r="CX48" s="622"/>
      <c r="CY48" s="623"/>
      <c r="CZ48" s="626" t="s">
        <v>236</v>
      </c>
      <c r="DA48" s="627"/>
      <c r="DB48" s="627"/>
      <c r="DC48" s="722"/>
      <c r="DD48" s="630" t="s">
        <v>225</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354</v>
      </c>
      <c r="CE49" s="667"/>
      <c r="CF49" s="667"/>
      <c r="CG49" s="667"/>
      <c r="CH49" s="667"/>
      <c r="CI49" s="667"/>
      <c r="CJ49" s="667"/>
      <c r="CK49" s="667"/>
      <c r="CL49" s="667"/>
      <c r="CM49" s="667"/>
      <c r="CN49" s="667"/>
      <c r="CO49" s="667"/>
      <c r="CP49" s="667"/>
      <c r="CQ49" s="668"/>
      <c r="CR49" s="701">
        <v>190270377</v>
      </c>
      <c r="CS49" s="691"/>
      <c r="CT49" s="691"/>
      <c r="CU49" s="691"/>
      <c r="CV49" s="691"/>
      <c r="CW49" s="691"/>
      <c r="CX49" s="691"/>
      <c r="CY49" s="723"/>
      <c r="CZ49" s="706">
        <v>100</v>
      </c>
      <c r="DA49" s="724"/>
      <c r="DB49" s="724"/>
      <c r="DC49" s="725"/>
      <c r="DD49" s="726">
        <v>71974087</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sDKZisGi2L/8XC4+w7qtRvPisvynmh3callzcpD6yXU+gMuWF2VwMQAE19xvLeDAHM8jvoSaTykFfcaISVzSRg==" saltValue="/AWsVKE0x0o0zzjz7uVxr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V15" sqref="V15:Z15"/>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356</v>
      </c>
      <c r="DK2" s="769"/>
      <c r="DL2" s="769"/>
      <c r="DM2" s="769"/>
      <c r="DN2" s="769"/>
      <c r="DO2" s="770"/>
      <c r="DP2" s="229"/>
      <c r="DQ2" s="768" t="s">
        <v>357</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358</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360</v>
      </c>
      <c r="B5" s="763"/>
      <c r="C5" s="763"/>
      <c r="D5" s="763"/>
      <c r="E5" s="763"/>
      <c r="F5" s="763"/>
      <c r="G5" s="763"/>
      <c r="H5" s="763"/>
      <c r="I5" s="763"/>
      <c r="J5" s="763"/>
      <c r="K5" s="763"/>
      <c r="L5" s="763"/>
      <c r="M5" s="763"/>
      <c r="N5" s="763"/>
      <c r="O5" s="763"/>
      <c r="P5" s="764"/>
      <c r="Q5" s="739" t="s">
        <v>361</v>
      </c>
      <c r="R5" s="740"/>
      <c r="S5" s="740"/>
      <c r="T5" s="740"/>
      <c r="U5" s="741"/>
      <c r="V5" s="739" t="s">
        <v>362</v>
      </c>
      <c r="W5" s="740"/>
      <c r="X5" s="740"/>
      <c r="Y5" s="740"/>
      <c r="Z5" s="741"/>
      <c r="AA5" s="739" t="s">
        <v>363</v>
      </c>
      <c r="AB5" s="740"/>
      <c r="AC5" s="740"/>
      <c r="AD5" s="740"/>
      <c r="AE5" s="740"/>
      <c r="AF5" s="772" t="s">
        <v>364</v>
      </c>
      <c r="AG5" s="740"/>
      <c r="AH5" s="740"/>
      <c r="AI5" s="740"/>
      <c r="AJ5" s="751"/>
      <c r="AK5" s="740" t="s">
        <v>365</v>
      </c>
      <c r="AL5" s="740"/>
      <c r="AM5" s="740"/>
      <c r="AN5" s="740"/>
      <c r="AO5" s="741"/>
      <c r="AP5" s="739" t="s">
        <v>366</v>
      </c>
      <c r="AQ5" s="740"/>
      <c r="AR5" s="740"/>
      <c r="AS5" s="740"/>
      <c r="AT5" s="741"/>
      <c r="AU5" s="739" t="s">
        <v>367</v>
      </c>
      <c r="AV5" s="740"/>
      <c r="AW5" s="740"/>
      <c r="AX5" s="740"/>
      <c r="AY5" s="751"/>
      <c r="AZ5" s="236"/>
      <c r="BA5" s="236"/>
      <c r="BB5" s="236"/>
      <c r="BC5" s="236"/>
      <c r="BD5" s="236"/>
      <c r="BE5" s="237"/>
      <c r="BF5" s="237"/>
      <c r="BG5" s="237"/>
      <c r="BH5" s="237"/>
      <c r="BI5" s="237"/>
      <c r="BJ5" s="237"/>
      <c r="BK5" s="237"/>
      <c r="BL5" s="237"/>
      <c r="BM5" s="237"/>
      <c r="BN5" s="237"/>
      <c r="BO5" s="237"/>
      <c r="BP5" s="237"/>
      <c r="BQ5" s="762" t="s">
        <v>368</v>
      </c>
      <c r="BR5" s="763"/>
      <c r="BS5" s="763"/>
      <c r="BT5" s="763"/>
      <c r="BU5" s="763"/>
      <c r="BV5" s="763"/>
      <c r="BW5" s="763"/>
      <c r="BX5" s="763"/>
      <c r="BY5" s="763"/>
      <c r="BZ5" s="763"/>
      <c r="CA5" s="763"/>
      <c r="CB5" s="763"/>
      <c r="CC5" s="763"/>
      <c r="CD5" s="763"/>
      <c r="CE5" s="763"/>
      <c r="CF5" s="763"/>
      <c r="CG5" s="764"/>
      <c r="CH5" s="739" t="s">
        <v>369</v>
      </c>
      <c r="CI5" s="740"/>
      <c r="CJ5" s="740"/>
      <c r="CK5" s="740"/>
      <c r="CL5" s="741"/>
      <c r="CM5" s="739" t="s">
        <v>370</v>
      </c>
      <c r="CN5" s="740"/>
      <c r="CO5" s="740"/>
      <c r="CP5" s="740"/>
      <c r="CQ5" s="741"/>
      <c r="CR5" s="739" t="s">
        <v>371</v>
      </c>
      <c r="CS5" s="740"/>
      <c r="CT5" s="740"/>
      <c r="CU5" s="740"/>
      <c r="CV5" s="741"/>
      <c r="CW5" s="739" t="s">
        <v>372</v>
      </c>
      <c r="CX5" s="740"/>
      <c r="CY5" s="740"/>
      <c r="CZ5" s="740"/>
      <c r="DA5" s="741"/>
      <c r="DB5" s="739" t="s">
        <v>373</v>
      </c>
      <c r="DC5" s="740"/>
      <c r="DD5" s="740"/>
      <c r="DE5" s="740"/>
      <c r="DF5" s="741"/>
      <c r="DG5" s="745" t="s">
        <v>374</v>
      </c>
      <c r="DH5" s="746"/>
      <c r="DI5" s="746"/>
      <c r="DJ5" s="746"/>
      <c r="DK5" s="747"/>
      <c r="DL5" s="745" t="s">
        <v>375</v>
      </c>
      <c r="DM5" s="746"/>
      <c r="DN5" s="746"/>
      <c r="DO5" s="746"/>
      <c r="DP5" s="747"/>
      <c r="DQ5" s="739" t="s">
        <v>376</v>
      </c>
      <c r="DR5" s="740"/>
      <c r="DS5" s="740"/>
      <c r="DT5" s="740"/>
      <c r="DU5" s="741"/>
      <c r="DV5" s="739" t="s">
        <v>367</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377</v>
      </c>
      <c r="C7" s="754"/>
      <c r="D7" s="754"/>
      <c r="E7" s="754"/>
      <c r="F7" s="754"/>
      <c r="G7" s="754"/>
      <c r="H7" s="754"/>
      <c r="I7" s="754"/>
      <c r="J7" s="754"/>
      <c r="K7" s="754"/>
      <c r="L7" s="754"/>
      <c r="M7" s="754"/>
      <c r="N7" s="754"/>
      <c r="O7" s="754"/>
      <c r="P7" s="755"/>
      <c r="Q7" s="756">
        <v>232376</v>
      </c>
      <c r="R7" s="757"/>
      <c r="S7" s="757"/>
      <c r="T7" s="757"/>
      <c r="U7" s="757"/>
      <c r="V7" s="757">
        <v>195303</v>
      </c>
      <c r="W7" s="757"/>
      <c r="X7" s="757"/>
      <c r="Y7" s="757"/>
      <c r="Z7" s="757"/>
      <c r="AA7" s="757">
        <v>37073</v>
      </c>
      <c r="AB7" s="757"/>
      <c r="AC7" s="757"/>
      <c r="AD7" s="757"/>
      <c r="AE7" s="758"/>
      <c r="AF7" s="759">
        <v>7125</v>
      </c>
      <c r="AG7" s="760"/>
      <c r="AH7" s="760"/>
      <c r="AI7" s="760"/>
      <c r="AJ7" s="761"/>
      <c r="AK7" s="796">
        <v>5135</v>
      </c>
      <c r="AL7" s="797"/>
      <c r="AM7" s="797"/>
      <c r="AN7" s="797"/>
      <c r="AO7" s="797"/>
      <c r="AP7" s="797">
        <v>76275</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602</v>
      </c>
      <c r="BT7" s="801"/>
      <c r="BU7" s="801"/>
      <c r="BV7" s="801"/>
      <c r="BW7" s="801"/>
      <c r="BX7" s="801"/>
      <c r="BY7" s="801"/>
      <c r="BZ7" s="801"/>
      <c r="CA7" s="801"/>
      <c r="CB7" s="801"/>
      <c r="CC7" s="801"/>
      <c r="CD7" s="801"/>
      <c r="CE7" s="801"/>
      <c r="CF7" s="801"/>
      <c r="CG7" s="802"/>
      <c r="CH7" s="793">
        <v>-1</v>
      </c>
      <c r="CI7" s="794"/>
      <c r="CJ7" s="794"/>
      <c r="CK7" s="794"/>
      <c r="CL7" s="795"/>
      <c r="CM7" s="793">
        <v>140</v>
      </c>
      <c r="CN7" s="794"/>
      <c r="CO7" s="794"/>
      <c r="CP7" s="794"/>
      <c r="CQ7" s="795"/>
      <c r="CR7" s="793">
        <v>45</v>
      </c>
      <c r="CS7" s="794"/>
      <c r="CT7" s="794"/>
      <c r="CU7" s="794"/>
      <c r="CV7" s="795"/>
      <c r="CW7" s="793" t="s">
        <v>533</v>
      </c>
      <c r="CX7" s="794"/>
      <c r="CY7" s="794"/>
      <c r="CZ7" s="794"/>
      <c r="DA7" s="795"/>
      <c r="DB7" s="793" t="s">
        <v>533</v>
      </c>
      <c r="DC7" s="794"/>
      <c r="DD7" s="794"/>
      <c r="DE7" s="794"/>
      <c r="DF7" s="795"/>
      <c r="DG7" s="793" t="s">
        <v>533</v>
      </c>
      <c r="DH7" s="794"/>
      <c r="DI7" s="794"/>
      <c r="DJ7" s="794"/>
      <c r="DK7" s="795"/>
      <c r="DL7" s="793" t="s">
        <v>533</v>
      </c>
      <c r="DM7" s="794"/>
      <c r="DN7" s="794"/>
      <c r="DO7" s="794"/>
      <c r="DP7" s="795"/>
      <c r="DQ7" s="793" t="s">
        <v>533</v>
      </c>
      <c r="DR7" s="794"/>
      <c r="DS7" s="794"/>
      <c r="DT7" s="794"/>
      <c r="DU7" s="795"/>
      <c r="DV7" s="774"/>
      <c r="DW7" s="775"/>
      <c r="DX7" s="775"/>
      <c r="DY7" s="775"/>
      <c r="DZ7" s="776"/>
      <c r="EA7" s="234"/>
    </row>
    <row r="8" spans="1:131" s="235" customFormat="1" ht="26.25" customHeight="1" x14ac:dyDescent="0.15">
      <c r="A8" s="241">
        <v>2</v>
      </c>
      <c r="B8" s="777" t="s">
        <v>378</v>
      </c>
      <c r="C8" s="778"/>
      <c r="D8" s="778"/>
      <c r="E8" s="778"/>
      <c r="F8" s="778"/>
      <c r="G8" s="778"/>
      <c r="H8" s="778"/>
      <c r="I8" s="778"/>
      <c r="J8" s="778"/>
      <c r="K8" s="778"/>
      <c r="L8" s="778"/>
      <c r="M8" s="778"/>
      <c r="N8" s="778"/>
      <c r="O8" s="778"/>
      <c r="P8" s="779"/>
      <c r="Q8" s="780">
        <v>2000</v>
      </c>
      <c r="R8" s="781"/>
      <c r="S8" s="781"/>
      <c r="T8" s="781"/>
      <c r="U8" s="781"/>
      <c r="V8" s="781">
        <v>2000</v>
      </c>
      <c r="W8" s="781"/>
      <c r="X8" s="781"/>
      <c r="Y8" s="781"/>
      <c r="Z8" s="781"/>
      <c r="AA8" s="781" t="s">
        <v>601</v>
      </c>
      <c r="AB8" s="781"/>
      <c r="AC8" s="781"/>
      <c r="AD8" s="781"/>
      <c r="AE8" s="782"/>
      <c r="AF8" s="783" t="s">
        <v>379</v>
      </c>
      <c r="AG8" s="784"/>
      <c r="AH8" s="784"/>
      <c r="AI8" s="784"/>
      <c r="AJ8" s="785"/>
      <c r="AK8" s="786">
        <v>226</v>
      </c>
      <c r="AL8" s="787"/>
      <c r="AM8" s="787"/>
      <c r="AN8" s="787"/>
      <c r="AO8" s="787"/>
      <c r="AP8" s="787">
        <v>751</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603</v>
      </c>
      <c r="BT8" s="791"/>
      <c r="BU8" s="791"/>
      <c r="BV8" s="791"/>
      <c r="BW8" s="791"/>
      <c r="BX8" s="791"/>
      <c r="BY8" s="791"/>
      <c r="BZ8" s="791"/>
      <c r="CA8" s="791"/>
      <c r="CB8" s="791"/>
      <c r="CC8" s="791"/>
      <c r="CD8" s="791"/>
      <c r="CE8" s="791"/>
      <c r="CF8" s="791"/>
      <c r="CG8" s="792"/>
      <c r="CH8" s="803">
        <v>9</v>
      </c>
      <c r="CI8" s="804"/>
      <c r="CJ8" s="804"/>
      <c r="CK8" s="804"/>
      <c r="CL8" s="805"/>
      <c r="CM8" s="803">
        <v>186</v>
      </c>
      <c r="CN8" s="804"/>
      <c r="CO8" s="804"/>
      <c r="CP8" s="804"/>
      <c r="CQ8" s="805"/>
      <c r="CR8" s="803">
        <v>100</v>
      </c>
      <c r="CS8" s="804"/>
      <c r="CT8" s="804"/>
      <c r="CU8" s="804"/>
      <c r="CV8" s="805"/>
      <c r="CW8" s="803" t="s">
        <v>533</v>
      </c>
      <c r="CX8" s="804"/>
      <c r="CY8" s="804"/>
      <c r="CZ8" s="804"/>
      <c r="DA8" s="805"/>
      <c r="DB8" s="803" t="s">
        <v>533</v>
      </c>
      <c r="DC8" s="804"/>
      <c r="DD8" s="804"/>
      <c r="DE8" s="804"/>
      <c r="DF8" s="805"/>
      <c r="DG8" s="803" t="s">
        <v>533</v>
      </c>
      <c r="DH8" s="804"/>
      <c r="DI8" s="804"/>
      <c r="DJ8" s="804"/>
      <c r="DK8" s="805"/>
      <c r="DL8" s="803" t="s">
        <v>533</v>
      </c>
      <c r="DM8" s="804"/>
      <c r="DN8" s="804"/>
      <c r="DO8" s="804"/>
      <c r="DP8" s="805"/>
      <c r="DQ8" s="803" t="s">
        <v>533</v>
      </c>
      <c r="DR8" s="804"/>
      <c r="DS8" s="804"/>
      <c r="DT8" s="804"/>
      <c r="DU8" s="805"/>
      <c r="DV8" s="806"/>
      <c r="DW8" s="807"/>
      <c r="DX8" s="807"/>
      <c r="DY8" s="807"/>
      <c r="DZ8" s="808"/>
      <c r="EA8" s="234"/>
    </row>
    <row r="9" spans="1:131" s="235" customFormat="1" ht="26.25" customHeight="1" x14ac:dyDescent="0.15">
      <c r="A9" s="241">
        <v>3</v>
      </c>
      <c r="B9" s="777" t="s">
        <v>380</v>
      </c>
      <c r="C9" s="778"/>
      <c r="D9" s="778"/>
      <c r="E9" s="778"/>
      <c r="F9" s="778"/>
      <c r="G9" s="778"/>
      <c r="H9" s="778"/>
      <c r="I9" s="778"/>
      <c r="J9" s="778"/>
      <c r="K9" s="778"/>
      <c r="L9" s="778"/>
      <c r="M9" s="778"/>
      <c r="N9" s="778"/>
      <c r="O9" s="778"/>
      <c r="P9" s="779"/>
      <c r="Q9" s="780">
        <v>16793</v>
      </c>
      <c r="R9" s="781"/>
      <c r="S9" s="781"/>
      <c r="T9" s="781"/>
      <c r="U9" s="781"/>
      <c r="V9" s="781">
        <v>9009</v>
      </c>
      <c r="W9" s="781"/>
      <c r="X9" s="781"/>
      <c r="Y9" s="781"/>
      <c r="Z9" s="781"/>
      <c r="AA9" s="781">
        <v>7784</v>
      </c>
      <c r="AB9" s="781"/>
      <c r="AC9" s="781"/>
      <c r="AD9" s="781"/>
      <c r="AE9" s="782"/>
      <c r="AF9" s="783">
        <v>380</v>
      </c>
      <c r="AG9" s="784"/>
      <c r="AH9" s="784"/>
      <c r="AI9" s="784"/>
      <c r="AJ9" s="785"/>
      <c r="AK9" s="786">
        <v>9254</v>
      </c>
      <c r="AL9" s="787"/>
      <c r="AM9" s="787"/>
      <c r="AN9" s="787"/>
      <c r="AO9" s="787"/>
      <c r="AP9" s="787">
        <v>194</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604</v>
      </c>
      <c r="BT9" s="791"/>
      <c r="BU9" s="791"/>
      <c r="BV9" s="791"/>
      <c r="BW9" s="791"/>
      <c r="BX9" s="791"/>
      <c r="BY9" s="791"/>
      <c r="BZ9" s="791"/>
      <c r="CA9" s="791"/>
      <c r="CB9" s="791"/>
      <c r="CC9" s="791"/>
      <c r="CD9" s="791"/>
      <c r="CE9" s="791"/>
      <c r="CF9" s="791"/>
      <c r="CG9" s="792"/>
      <c r="CH9" s="803">
        <v>1</v>
      </c>
      <c r="CI9" s="804"/>
      <c r="CJ9" s="804"/>
      <c r="CK9" s="804"/>
      <c r="CL9" s="805"/>
      <c r="CM9" s="803">
        <v>60</v>
      </c>
      <c r="CN9" s="804"/>
      <c r="CO9" s="804"/>
      <c r="CP9" s="804"/>
      <c r="CQ9" s="805"/>
      <c r="CR9" s="803">
        <v>25</v>
      </c>
      <c r="CS9" s="804"/>
      <c r="CT9" s="804"/>
      <c r="CU9" s="804"/>
      <c r="CV9" s="805"/>
      <c r="CW9" s="803">
        <v>12</v>
      </c>
      <c r="CX9" s="804"/>
      <c r="CY9" s="804"/>
      <c r="CZ9" s="804"/>
      <c r="DA9" s="805"/>
      <c r="DB9" s="803" t="s">
        <v>533</v>
      </c>
      <c r="DC9" s="804"/>
      <c r="DD9" s="804"/>
      <c r="DE9" s="804"/>
      <c r="DF9" s="805"/>
      <c r="DG9" s="803" t="s">
        <v>533</v>
      </c>
      <c r="DH9" s="804"/>
      <c r="DI9" s="804"/>
      <c r="DJ9" s="804"/>
      <c r="DK9" s="805"/>
      <c r="DL9" s="803" t="s">
        <v>533</v>
      </c>
      <c r="DM9" s="804"/>
      <c r="DN9" s="804"/>
      <c r="DO9" s="804"/>
      <c r="DP9" s="805"/>
      <c r="DQ9" s="803" t="s">
        <v>533</v>
      </c>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605</v>
      </c>
      <c r="BT10" s="791"/>
      <c r="BU10" s="791"/>
      <c r="BV10" s="791"/>
      <c r="BW10" s="791"/>
      <c r="BX10" s="791"/>
      <c r="BY10" s="791"/>
      <c r="BZ10" s="791"/>
      <c r="CA10" s="791"/>
      <c r="CB10" s="791"/>
      <c r="CC10" s="791"/>
      <c r="CD10" s="791"/>
      <c r="CE10" s="791"/>
      <c r="CF10" s="791"/>
      <c r="CG10" s="792"/>
      <c r="CH10" s="803">
        <v>43</v>
      </c>
      <c r="CI10" s="804"/>
      <c r="CJ10" s="804"/>
      <c r="CK10" s="804"/>
      <c r="CL10" s="805"/>
      <c r="CM10" s="803">
        <v>62</v>
      </c>
      <c r="CN10" s="804"/>
      <c r="CO10" s="804"/>
      <c r="CP10" s="804"/>
      <c r="CQ10" s="805"/>
      <c r="CR10" s="803">
        <v>1</v>
      </c>
      <c r="CS10" s="804"/>
      <c r="CT10" s="804"/>
      <c r="CU10" s="804"/>
      <c r="CV10" s="805"/>
      <c r="CW10" s="803">
        <v>5</v>
      </c>
      <c r="CX10" s="804"/>
      <c r="CY10" s="804"/>
      <c r="CZ10" s="804"/>
      <c r="DA10" s="805"/>
      <c r="DB10" s="803">
        <v>51</v>
      </c>
      <c r="DC10" s="804"/>
      <c r="DD10" s="804"/>
      <c r="DE10" s="804"/>
      <c r="DF10" s="805"/>
      <c r="DG10" s="803" t="s">
        <v>533</v>
      </c>
      <c r="DH10" s="804"/>
      <c r="DI10" s="804"/>
      <c r="DJ10" s="804"/>
      <c r="DK10" s="805"/>
      <c r="DL10" s="803" t="s">
        <v>533</v>
      </c>
      <c r="DM10" s="804"/>
      <c r="DN10" s="804"/>
      <c r="DO10" s="804"/>
      <c r="DP10" s="805"/>
      <c r="DQ10" s="803" t="s">
        <v>533</v>
      </c>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t="s">
        <v>606</v>
      </c>
      <c r="BT11" s="791"/>
      <c r="BU11" s="791"/>
      <c r="BV11" s="791"/>
      <c r="BW11" s="791"/>
      <c r="BX11" s="791"/>
      <c r="BY11" s="791"/>
      <c r="BZ11" s="791"/>
      <c r="CA11" s="791"/>
      <c r="CB11" s="791"/>
      <c r="CC11" s="791"/>
      <c r="CD11" s="791"/>
      <c r="CE11" s="791"/>
      <c r="CF11" s="791"/>
      <c r="CG11" s="792"/>
      <c r="CH11" s="803">
        <v>4</v>
      </c>
      <c r="CI11" s="804"/>
      <c r="CJ11" s="804"/>
      <c r="CK11" s="804"/>
      <c r="CL11" s="805"/>
      <c r="CM11" s="803">
        <v>116</v>
      </c>
      <c r="CN11" s="804"/>
      <c r="CO11" s="804"/>
      <c r="CP11" s="804"/>
      <c r="CQ11" s="805"/>
      <c r="CR11" s="803">
        <v>30</v>
      </c>
      <c r="CS11" s="804"/>
      <c r="CT11" s="804"/>
      <c r="CU11" s="804"/>
      <c r="CV11" s="805"/>
      <c r="CW11" s="803" t="s">
        <v>533</v>
      </c>
      <c r="CX11" s="804"/>
      <c r="CY11" s="804"/>
      <c r="CZ11" s="804"/>
      <c r="DA11" s="805"/>
      <c r="DB11" s="803" t="s">
        <v>533</v>
      </c>
      <c r="DC11" s="804"/>
      <c r="DD11" s="804"/>
      <c r="DE11" s="804"/>
      <c r="DF11" s="805"/>
      <c r="DG11" s="803" t="s">
        <v>533</v>
      </c>
      <c r="DH11" s="804"/>
      <c r="DI11" s="804"/>
      <c r="DJ11" s="804"/>
      <c r="DK11" s="805"/>
      <c r="DL11" s="803" t="s">
        <v>533</v>
      </c>
      <c r="DM11" s="804"/>
      <c r="DN11" s="804"/>
      <c r="DO11" s="804"/>
      <c r="DP11" s="805"/>
      <c r="DQ11" s="803" t="s">
        <v>533</v>
      </c>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t="s">
        <v>607</v>
      </c>
      <c r="BT12" s="791"/>
      <c r="BU12" s="791"/>
      <c r="BV12" s="791"/>
      <c r="BW12" s="791"/>
      <c r="BX12" s="791"/>
      <c r="BY12" s="791"/>
      <c r="BZ12" s="791"/>
      <c r="CA12" s="791"/>
      <c r="CB12" s="791"/>
      <c r="CC12" s="791"/>
      <c r="CD12" s="791"/>
      <c r="CE12" s="791"/>
      <c r="CF12" s="791"/>
      <c r="CG12" s="792"/>
      <c r="CH12" s="803">
        <v>-15</v>
      </c>
      <c r="CI12" s="804"/>
      <c r="CJ12" s="804"/>
      <c r="CK12" s="804"/>
      <c r="CL12" s="805"/>
      <c r="CM12" s="803">
        <v>142</v>
      </c>
      <c r="CN12" s="804"/>
      <c r="CO12" s="804"/>
      <c r="CP12" s="804"/>
      <c r="CQ12" s="805"/>
      <c r="CR12" s="803">
        <v>45</v>
      </c>
      <c r="CS12" s="804"/>
      <c r="CT12" s="804"/>
      <c r="CU12" s="804"/>
      <c r="CV12" s="805"/>
      <c r="CW12" s="803" t="s">
        <v>533</v>
      </c>
      <c r="CX12" s="804"/>
      <c r="CY12" s="804"/>
      <c r="CZ12" s="804"/>
      <c r="DA12" s="805"/>
      <c r="DB12" s="803" t="s">
        <v>533</v>
      </c>
      <c r="DC12" s="804"/>
      <c r="DD12" s="804"/>
      <c r="DE12" s="804"/>
      <c r="DF12" s="805"/>
      <c r="DG12" s="803" t="s">
        <v>533</v>
      </c>
      <c r="DH12" s="804"/>
      <c r="DI12" s="804"/>
      <c r="DJ12" s="804"/>
      <c r="DK12" s="805"/>
      <c r="DL12" s="803" t="s">
        <v>533</v>
      </c>
      <c r="DM12" s="804"/>
      <c r="DN12" s="804"/>
      <c r="DO12" s="804"/>
      <c r="DP12" s="805"/>
      <c r="DQ12" s="803" t="s">
        <v>533</v>
      </c>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t="s">
        <v>600</v>
      </c>
      <c r="BT13" s="791"/>
      <c r="BU13" s="791"/>
      <c r="BV13" s="791"/>
      <c r="BW13" s="791"/>
      <c r="BX13" s="791"/>
      <c r="BY13" s="791"/>
      <c r="BZ13" s="791"/>
      <c r="CA13" s="791"/>
      <c r="CB13" s="791"/>
      <c r="CC13" s="791"/>
      <c r="CD13" s="791"/>
      <c r="CE13" s="791"/>
      <c r="CF13" s="791"/>
      <c r="CG13" s="792"/>
      <c r="CH13" s="803">
        <v>2</v>
      </c>
      <c r="CI13" s="804"/>
      <c r="CJ13" s="804"/>
      <c r="CK13" s="804"/>
      <c r="CL13" s="805"/>
      <c r="CM13" s="803">
        <v>11</v>
      </c>
      <c r="CN13" s="804"/>
      <c r="CO13" s="804"/>
      <c r="CP13" s="804"/>
      <c r="CQ13" s="805"/>
      <c r="CR13" s="803">
        <v>3</v>
      </c>
      <c r="CS13" s="804"/>
      <c r="CT13" s="804"/>
      <c r="CU13" s="804"/>
      <c r="CV13" s="805"/>
      <c r="CW13" s="803" t="s">
        <v>533</v>
      </c>
      <c r="CX13" s="804"/>
      <c r="CY13" s="804"/>
      <c r="CZ13" s="804"/>
      <c r="DA13" s="805"/>
      <c r="DB13" s="803" t="s">
        <v>533</v>
      </c>
      <c r="DC13" s="804"/>
      <c r="DD13" s="804"/>
      <c r="DE13" s="804"/>
      <c r="DF13" s="805"/>
      <c r="DG13" s="803" t="s">
        <v>533</v>
      </c>
      <c r="DH13" s="804"/>
      <c r="DI13" s="804"/>
      <c r="DJ13" s="804"/>
      <c r="DK13" s="805"/>
      <c r="DL13" s="803" t="s">
        <v>533</v>
      </c>
      <c r="DM13" s="804"/>
      <c r="DN13" s="804"/>
      <c r="DO13" s="804"/>
      <c r="DP13" s="805"/>
      <c r="DQ13" s="803" t="s">
        <v>533</v>
      </c>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381</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382</v>
      </c>
      <c r="B23" s="812" t="s">
        <v>383</v>
      </c>
      <c r="C23" s="813"/>
      <c r="D23" s="813"/>
      <c r="E23" s="813"/>
      <c r="F23" s="813"/>
      <c r="G23" s="813"/>
      <c r="H23" s="813"/>
      <c r="I23" s="813"/>
      <c r="J23" s="813"/>
      <c r="K23" s="813"/>
      <c r="L23" s="813"/>
      <c r="M23" s="813"/>
      <c r="N23" s="813"/>
      <c r="O23" s="813"/>
      <c r="P23" s="814"/>
      <c r="Q23" s="815">
        <v>236420</v>
      </c>
      <c r="R23" s="816"/>
      <c r="S23" s="816"/>
      <c r="T23" s="816"/>
      <c r="U23" s="816"/>
      <c r="V23" s="816">
        <v>191563</v>
      </c>
      <c r="W23" s="816"/>
      <c r="X23" s="816"/>
      <c r="Y23" s="816"/>
      <c r="Z23" s="816"/>
      <c r="AA23" s="816">
        <v>44857</v>
      </c>
      <c r="AB23" s="816"/>
      <c r="AC23" s="816"/>
      <c r="AD23" s="816"/>
      <c r="AE23" s="817"/>
      <c r="AF23" s="818">
        <v>7506</v>
      </c>
      <c r="AG23" s="816"/>
      <c r="AH23" s="816"/>
      <c r="AI23" s="816"/>
      <c r="AJ23" s="819"/>
      <c r="AK23" s="820"/>
      <c r="AL23" s="821"/>
      <c r="AM23" s="821"/>
      <c r="AN23" s="821"/>
      <c r="AO23" s="821"/>
      <c r="AP23" s="816">
        <v>77221</v>
      </c>
      <c r="AQ23" s="816"/>
      <c r="AR23" s="816"/>
      <c r="AS23" s="816"/>
      <c r="AT23" s="816"/>
      <c r="AU23" s="822"/>
      <c r="AV23" s="822"/>
      <c r="AW23" s="822"/>
      <c r="AX23" s="822"/>
      <c r="AY23" s="823"/>
      <c r="AZ23" s="831" t="s">
        <v>384</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385</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386</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360</v>
      </c>
      <c r="B26" s="763"/>
      <c r="C26" s="763"/>
      <c r="D26" s="763"/>
      <c r="E26" s="763"/>
      <c r="F26" s="763"/>
      <c r="G26" s="763"/>
      <c r="H26" s="763"/>
      <c r="I26" s="763"/>
      <c r="J26" s="763"/>
      <c r="K26" s="763"/>
      <c r="L26" s="763"/>
      <c r="M26" s="763"/>
      <c r="N26" s="763"/>
      <c r="O26" s="763"/>
      <c r="P26" s="764"/>
      <c r="Q26" s="739" t="s">
        <v>387</v>
      </c>
      <c r="R26" s="740"/>
      <c r="S26" s="740"/>
      <c r="T26" s="740"/>
      <c r="U26" s="741"/>
      <c r="V26" s="739" t="s">
        <v>388</v>
      </c>
      <c r="W26" s="740"/>
      <c r="X26" s="740"/>
      <c r="Y26" s="740"/>
      <c r="Z26" s="741"/>
      <c r="AA26" s="739" t="s">
        <v>389</v>
      </c>
      <c r="AB26" s="740"/>
      <c r="AC26" s="740"/>
      <c r="AD26" s="740"/>
      <c r="AE26" s="740"/>
      <c r="AF26" s="834" t="s">
        <v>390</v>
      </c>
      <c r="AG26" s="835"/>
      <c r="AH26" s="835"/>
      <c r="AI26" s="835"/>
      <c r="AJ26" s="836"/>
      <c r="AK26" s="740" t="s">
        <v>391</v>
      </c>
      <c r="AL26" s="740"/>
      <c r="AM26" s="740"/>
      <c r="AN26" s="740"/>
      <c r="AO26" s="741"/>
      <c r="AP26" s="739" t="s">
        <v>392</v>
      </c>
      <c r="AQ26" s="740"/>
      <c r="AR26" s="740"/>
      <c r="AS26" s="740"/>
      <c r="AT26" s="741"/>
      <c r="AU26" s="739" t="s">
        <v>393</v>
      </c>
      <c r="AV26" s="740"/>
      <c r="AW26" s="740"/>
      <c r="AX26" s="740"/>
      <c r="AY26" s="741"/>
      <c r="AZ26" s="739" t="s">
        <v>394</v>
      </c>
      <c r="BA26" s="740"/>
      <c r="BB26" s="740"/>
      <c r="BC26" s="740"/>
      <c r="BD26" s="741"/>
      <c r="BE26" s="739" t="s">
        <v>367</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395</v>
      </c>
      <c r="C28" s="754"/>
      <c r="D28" s="754"/>
      <c r="E28" s="754"/>
      <c r="F28" s="754"/>
      <c r="G28" s="754"/>
      <c r="H28" s="754"/>
      <c r="I28" s="754"/>
      <c r="J28" s="754"/>
      <c r="K28" s="754"/>
      <c r="L28" s="754"/>
      <c r="M28" s="754"/>
      <c r="N28" s="754"/>
      <c r="O28" s="754"/>
      <c r="P28" s="755"/>
      <c r="Q28" s="844">
        <v>20240</v>
      </c>
      <c r="R28" s="845"/>
      <c r="S28" s="845"/>
      <c r="T28" s="845"/>
      <c r="U28" s="845"/>
      <c r="V28" s="845">
        <v>19826</v>
      </c>
      <c r="W28" s="845"/>
      <c r="X28" s="845"/>
      <c r="Y28" s="845"/>
      <c r="Z28" s="845"/>
      <c r="AA28" s="845">
        <v>414</v>
      </c>
      <c r="AB28" s="845"/>
      <c r="AC28" s="845"/>
      <c r="AD28" s="845"/>
      <c r="AE28" s="846"/>
      <c r="AF28" s="847">
        <v>414</v>
      </c>
      <c r="AG28" s="845"/>
      <c r="AH28" s="845"/>
      <c r="AI28" s="845"/>
      <c r="AJ28" s="848"/>
      <c r="AK28" s="849">
        <v>1246</v>
      </c>
      <c r="AL28" s="840"/>
      <c r="AM28" s="840"/>
      <c r="AN28" s="840"/>
      <c r="AO28" s="840"/>
      <c r="AP28" s="840" t="s">
        <v>533</v>
      </c>
      <c r="AQ28" s="840"/>
      <c r="AR28" s="840"/>
      <c r="AS28" s="840"/>
      <c r="AT28" s="840"/>
      <c r="AU28" s="840" t="s">
        <v>533</v>
      </c>
      <c r="AV28" s="840"/>
      <c r="AW28" s="840"/>
      <c r="AX28" s="840"/>
      <c r="AY28" s="840"/>
      <c r="AZ28" s="841" t="s">
        <v>533</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396</v>
      </c>
      <c r="C29" s="778"/>
      <c r="D29" s="778"/>
      <c r="E29" s="778"/>
      <c r="F29" s="778"/>
      <c r="G29" s="778"/>
      <c r="H29" s="778"/>
      <c r="I29" s="778"/>
      <c r="J29" s="778"/>
      <c r="K29" s="778"/>
      <c r="L29" s="778"/>
      <c r="M29" s="778"/>
      <c r="N29" s="778"/>
      <c r="O29" s="778"/>
      <c r="P29" s="779"/>
      <c r="Q29" s="780">
        <v>1730</v>
      </c>
      <c r="R29" s="781"/>
      <c r="S29" s="781"/>
      <c r="T29" s="781"/>
      <c r="U29" s="781"/>
      <c r="V29" s="781">
        <v>1712</v>
      </c>
      <c r="W29" s="781"/>
      <c r="X29" s="781"/>
      <c r="Y29" s="781"/>
      <c r="Z29" s="781"/>
      <c r="AA29" s="781">
        <v>17</v>
      </c>
      <c r="AB29" s="781"/>
      <c r="AC29" s="781"/>
      <c r="AD29" s="781"/>
      <c r="AE29" s="782"/>
      <c r="AF29" s="783">
        <v>17</v>
      </c>
      <c r="AG29" s="784"/>
      <c r="AH29" s="784"/>
      <c r="AI29" s="784"/>
      <c r="AJ29" s="785"/>
      <c r="AK29" s="852">
        <v>515</v>
      </c>
      <c r="AL29" s="853"/>
      <c r="AM29" s="853"/>
      <c r="AN29" s="853"/>
      <c r="AO29" s="853"/>
      <c r="AP29" s="853" t="s">
        <v>533</v>
      </c>
      <c r="AQ29" s="853"/>
      <c r="AR29" s="853"/>
      <c r="AS29" s="853"/>
      <c r="AT29" s="853"/>
      <c r="AU29" s="853" t="s">
        <v>533</v>
      </c>
      <c r="AV29" s="853"/>
      <c r="AW29" s="853"/>
      <c r="AX29" s="853"/>
      <c r="AY29" s="853"/>
      <c r="AZ29" s="854" t="s">
        <v>533</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397</v>
      </c>
      <c r="C30" s="778"/>
      <c r="D30" s="778"/>
      <c r="E30" s="778"/>
      <c r="F30" s="778"/>
      <c r="G30" s="778"/>
      <c r="H30" s="778"/>
      <c r="I30" s="778"/>
      <c r="J30" s="778"/>
      <c r="K30" s="778"/>
      <c r="L30" s="778"/>
      <c r="M30" s="778"/>
      <c r="N30" s="778"/>
      <c r="O30" s="778"/>
      <c r="P30" s="779"/>
      <c r="Q30" s="780">
        <v>13575</v>
      </c>
      <c r="R30" s="781"/>
      <c r="S30" s="781"/>
      <c r="T30" s="781"/>
      <c r="U30" s="781"/>
      <c r="V30" s="781">
        <v>13570</v>
      </c>
      <c r="W30" s="781"/>
      <c r="X30" s="781"/>
      <c r="Y30" s="781"/>
      <c r="Z30" s="781"/>
      <c r="AA30" s="781">
        <v>6</v>
      </c>
      <c r="AB30" s="781"/>
      <c r="AC30" s="781"/>
      <c r="AD30" s="781"/>
      <c r="AE30" s="782"/>
      <c r="AF30" s="783">
        <v>6</v>
      </c>
      <c r="AG30" s="784"/>
      <c r="AH30" s="784"/>
      <c r="AI30" s="784"/>
      <c r="AJ30" s="785"/>
      <c r="AK30" s="852">
        <v>1882</v>
      </c>
      <c r="AL30" s="853"/>
      <c r="AM30" s="853"/>
      <c r="AN30" s="853"/>
      <c r="AO30" s="853"/>
      <c r="AP30" s="853" t="s">
        <v>533</v>
      </c>
      <c r="AQ30" s="853"/>
      <c r="AR30" s="853"/>
      <c r="AS30" s="853"/>
      <c r="AT30" s="853"/>
      <c r="AU30" s="853" t="s">
        <v>533</v>
      </c>
      <c r="AV30" s="853"/>
      <c r="AW30" s="853"/>
      <c r="AX30" s="853"/>
      <c r="AY30" s="853"/>
      <c r="AZ30" s="854" t="s">
        <v>533</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398</v>
      </c>
      <c r="C31" s="778"/>
      <c r="D31" s="778"/>
      <c r="E31" s="778"/>
      <c r="F31" s="778"/>
      <c r="G31" s="778"/>
      <c r="H31" s="778"/>
      <c r="I31" s="778"/>
      <c r="J31" s="778"/>
      <c r="K31" s="778"/>
      <c r="L31" s="778"/>
      <c r="M31" s="778"/>
      <c r="N31" s="778"/>
      <c r="O31" s="778"/>
      <c r="P31" s="779"/>
      <c r="Q31" s="780">
        <v>4588</v>
      </c>
      <c r="R31" s="781"/>
      <c r="S31" s="781"/>
      <c r="T31" s="781"/>
      <c r="U31" s="781"/>
      <c r="V31" s="781">
        <v>4797</v>
      </c>
      <c r="W31" s="781"/>
      <c r="X31" s="781"/>
      <c r="Y31" s="781"/>
      <c r="Z31" s="781"/>
      <c r="AA31" s="781">
        <v>-209</v>
      </c>
      <c r="AB31" s="781"/>
      <c r="AC31" s="781"/>
      <c r="AD31" s="781"/>
      <c r="AE31" s="782"/>
      <c r="AF31" s="783" t="s">
        <v>399</v>
      </c>
      <c r="AG31" s="784"/>
      <c r="AH31" s="784"/>
      <c r="AI31" s="784"/>
      <c r="AJ31" s="785"/>
      <c r="AK31" s="852">
        <v>1739</v>
      </c>
      <c r="AL31" s="853"/>
      <c r="AM31" s="853"/>
      <c r="AN31" s="853"/>
      <c r="AO31" s="853"/>
      <c r="AP31" s="853">
        <v>4245</v>
      </c>
      <c r="AQ31" s="853"/>
      <c r="AR31" s="853"/>
      <c r="AS31" s="853"/>
      <c r="AT31" s="853"/>
      <c r="AU31" s="853">
        <v>3659</v>
      </c>
      <c r="AV31" s="853"/>
      <c r="AW31" s="853"/>
      <c r="AX31" s="853"/>
      <c r="AY31" s="853"/>
      <c r="AZ31" s="854" t="s">
        <v>533</v>
      </c>
      <c r="BA31" s="854"/>
      <c r="BB31" s="854"/>
      <c r="BC31" s="854"/>
      <c r="BD31" s="854"/>
      <c r="BE31" s="850" t="s">
        <v>400</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401</v>
      </c>
      <c r="C32" s="778"/>
      <c r="D32" s="778"/>
      <c r="E32" s="778"/>
      <c r="F32" s="778"/>
      <c r="G32" s="778"/>
      <c r="H32" s="778"/>
      <c r="I32" s="778"/>
      <c r="J32" s="778"/>
      <c r="K32" s="778"/>
      <c r="L32" s="778"/>
      <c r="M32" s="778"/>
      <c r="N32" s="778"/>
      <c r="O32" s="778"/>
      <c r="P32" s="779"/>
      <c r="Q32" s="780">
        <v>406</v>
      </c>
      <c r="R32" s="781"/>
      <c r="S32" s="781"/>
      <c r="T32" s="781"/>
      <c r="U32" s="781"/>
      <c r="V32" s="781">
        <v>406</v>
      </c>
      <c r="W32" s="781"/>
      <c r="X32" s="781"/>
      <c r="Y32" s="781"/>
      <c r="Z32" s="781"/>
      <c r="AA32" s="781" t="s">
        <v>601</v>
      </c>
      <c r="AB32" s="781"/>
      <c r="AC32" s="781"/>
      <c r="AD32" s="781"/>
      <c r="AE32" s="782"/>
      <c r="AF32" s="783" t="s">
        <v>402</v>
      </c>
      <c r="AG32" s="784"/>
      <c r="AH32" s="784"/>
      <c r="AI32" s="784"/>
      <c r="AJ32" s="785"/>
      <c r="AK32" s="852">
        <v>189</v>
      </c>
      <c r="AL32" s="853"/>
      <c r="AM32" s="853"/>
      <c r="AN32" s="853"/>
      <c r="AO32" s="853"/>
      <c r="AP32" s="853">
        <v>553</v>
      </c>
      <c r="AQ32" s="853"/>
      <c r="AR32" s="853"/>
      <c r="AS32" s="853"/>
      <c r="AT32" s="853"/>
      <c r="AU32" s="853">
        <v>377</v>
      </c>
      <c r="AV32" s="853"/>
      <c r="AW32" s="853"/>
      <c r="AX32" s="853"/>
      <c r="AY32" s="853"/>
      <c r="AZ32" s="854" t="s">
        <v>533</v>
      </c>
      <c r="BA32" s="854"/>
      <c r="BB32" s="854"/>
      <c r="BC32" s="854"/>
      <c r="BD32" s="854"/>
      <c r="BE32" s="850" t="s">
        <v>403</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404</v>
      </c>
      <c r="C33" s="778"/>
      <c r="D33" s="778"/>
      <c r="E33" s="778"/>
      <c r="F33" s="778"/>
      <c r="G33" s="778"/>
      <c r="H33" s="778"/>
      <c r="I33" s="778"/>
      <c r="J33" s="778"/>
      <c r="K33" s="778"/>
      <c r="L33" s="778"/>
      <c r="M33" s="778"/>
      <c r="N33" s="778"/>
      <c r="O33" s="778"/>
      <c r="P33" s="779"/>
      <c r="Q33" s="780">
        <v>33535</v>
      </c>
      <c r="R33" s="781"/>
      <c r="S33" s="781"/>
      <c r="T33" s="781"/>
      <c r="U33" s="781"/>
      <c r="V33" s="781">
        <v>21589</v>
      </c>
      <c r="W33" s="781"/>
      <c r="X33" s="781"/>
      <c r="Y33" s="781"/>
      <c r="Z33" s="781"/>
      <c r="AA33" s="781">
        <v>11946</v>
      </c>
      <c r="AB33" s="781"/>
      <c r="AC33" s="781"/>
      <c r="AD33" s="781"/>
      <c r="AE33" s="782"/>
      <c r="AF33" s="783">
        <v>266</v>
      </c>
      <c r="AG33" s="784"/>
      <c r="AH33" s="784"/>
      <c r="AI33" s="784"/>
      <c r="AJ33" s="785"/>
      <c r="AK33" s="852">
        <v>15627</v>
      </c>
      <c r="AL33" s="853"/>
      <c r="AM33" s="853"/>
      <c r="AN33" s="853"/>
      <c r="AO33" s="853"/>
      <c r="AP33" s="853">
        <v>39805</v>
      </c>
      <c r="AQ33" s="853"/>
      <c r="AR33" s="853"/>
      <c r="AS33" s="853"/>
      <c r="AT33" s="853"/>
      <c r="AU33" s="853">
        <v>35028</v>
      </c>
      <c r="AV33" s="853"/>
      <c r="AW33" s="853"/>
      <c r="AX33" s="853"/>
      <c r="AY33" s="853"/>
      <c r="AZ33" s="854" t="s">
        <v>533</v>
      </c>
      <c r="BA33" s="854"/>
      <c r="BB33" s="854"/>
      <c r="BC33" s="854"/>
      <c r="BD33" s="854"/>
      <c r="BE33" s="850" t="s">
        <v>405</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t="s">
        <v>406</v>
      </c>
      <c r="C34" s="778"/>
      <c r="D34" s="778"/>
      <c r="E34" s="778"/>
      <c r="F34" s="778"/>
      <c r="G34" s="778"/>
      <c r="H34" s="778"/>
      <c r="I34" s="778"/>
      <c r="J34" s="778"/>
      <c r="K34" s="778"/>
      <c r="L34" s="778"/>
      <c r="M34" s="778"/>
      <c r="N34" s="778"/>
      <c r="O34" s="778"/>
      <c r="P34" s="779"/>
      <c r="Q34" s="780">
        <v>22</v>
      </c>
      <c r="R34" s="781"/>
      <c r="S34" s="781"/>
      <c r="T34" s="781"/>
      <c r="U34" s="781"/>
      <c r="V34" s="781">
        <v>22</v>
      </c>
      <c r="W34" s="781"/>
      <c r="X34" s="781"/>
      <c r="Y34" s="781"/>
      <c r="Z34" s="781"/>
      <c r="AA34" s="781" t="s">
        <v>601</v>
      </c>
      <c r="AB34" s="781"/>
      <c r="AC34" s="781"/>
      <c r="AD34" s="781"/>
      <c r="AE34" s="782"/>
      <c r="AF34" s="783" t="s">
        <v>407</v>
      </c>
      <c r="AG34" s="784"/>
      <c r="AH34" s="784"/>
      <c r="AI34" s="784"/>
      <c r="AJ34" s="785"/>
      <c r="AK34" s="852">
        <v>18111</v>
      </c>
      <c r="AL34" s="853"/>
      <c r="AM34" s="853"/>
      <c r="AN34" s="853"/>
      <c r="AO34" s="853"/>
      <c r="AP34" s="853">
        <v>114</v>
      </c>
      <c r="AQ34" s="853"/>
      <c r="AR34" s="853"/>
      <c r="AS34" s="853"/>
      <c r="AT34" s="853"/>
      <c r="AU34" s="853">
        <v>114</v>
      </c>
      <c r="AV34" s="853"/>
      <c r="AW34" s="853"/>
      <c r="AX34" s="853"/>
      <c r="AY34" s="853"/>
      <c r="AZ34" s="854" t="s">
        <v>533</v>
      </c>
      <c r="BA34" s="854"/>
      <c r="BB34" s="854"/>
      <c r="BC34" s="854"/>
      <c r="BD34" s="854"/>
      <c r="BE34" s="850" t="s">
        <v>408</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t="s">
        <v>409</v>
      </c>
      <c r="C35" s="778"/>
      <c r="D35" s="778"/>
      <c r="E35" s="778"/>
      <c r="F35" s="778"/>
      <c r="G35" s="778"/>
      <c r="H35" s="778"/>
      <c r="I35" s="778"/>
      <c r="J35" s="778"/>
      <c r="K35" s="778"/>
      <c r="L35" s="778"/>
      <c r="M35" s="778"/>
      <c r="N35" s="778"/>
      <c r="O35" s="778"/>
      <c r="P35" s="779"/>
      <c r="Q35" s="780">
        <v>479</v>
      </c>
      <c r="R35" s="781"/>
      <c r="S35" s="781"/>
      <c r="T35" s="781"/>
      <c r="U35" s="781"/>
      <c r="V35" s="781">
        <v>479</v>
      </c>
      <c r="W35" s="781"/>
      <c r="X35" s="781"/>
      <c r="Y35" s="781"/>
      <c r="Z35" s="781"/>
      <c r="AA35" s="781" t="s">
        <v>601</v>
      </c>
      <c r="AB35" s="781"/>
      <c r="AC35" s="781"/>
      <c r="AD35" s="781"/>
      <c r="AE35" s="782"/>
      <c r="AF35" s="783" t="s">
        <v>407</v>
      </c>
      <c r="AG35" s="784"/>
      <c r="AH35" s="784"/>
      <c r="AI35" s="784"/>
      <c r="AJ35" s="785"/>
      <c r="AK35" s="852">
        <v>219</v>
      </c>
      <c r="AL35" s="853"/>
      <c r="AM35" s="853"/>
      <c r="AN35" s="853"/>
      <c r="AO35" s="853"/>
      <c r="AP35" s="853">
        <v>2731</v>
      </c>
      <c r="AQ35" s="853"/>
      <c r="AR35" s="853"/>
      <c r="AS35" s="853"/>
      <c r="AT35" s="853"/>
      <c r="AU35" s="853">
        <v>2502</v>
      </c>
      <c r="AV35" s="853"/>
      <c r="AW35" s="853"/>
      <c r="AX35" s="853"/>
      <c r="AY35" s="853"/>
      <c r="AZ35" s="854" t="s">
        <v>533</v>
      </c>
      <c r="BA35" s="854"/>
      <c r="BB35" s="854"/>
      <c r="BC35" s="854"/>
      <c r="BD35" s="854"/>
      <c r="BE35" s="850" t="s">
        <v>410</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t="s">
        <v>411</v>
      </c>
      <c r="C36" s="778"/>
      <c r="D36" s="778"/>
      <c r="E36" s="778"/>
      <c r="F36" s="778"/>
      <c r="G36" s="778"/>
      <c r="H36" s="778"/>
      <c r="I36" s="778"/>
      <c r="J36" s="778"/>
      <c r="K36" s="778"/>
      <c r="L36" s="778"/>
      <c r="M36" s="778"/>
      <c r="N36" s="778"/>
      <c r="O36" s="778"/>
      <c r="P36" s="779"/>
      <c r="Q36" s="780">
        <v>102</v>
      </c>
      <c r="R36" s="781"/>
      <c r="S36" s="781"/>
      <c r="T36" s="781"/>
      <c r="U36" s="781"/>
      <c r="V36" s="781">
        <v>102</v>
      </c>
      <c r="W36" s="781"/>
      <c r="X36" s="781"/>
      <c r="Y36" s="781"/>
      <c r="Z36" s="781"/>
      <c r="AA36" s="781">
        <v>1</v>
      </c>
      <c r="AB36" s="781"/>
      <c r="AC36" s="781"/>
      <c r="AD36" s="781"/>
      <c r="AE36" s="782"/>
      <c r="AF36" s="783">
        <v>1</v>
      </c>
      <c r="AG36" s="784"/>
      <c r="AH36" s="784"/>
      <c r="AI36" s="784"/>
      <c r="AJ36" s="785"/>
      <c r="AK36" s="852">
        <v>79</v>
      </c>
      <c r="AL36" s="853"/>
      <c r="AM36" s="853"/>
      <c r="AN36" s="853"/>
      <c r="AO36" s="853"/>
      <c r="AP36" s="853">
        <v>129</v>
      </c>
      <c r="AQ36" s="853"/>
      <c r="AR36" s="853"/>
      <c r="AS36" s="853"/>
      <c r="AT36" s="853"/>
      <c r="AU36" s="853">
        <v>129</v>
      </c>
      <c r="AV36" s="853"/>
      <c r="AW36" s="853"/>
      <c r="AX36" s="853"/>
      <c r="AY36" s="853"/>
      <c r="AZ36" s="854" t="s">
        <v>533</v>
      </c>
      <c r="BA36" s="854"/>
      <c r="BB36" s="854"/>
      <c r="BC36" s="854"/>
      <c r="BD36" s="854"/>
      <c r="BE36" s="850" t="s">
        <v>412</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t="s">
        <v>413</v>
      </c>
      <c r="C37" s="778"/>
      <c r="D37" s="778"/>
      <c r="E37" s="778"/>
      <c r="F37" s="778"/>
      <c r="G37" s="778"/>
      <c r="H37" s="778"/>
      <c r="I37" s="778"/>
      <c r="J37" s="778"/>
      <c r="K37" s="778"/>
      <c r="L37" s="778"/>
      <c r="M37" s="778"/>
      <c r="N37" s="778"/>
      <c r="O37" s="778"/>
      <c r="P37" s="779"/>
      <c r="Q37" s="780">
        <v>140</v>
      </c>
      <c r="R37" s="781"/>
      <c r="S37" s="781"/>
      <c r="T37" s="781"/>
      <c r="U37" s="781"/>
      <c r="V37" s="781">
        <v>140</v>
      </c>
      <c r="W37" s="781"/>
      <c r="X37" s="781"/>
      <c r="Y37" s="781"/>
      <c r="Z37" s="781"/>
      <c r="AA37" s="781" t="s">
        <v>601</v>
      </c>
      <c r="AB37" s="781"/>
      <c r="AC37" s="781"/>
      <c r="AD37" s="781"/>
      <c r="AE37" s="782"/>
      <c r="AF37" s="783" t="s">
        <v>414</v>
      </c>
      <c r="AG37" s="784"/>
      <c r="AH37" s="784"/>
      <c r="AI37" s="784"/>
      <c r="AJ37" s="785"/>
      <c r="AK37" s="852" t="s">
        <v>533</v>
      </c>
      <c r="AL37" s="853"/>
      <c r="AM37" s="853"/>
      <c r="AN37" s="853"/>
      <c r="AO37" s="853"/>
      <c r="AP37" s="853">
        <v>1229</v>
      </c>
      <c r="AQ37" s="853"/>
      <c r="AR37" s="853"/>
      <c r="AS37" s="853"/>
      <c r="AT37" s="853"/>
      <c r="AU37" s="853">
        <v>1229</v>
      </c>
      <c r="AV37" s="853"/>
      <c r="AW37" s="853"/>
      <c r="AX37" s="853"/>
      <c r="AY37" s="853"/>
      <c r="AZ37" s="854" t="s">
        <v>533</v>
      </c>
      <c r="BA37" s="854"/>
      <c r="BB37" s="854"/>
      <c r="BC37" s="854"/>
      <c r="BD37" s="854"/>
      <c r="BE37" s="850" t="s">
        <v>403</v>
      </c>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415</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382</v>
      </c>
      <c r="B63" s="812" t="s">
        <v>416</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704</v>
      </c>
      <c r="AG63" s="864"/>
      <c r="AH63" s="864"/>
      <c r="AI63" s="864"/>
      <c r="AJ63" s="865"/>
      <c r="AK63" s="866"/>
      <c r="AL63" s="861"/>
      <c r="AM63" s="861"/>
      <c r="AN63" s="861"/>
      <c r="AO63" s="861"/>
      <c r="AP63" s="864">
        <v>48806</v>
      </c>
      <c r="AQ63" s="864"/>
      <c r="AR63" s="864"/>
      <c r="AS63" s="864"/>
      <c r="AT63" s="864"/>
      <c r="AU63" s="864">
        <v>43038</v>
      </c>
      <c r="AV63" s="864"/>
      <c r="AW63" s="864"/>
      <c r="AX63" s="864"/>
      <c r="AY63" s="864"/>
      <c r="AZ63" s="868"/>
      <c r="BA63" s="868"/>
      <c r="BB63" s="868"/>
      <c r="BC63" s="868"/>
      <c r="BD63" s="868"/>
      <c r="BE63" s="869"/>
      <c r="BF63" s="869"/>
      <c r="BG63" s="869"/>
      <c r="BH63" s="869"/>
      <c r="BI63" s="870"/>
      <c r="BJ63" s="871" t="s">
        <v>417</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419</v>
      </c>
      <c r="B66" s="763"/>
      <c r="C66" s="763"/>
      <c r="D66" s="763"/>
      <c r="E66" s="763"/>
      <c r="F66" s="763"/>
      <c r="G66" s="763"/>
      <c r="H66" s="763"/>
      <c r="I66" s="763"/>
      <c r="J66" s="763"/>
      <c r="K66" s="763"/>
      <c r="L66" s="763"/>
      <c r="M66" s="763"/>
      <c r="N66" s="763"/>
      <c r="O66" s="763"/>
      <c r="P66" s="764"/>
      <c r="Q66" s="739" t="s">
        <v>420</v>
      </c>
      <c r="R66" s="740"/>
      <c r="S66" s="740"/>
      <c r="T66" s="740"/>
      <c r="U66" s="741"/>
      <c r="V66" s="739" t="s">
        <v>421</v>
      </c>
      <c r="W66" s="740"/>
      <c r="X66" s="740"/>
      <c r="Y66" s="740"/>
      <c r="Z66" s="741"/>
      <c r="AA66" s="739" t="s">
        <v>422</v>
      </c>
      <c r="AB66" s="740"/>
      <c r="AC66" s="740"/>
      <c r="AD66" s="740"/>
      <c r="AE66" s="741"/>
      <c r="AF66" s="874" t="s">
        <v>423</v>
      </c>
      <c r="AG66" s="835"/>
      <c r="AH66" s="835"/>
      <c r="AI66" s="835"/>
      <c r="AJ66" s="875"/>
      <c r="AK66" s="739" t="s">
        <v>424</v>
      </c>
      <c r="AL66" s="763"/>
      <c r="AM66" s="763"/>
      <c r="AN66" s="763"/>
      <c r="AO66" s="764"/>
      <c r="AP66" s="739" t="s">
        <v>425</v>
      </c>
      <c r="AQ66" s="740"/>
      <c r="AR66" s="740"/>
      <c r="AS66" s="740"/>
      <c r="AT66" s="741"/>
      <c r="AU66" s="739" t="s">
        <v>426</v>
      </c>
      <c r="AV66" s="740"/>
      <c r="AW66" s="740"/>
      <c r="AX66" s="740"/>
      <c r="AY66" s="741"/>
      <c r="AZ66" s="739" t="s">
        <v>367</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594</v>
      </c>
      <c r="C68" s="892"/>
      <c r="D68" s="892"/>
      <c r="E68" s="892"/>
      <c r="F68" s="892"/>
      <c r="G68" s="892"/>
      <c r="H68" s="892"/>
      <c r="I68" s="892"/>
      <c r="J68" s="892"/>
      <c r="K68" s="892"/>
      <c r="L68" s="892"/>
      <c r="M68" s="892"/>
      <c r="N68" s="892"/>
      <c r="O68" s="892"/>
      <c r="P68" s="893"/>
      <c r="Q68" s="894">
        <v>5734</v>
      </c>
      <c r="R68" s="888"/>
      <c r="S68" s="888"/>
      <c r="T68" s="888"/>
      <c r="U68" s="888"/>
      <c r="V68" s="888">
        <v>5657</v>
      </c>
      <c r="W68" s="888"/>
      <c r="X68" s="888"/>
      <c r="Y68" s="888"/>
      <c r="Z68" s="888"/>
      <c r="AA68" s="888">
        <v>77</v>
      </c>
      <c r="AB68" s="888"/>
      <c r="AC68" s="888"/>
      <c r="AD68" s="888"/>
      <c r="AE68" s="888"/>
      <c r="AF68" s="888">
        <v>77</v>
      </c>
      <c r="AG68" s="888"/>
      <c r="AH68" s="888"/>
      <c r="AI68" s="888"/>
      <c r="AJ68" s="888"/>
      <c r="AK68" s="888">
        <v>65</v>
      </c>
      <c r="AL68" s="888"/>
      <c r="AM68" s="888"/>
      <c r="AN68" s="888"/>
      <c r="AO68" s="888"/>
      <c r="AP68" s="888">
        <v>467</v>
      </c>
      <c r="AQ68" s="888"/>
      <c r="AR68" s="888"/>
      <c r="AS68" s="888"/>
      <c r="AT68" s="888"/>
      <c r="AU68" s="888">
        <v>346</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595</v>
      </c>
      <c r="C69" s="896"/>
      <c r="D69" s="896"/>
      <c r="E69" s="896"/>
      <c r="F69" s="896"/>
      <c r="G69" s="896"/>
      <c r="H69" s="896"/>
      <c r="I69" s="896"/>
      <c r="J69" s="896"/>
      <c r="K69" s="896"/>
      <c r="L69" s="896"/>
      <c r="M69" s="896"/>
      <c r="N69" s="896"/>
      <c r="O69" s="896"/>
      <c r="P69" s="897"/>
      <c r="Q69" s="898">
        <v>5909</v>
      </c>
      <c r="R69" s="853"/>
      <c r="S69" s="853"/>
      <c r="T69" s="853"/>
      <c r="U69" s="853"/>
      <c r="V69" s="853">
        <v>4970</v>
      </c>
      <c r="W69" s="853"/>
      <c r="X69" s="853"/>
      <c r="Y69" s="853"/>
      <c r="Z69" s="853"/>
      <c r="AA69" s="853">
        <v>940</v>
      </c>
      <c r="AB69" s="853"/>
      <c r="AC69" s="853"/>
      <c r="AD69" s="853"/>
      <c r="AE69" s="853"/>
      <c r="AF69" s="853">
        <v>9502</v>
      </c>
      <c r="AG69" s="853"/>
      <c r="AH69" s="853"/>
      <c r="AI69" s="853"/>
      <c r="AJ69" s="853"/>
      <c r="AK69" s="853">
        <v>857</v>
      </c>
      <c r="AL69" s="853"/>
      <c r="AM69" s="853"/>
      <c r="AN69" s="853"/>
      <c r="AO69" s="853"/>
      <c r="AP69" s="853">
        <v>10753</v>
      </c>
      <c r="AQ69" s="853"/>
      <c r="AR69" s="853"/>
      <c r="AS69" s="853"/>
      <c r="AT69" s="853"/>
      <c r="AU69" s="853">
        <v>2318</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596</v>
      </c>
      <c r="C70" s="896"/>
      <c r="D70" s="896"/>
      <c r="E70" s="896"/>
      <c r="F70" s="896"/>
      <c r="G70" s="896"/>
      <c r="H70" s="896"/>
      <c r="I70" s="896"/>
      <c r="J70" s="896"/>
      <c r="K70" s="896"/>
      <c r="L70" s="896"/>
      <c r="M70" s="896"/>
      <c r="N70" s="896"/>
      <c r="O70" s="896"/>
      <c r="P70" s="897"/>
      <c r="Q70" s="898">
        <v>15065</v>
      </c>
      <c r="R70" s="853"/>
      <c r="S70" s="853"/>
      <c r="T70" s="853"/>
      <c r="U70" s="853"/>
      <c r="V70" s="853">
        <v>14640</v>
      </c>
      <c r="W70" s="853"/>
      <c r="X70" s="853"/>
      <c r="Y70" s="853"/>
      <c r="Z70" s="853"/>
      <c r="AA70" s="853">
        <v>424</v>
      </c>
      <c r="AB70" s="853"/>
      <c r="AC70" s="853"/>
      <c r="AD70" s="853"/>
      <c r="AE70" s="853"/>
      <c r="AF70" s="853">
        <v>424</v>
      </c>
      <c r="AG70" s="853"/>
      <c r="AH70" s="853"/>
      <c r="AI70" s="853"/>
      <c r="AJ70" s="853"/>
      <c r="AK70" s="853" t="s">
        <v>533</v>
      </c>
      <c r="AL70" s="853"/>
      <c r="AM70" s="853"/>
      <c r="AN70" s="853"/>
      <c r="AO70" s="853"/>
      <c r="AP70" s="853" t="s">
        <v>533</v>
      </c>
      <c r="AQ70" s="853"/>
      <c r="AR70" s="853"/>
      <c r="AS70" s="853"/>
      <c r="AT70" s="853"/>
      <c r="AU70" s="853" t="s">
        <v>533</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597</v>
      </c>
      <c r="C71" s="896"/>
      <c r="D71" s="896"/>
      <c r="E71" s="896"/>
      <c r="F71" s="896"/>
      <c r="G71" s="896"/>
      <c r="H71" s="896"/>
      <c r="I71" s="896"/>
      <c r="J71" s="896"/>
      <c r="K71" s="896"/>
      <c r="L71" s="896"/>
      <c r="M71" s="896"/>
      <c r="N71" s="896"/>
      <c r="O71" s="896"/>
      <c r="P71" s="897"/>
      <c r="Q71" s="898">
        <v>162</v>
      </c>
      <c r="R71" s="853"/>
      <c r="S71" s="853"/>
      <c r="T71" s="853"/>
      <c r="U71" s="853"/>
      <c r="V71" s="853">
        <v>156</v>
      </c>
      <c r="W71" s="853"/>
      <c r="X71" s="853"/>
      <c r="Y71" s="853"/>
      <c r="Z71" s="853"/>
      <c r="AA71" s="853">
        <v>7</v>
      </c>
      <c r="AB71" s="853"/>
      <c r="AC71" s="853"/>
      <c r="AD71" s="853"/>
      <c r="AE71" s="853"/>
      <c r="AF71" s="853">
        <v>7</v>
      </c>
      <c r="AG71" s="853"/>
      <c r="AH71" s="853"/>
      <c r="AI71" s="853"/>
      <c r="AJ71" s="853"/>
      <c r="AK71" s="853" t="s">
        <v>533</v>
      </c>
      <c r="AL71" s="853"/>
      <c r="AM71" s="853"/>
      <c r="AN71" s="853"/>
      <c r="AO71" s="853"/>
      <c r="AP71" s="853" t="s">
        <v>533</v>
      </c>
      <c r="AQ71" s="853"/>
      <c r="AR71" s="853"/>
      <c r="AS71" s="853"/>
      <c r="AT71" s="853"/>
      <c r="AU71" s="853" t="s">
        <v>533</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598</v>
      </c>
      <c r="C72" s="896"/>
      <c r="D72" s="896"/>
      <c r="E72" s="896"/>
      <c r="F72" s="896"/>
      <c r="G72" s="896"/>
      <c r="H72" s="896"/>
      <c r="I72" s="896"/>
      <c r="J72" s="896"/>
      <c r="K72" s="896"/>
      <c r="L72" s="896"/>
      <c r="M72" s="896"/>
      <c r="N72" s="896"/>
      <c r="O72" s="896"/>
      <c r="P72" s="897"/>
      <c r="Q72" s="898">
        <v>217</v>
      </c>
      <c r="R72" s="853"/>
      <c r="S72" s="853"/>
      <c r="T72" s="853"/>
      <c r="U72" s="853"/>
      <c r="V72" s="853">
        <v>163</v>
      </c>
      <c r="W72" s="853"/>
      <c r="X72" s="853"/>
      <c r="Y72" s="853"/>
      <c r="Z72" s="853"/>
      <c r="AA72" s="853">
        <v>54</v>
      </c>
      <c r="AB72" s="853"/>
      <c r="AC72" s="853"/>
      <c r="AD72" s="853"/>
      <c r="AE72" s="853"/>
      <c r="AF72" s="853">
        <v>54</v>
      </c>
      <c r="AG72" s="853"/>
      <c r="AH72" s="853"/>
      <c r="AI72" s="853"/>
      <c r="AJ72" s="853"/>
      <c r="AK72" s="853">
        <v>37</v>
      </c>
      <c r="AL72" s="853"/>
      <c r="AM72" s="853"/>
      <c r="AN72" s="853"/>
      <c r="AO72" s="853"/>
      <c r="AP72" s="853" t="s">
        <v>533</v>
      </c>
      <c r="AQ72" s="853"/>
      <c r="AR72" s="853"/>
      <c r="AS72" s="853"/>
      <c r="AT72" s="853"/>
      <c r="AU72" s="853" t="s">
        <v>533</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599</v>
      </c>
      <c r="C73" s="896"/>
      <c r="D73" s="896"/>
      <c r="E73" s="896"/>
      <c r="F73" s="896"/>
      <c r="G73" s="896"/>
      <c r="H73" s="896"/>
      <c r="I73" s="896"/>
      <c r="J73" s="896"/>
      <c r="K73" s="896"/>
      <c r="L73" s="896"/>
      <c r="M73" s="896"/>
      <c r="N73" s="896"/>
      <c r="O73" s="896"/>
      <c r="P73" s="897"/>
      <c r="Q73" s="898">
        <v>258848</v>
      </c>
      <c r="R73" s="853"/>
      <c r="S73" s="853"/>
      <c r="T73" s="853"/>
      <c r="U73" s="853"/>
      <c r="V73" s="853">
        <v>251777</v>
      </c>
      <c r="W73" s="853"/>
      <c r="X73" s="853"/>
      <c r="Y73" s="853"/>
      <c r="Z73" s="853"/>
      <c r="AA73" s="853">
        <v>7072</v>
      </c>
      <c r="AB73" s="853"/>
      <c r="AC73" s="853"/>
      <c r="AD73" s="853"/>
      <c r="AE73" s="853"/>
      <c r="AF73" s="853">
        <v>7071</v>
      </c>
      <c r="AG73" s="853"/>
      <c r="AH73" s="853"/>
      <c r="AI73" s="853"/>
      <c r="AJ73" s="853"/>
      <c r="AK73" s="853">
        <v>8966</v>
      </c>
      <c r="AL73" s="853"/>
      <c r="AM73" s="853"/>
      <c r="AN73" s="853"/>
      <c r="AO73" s="853"/>
      <c r="AP73" s="853" t="s">
        <v>533</v>
      </c>
      <c r="AQ73" s="853"/>
      <c r="AR73" s="853"/>
      <c r="AS73" s="853"/>
      <c r="AT73" s="853"/>
      <c r="AU73" s="853" t="s">
        <v>533</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382</v>
      </c>
      <c r="B88" s="812" t="s">
        <v>427</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17135</v>
      </c>
      <c r="AG88" s="864"/>
      <c r="AH88" s="864"/>
      <c r="AI88" s="864"/>
      <c r="AJ88" s="864"/>
      <c r="AK88" s="861"/>
      <c r="AL88" s="861"/>
      <c r="AM88" s="861"/>
      <c r="AN88" s="861"/>
      <c r="AO88" s="861"/>
      <c r="AP88" s="864">
        <v>11220</v>
      </c>
      <c r="AQ88" s="864"/>
      <c r="AR88" s="864"/>
      <c r="AS88" s="864"/>
      <c r="AT88" s="864"/>
      <c r="AU88" s="864">
        <v>2664</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12" t="s">
        <v>428</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249</v>
      </c>
      <c r="CS102" s="872"/>
      <c r="CT102" s="872"/>
      <c r="CU102" s="872"/>
      <c r="CV102" s="915"/>
      <c r="CW102" s="914">
        <v>17</v>
      </c>
      <c r="CX102" s="872"/>
      <c r="CY102" s="872"/>
      <c r="CZ102" s="872"/>
      <c r="DA102" s="915"/>
      <c r="DB102" s="914">
        <v>51</v>
      </c>
      <c r="DC102" s="872"/>
      <c r="DD102" s="872"/>
      <c r="DE102" s="872"/>
      <c r="DF102" s="915"/>
      <c r="DG102" s="914" t="s">
        <v>608</v>
      </c>
      <c r="DH102" s="872"/>
      <c r="DI102" s="872"/>
      <c r="DJ102" s="872"/>
      <c r="DK102" s="915"/>
      <c r="DL102" s="914" t="s">
        <v>608</v>
      </c>
      <c r="DM102" s="872"/>
      <c r="DN102" s="872"/>
      <c r="DO102" s="872"/>
      <c r="DP102" s="915"/>
      <c r="DQ102" s="914" t="s">
        <v>608</v>
      </c>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429</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430</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431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433</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434</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435</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436</v>
      </c>
      <c r="AB109" s="917"/>
      <c r="AC109" s="917"/>
      <c r="AD109" s="917"/>
      <c r="AE109" s="918"/>
      <c r="AF109" s="916" t="s">
        <v>298</v>
      </c>
      <c r="AG109" s="917"/>
      <c r="AH109" s="917"/>
      <c r="AI109" s="917"/>
      <c r="AJ109" s="918"/>
      <c r="AK109" s="916" t="s">
        <v>297</v>
      </c>
      <c r="AL109" s="917"/>
      <c r="AM109" s="917"/>
      <c r="AN109" s="917"/>
      <c r="AO109" s="918"/>
      <c r="AP109" s="916" t="s">
        <v>437</v>
      </c>
      <c r="AQ109" s="917"/>
      <c r="AR109" s="917"/>
      <c r="AS109" s="917"/>
      <c r="AT109" s="919"/>
      <c r="AU109" s="936" t="s">
        <v>435</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436</v>
      </c>
      <c r="BR109" s="917"/>
      <c r="BS109" s="917"/>
      <c r="BT109" s="917"/>
      <c r="BU109" s="918"/>
      <c r="BV109" s="916" t="s">
        <v>298</v>
      </c>
      <c r="BW109" s="917"/>
      <c r="BX109" s="917"/>
      <c r="BY109" s="917"/>
      <c r="BZ109" s="918"/>
      <c r="CA109" s="916" t="s">
        <v>297</v>
      </c>
      <c r="CB109" s="917"/>
      <c r="CC109" s="917"/>
      <c r="CD109" s="917"/>
      <c r="CE109" s="918"/>
      <c r="CF109" s="937" t="s">
        <v>437</v>
      </c>
      <c r="CG109" s="937"/>
      <c r="CH109" s="937"/>
      <c r="CI109" s="937"/>
      <c r="CJ109" s="937"/>
      <c r="CK109" s="916" t="s">
        <v>438</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436</v>
      </c>
      <c r="DH109" s="917"/>
      <c r="DI109" s="917"/>
      <c r="DJ109" s="917"/>
      <c r="DK109" s="918"/>
      <c r="DL109" s="916" t="s">
        <v>298</v>
      </c>
      <c r="DM109" s="917"/>
      <c r="DN109" s="917"/>
      <c r="DO109" s="917"/>
      <c r="DP109" s="918"/>
      <c r="DQ109" s="916" t="s">
        <v>297</v>
      </c>
      <c r="DR109" s="917"/>
      <c r="DS109" s="917"/>
      <c r="DT109" s="917"/>
      <c r="DU109" s="918"/>
      <c r="DV109" s="916" t="s">
        <v>437</v>
      </c>
      <c r="DW109" s="917"/>
      <c r="DX109" s="917"/>
      <c r="DY109" s="917"/>
      <c r="DZ109" s="919"/>
    </row>
    <row r="110" spans="1:131" s="226" customFormat="1" ht="26.25" customHeight="1" x14ac:dyDescent="0.15">
      <c r="A110" s="920" t="s">
        <v>439</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6691440</v>
      </c>
      <c r="AB110" s="924"/>
      <c r="AC110" s="924"/>
      <c r="AD110" s="924"/>
      <c r="AE110" s="925"/>
      <c r="AF110" s="926">
        <v>6914405</v>
      </c>
      <c r="AG110" s="924"/>
      <c r="AH110" s="924"/>
      <c r="AI110" s="924"/>
      <c r="AJ110" s="925"/>
      <c r="AK110" s="926">
        <v>5930524</v>
      </c>
      <c r="AL110" s="924"/>
      <c r="AM110" s="924"/>
      <c r="AN110" s="924"/>
      <c r="AO110" s="925"/>
      <c r="AP110" s="927">
        <v>17.899999999999999</v>
      </c>
      <c r="AQ110" s="928"/>
      <c r="AR110" s="928"/>
      <c r="AS110" s="928"/>
      <c r="AT110" s="929"/>
      <c r="AU110" s="930" t="s">
        <v>67</v>
      </c>
      <c r="AV110" s="931"/>
      <c r="AW110" s="931"/>
      <c r="AX110" s="931"/>
      <c r="AY110" s="931"/>
      <c r="AZ110" s="972" t="s">
        <v>440</v>
      </c>
      <c r="BA110" s="921"/>
      <c r="BB110" s="921"/>
      <c r="BC110" s="921"/>
      <c r="BD110" s="921"/>
      <c r="BE110" s="921"/>
      <c r="BF110" s="921"/>
      <c r="BG110" s="921"/>
      <c r="BH110" s="921"/>
      <c r="BI110" s="921"/>
      <c r="BJ110" s="921"/>
      <c r="BK110" s="921"/>
      <c r="BL110" s="921"/>
      <c r="BM110" s="921"/>
      <c r="BN110" s="921"/>
      <c r="BO110" s="921"/>
      <c r="BP110" s="922"/>
      <c r="BQ110" s="958">
        <v>73146690</v>
      </c>
      <c r="BR110" s="959"/>
      <c r="BS110" s="959"/>
      <c r="BT110" s="959"/>
      <c r="BU110" s="959"/>
      <c r="BV110" s="959">
        <v>75143238</v>
      </c>
      <c r="BW110" s="959"/>
      <c r="BX110" s="959"/>
      <c r="BY110" s="959"/>
      <c r="BZ110" s="959"/>
      <c r="CA110" s="959">
        <v>77220904</v>
      </c>
      <c r="CB110" s="959"/>
      <c r="CC110" s="959"/>
      <c r="CD110" s="959"/>
      <c r="CE110" s="959"/>
      <c r="CF110" s="973">
        <v>232.6</v>
      </c>
      <c r="CG110" s="974"/>
      <c r="CH110" s="974"/>
      <c r="CI110" s="974"/>
      <c r="CJ110" s="974"/>
      <c r="CK110" s="975" t="s">
        <v>441</v>
      </c>
      <c r="CL110" s="976"/>
      <c r="CM110" s="955" t="s">
        <v>442</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443</v>
      </c>
      <c r="DH110" s="959"/>
      <c r="DI110" s="959"/>
      <c r="DJ110" s="959"/>
      <c r="DK110" s="959"/>
      <c r="DL110" s="959" t="s">
        <v>384</v>
      </c>
      <c r="DM110" s="959"/>
      <c r="DN110" s="959"/>
      <c r="DO110" s="959"/>
      <c r="DP110" s="959"/>
      <c r="DQ110" s="959" t="s">
        <v>399</v>
      </c>
      <c r="DR110" s="959"/>
      <c r="DS110" s="959"/>
      <c r="DT110" s="959"/>
      <c r="DU110" s="959"/>
      <c r="DV110" s="960" t="s">
        <v>384</v>
      </c>
      <c r="DW110" s="960"/>
      <c r="DX110" s="960"/>
      <c r="DY110" s="960"/>
      <c r="DZ110" s="961"/>
    </row>
    <row r="111" spans="1:131" s="226" customFormat="1" ht="26.25" customHeight="1" x14ac:dyDescent="0.15">
      <c r="A111" s="962" t="s">
        <v>444</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384</v>
      </c>
      <c r="AB111" s="966"/>
      <c r="AC111" s="966"/>
      <c r="AD111" s="966"/>
      <c r="AE111" s="967"/>
      <c r="AF111" s="968" t="s">
        <v>384</v>
      </c>
      <c r="AG111" s="966"/>
      <c r="AH111" s="966"/>
      <c r="AI111" s="966"/>
      <c r="AJ111" s="967"/>
      <c r="AK111" s="968" t="s">
        <v>384</v>
      </c>
      <c r="AL111" s="966"/>
      <c r="AM111" s="966"/>
      <c r="AN111" s="966"/>
      <c r="AO111" s="967"/>
      <c r="AP111" s="969" t="s">
        <v>399</v>
      </c>
      <c r="AQ111" s="970"/>
      <c r="AR111" s="970"/>
      <c r="AS111" s="970"/>
      <c r="AT111" s="971"/>
      <c r="AU111" s="932"/>
      <c r="AV111" s="933"/>
      <c r="AW111" s="933"/>
      <c r="AX111" s="933"/>
      <c r="AY111" s="933"/>
      <c r="AZ111" s="981" t="s">
        <v>445</v>
      </c>
      <c r="BA111" s="982"/>
      <c r="BB111" s="982"/>
      <c r="BC111" s="982"/>
      <c r="BD111" s="982"/>
      <c r="BE111" s="982"/>
      <c r="BF111" s="982"/>
      <c r="BG111" s="982"/>
      <c r="BH111" s="982"/>
      <c r="BI111" s="982"/>
      <c r="BJ111" s="982"/>
      <c r="BK111" s="982"/>
      <c r="BL111" s="982"/>
      <c r="BM111" s="982"/>
      <c r="BN111" s="982"/>
      <c r="BO111" s="982"/>
      <c r="BP111" s="983"/>
      <c r="BQ111" s="951" t="s">
        <v>417</v>
      </c>
      <c r="BR111" s="952"/>
      <c r="BS111" s="952"/>
      <c r="BT111" s="952"/>
      <c r="BU111" s="952"/>
      <c r="BV111" s="952" t="s">
        <v>446</v>
      </c>
      <c r="BW111" s="952"/>
      <c r="BX111" s="952"/>
      <c r="BY111" s="952"/>
      <c r="BZ111" s="952"/>
      <c r="CA111" s="952" t="s">
        <v>446</v>
      </c>
      <c r="CB111" s="952"/>
      <c r="CC111" s="952"/>
      <c r="CD111" s="952"/>
      <c r="CE111" s="952"/>
      <c r="CF111" s="946" t="s">
        <v>446</v>
      </c>
      <c r="CG111" s="947"/>
      <c r="CH111" s="947"/>
      <c r="CI111" s="947"/>
      <c r="CJ111" s="947"/>
      <c r="CK111" s="977"/>
      <c r="CL111" s="978"/>
      <c r="CM111" s="948" t="s">
        <v>447</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446</v>
      </c>
      <c r="DH111" s="952"/>
      <c r="DI111" s="952"/>
      <c r="DJ111" s="952"/>
      <c r="DK111" s="952"/>
      <c r="DL111" s="952" t="s">
        <v>446</v>
      </c>
      <c r="DM111" s="952"/>
      <c r="DN111" s="952"/>
      <c r="DO111" s="952"/>
      <c r="DP111" s="952"/>
      <c r="DQ111" s="952" t="s">
        <v>446</v>
      </c>
      <c r="DR111" s="952"/>
      <c r="DS111" s="952"/>
      <c r="DT111" s="952"/>
      <c r="DU111" s="952"/>
      <c r="DV111" s="953" t="s">
        <v>446</v>
      </c>
      <c r="DW111" s="953"/>
      <c r="DX111" s="953"/>
      <c r="DY111" s="953"/>
      <c r="DZ111" s="954"/>
    </row>
    <row r="112" spans="1:131" s="226" customFormat="1" ht="26.25" customHeight="1" x14ac:dyDescent="0.15">
      <c r="A112" s="984" t="s">
        <v>448</v>
      </c>
      <c r="B112" s="985"/>
      <c r="C112" s="982" t="s">
        <v>449</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417</v>
      </c>
      <c r="AB112" s="991"/>
      <c r="AC112" s="991"/>
      <c r="AD112" s="991"/>
      <c r="AE112" s="992"/>
      <c r="AF112" s="993" t="s">
        <v>417</v>
      </c>
      <c r="AG112" s="991"/>
      <c r="AH112" s="991"/>
      <c r="AI112" s="991"/>
      <c r="AJ112" s="992"/>
      <c r="AK112" s="993" t="s">
        <v>417</v>
      </c>
      <c r="AL112" s="991"/>
      <c r="AM112" s="991"/>
      <c r="AN112" s="991"/>
      <c r="AO112" s="992"/>
      <c r="AP112" s="994" t="s">
        <v>446</v>
      </c>
      <c r="AQ112" s="995"/>
      <c r="AR112" s="995"/>
      <c r="AS112" s="995"/>
      <c r="AT112" s="996"/>
      <c r="AU112" s="932"/>
      <c r="AV112" s="933"/>
      <c r="AW112" s="933"/>
      <c r="AX112" s="933"/>
      <c r="AY112" s="933"/>
      <c r="AZ112" s="981" t="s">
        <v>450</v>
      </c>
      <c r="BA112" s="982"/>
      <c r="BB112" s="982"/>
      <c r="BC112" s="982"/>
      <c r="BD112" s="982"/>
      <c r="BE112" s="982"/>
      <c r="BF112" s="982"/>
      <c r="BG112" s="982"/>
      <c r="BH112" s="982"/>
      <c r="BI112" s="982"/>
      <c r="BJ112" s="982"/>
      <c r="BK112" s="982"/>
      <c r="BL112" s="982"/>
      <c r="BM112" s="982"/>
      <c r="BN112" s="982"/>
      <c r="BO112" s="982"/>
      <c r="BP112" s="983"/>
      <c r="BQ112" s="951">
        <v>47405219</v>
      </c>
      <c r="BR112" s="952"/>
      <c r="BS112" s="952"/>
      <c r="BT112" s="952"/>
      <c r="BU112" s="952"/>
      <c r="BV112" s="952">
        <v>44071900</v>
      </c>
      <c r="BW112" s="952"/>
      <c r="BX112" s="952"/>
      <c r="BY112" s="952"/>
      <c r="BZ112" s="952"/>
      <c r="CA112" s="952">
        <v>43038106</v>
      </c>
      <c r="CB112" s="952"/>
      <c r="CC112" s="952"/>
      <c r="CD112" s="952"/>
      <c r="CE112" s="952"/>
      <c r="CF112" s="946">
        <v>129.69999999999999</v>
      </c>
      <c r="CG112" s="947"/>
      <c r="CH112" s="947"/>
      <c r="CI112" s="947"/>
      <c r="CJ112" s="947"/>
      <c r="CK112" s="977"/>
      <c r="CL112" s="978"/>
      <c r="CM112" s="948" t="s">
        <v>451</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417</v>
      </c>
      <c r="DH112" s="952"/>
      <c r="DI112" s="952"/>
      <c r="DJ112" s="952"/>
      <c r="DK112" s="952"/>
      <c r="DL112" s="952" t="s">
        <v>417</v>
      </c>
      <c r="DM112" s="952"/>
      <c r="DN112" s="952"/>
      <c r="DO112" s="952"/>
      <c r="DP112" s="952"/>
      <c r="DQ112" s="952" t="s">
        <v>417</v>
      </c>
      <c r="DR112" s="952"/>
      <c r="DS112" s="952"/>
      <c r="DT112" s="952"/>
      <c r="DU112" s="952"/>
      <c r="DV112" s="953" t="s">
        <v>417</v>
      </c>
      <c r="DW112" s="953"/>
      <c r="DX112" s="953"/>
      <c r="DY112" s="953"/>
      <c r="DZ112" s="954"/>
    </row>
    <row r="113" spans="1:130" s="226" customFormat="1" ht="26.25" customHeight="1" x14ac:dyDescent="0.15">
      <c r="A113" s="986"/>
      <c r="B113" s="987"/>
      <c r="C113" s="982" t="s">
        <v>452</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3629624</v>
      </c>
      <c r="AB113" s="966"/>
      <c r="AC113" s="966"/>
      <c r="AD113" s="966"/>
      <c r="AE113" s="967"/>
      <c r="AF113" s="968">
        <v>3137666</v>
      </c>
      <c r="AG113" s="966"/>
      <c r="AH113" s="966"/>
      <c r="AI113" s="966"/>
      <c r="AJ113" s="967"/>
      <c r="AK113" s="968">
        <v>3187437</v>
      </c>
      <c r="AL113" s="966"/>
      <c r="AM113" s="966"/>
      <c r="AN113" s="966"/>
      <c r="AO113" s="967"/>
      <c r="AP113" s="969">
        <v>9.6</v>
      </c>
      <c r="AQ113" s="970"/>
      <c r="AR113" s="970"/>
      <c r="AS113" s="970"/>
      <c r="AT113" s="971"/>
      <c r="AU113" s="932"/>
      <c r="AV113" s="933"/>
      <c r="AW113" s="933"/>
      <c r="AX113" s="933"/>
      <c r="AY113" s="933"/>
      <c r="AZ113" s="981" t="s">
        <v>453</v>
      </c>
      <c r="BA113" s="982"/>
      <c r="BB113" s="982"/>
      <c r="BC113" s="982"/>
      <c r="BD113" s="982"/>
      <c r="BE113" s="982"/>
      <c r="BF113" s="982"/>
      <c r="BG113" s="982"/>
      <c r="BH113" s="982"/>
      <c r="BI113" s="982"/>
      <c r="BJ113" s="982"/>
      <c r="BK113" s="982"/>
      <c r="BL113" s="982"/>
      <c r="BM113" s="982"/>
      <c r="BN113" s="982"/>
      <c r="BO113" s="982"/>
      <c r="BP113" s="983"/>
      <c r="BQ113" s="951">
        <v>3574082</v>
      </c>
      <c r="BR113" s="952"/>
      <c r="BS113" s="952"/>
      <c r="BT113" s="952"/>
      <c r="BU113" s="952"/>
      <c r="BV113" s="952">
        <v>3005542</v>
      </c>
      <c r="BW113" s="952"/>
      <c r="BX113" s="952"/>
      <c r="BY113" s="952"/>
      <c r="BZ113" s="952"/>
      <c r="CA113" s="952">
        <v>2664134</v>
      </c>
      <c r="CB113" s="952"/>
      <c r="CC113" s="952"/>
      <c r="CD113" s="952"/>
      <c r="CE113" s="952"/>
      <c r="CF113" s="946">
        <v>8</v>
      </c>
      <c r="CG113" s="947"/>
      <c r="CH113" s="947"/>
      <c r="CI113" s="947"/>
      <c r="CJ113" s="947"/>
      <c r="CK113" s="977"/>
      <c r="CL113" s="978"/>
      <c r="CM113" s="948" t="s">
        <v>454</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417</v>
      </c>
      <c r="DH113" s="991"/>
      <c r="DI113" s="991"/>
      <c r="DJ113" s="991"/>
      <c r="DK113" s="992"/>
      <c r="DL113" s="993" t="s">
        <v>417</v>
      </c>
      <c r="DM113" s="991"/>
      <c r="DN113" s="991"/>
      <c r="DO113" s="991"/>
      <c r="DP113" s="992"/>
      <c r="DQ113" s="993" t="s">
        <v>417</v>
      </c>
      <c r="DR113" s="991"/>
      <c r="DS113" s="991"/>
      <c r="DT113" s="991"/>
      <c r="DU113" s="992"/>
      <c r="DV113" s="994" t="s">
        <v>417</v>
      </c>
      <c r="DW113" s="995"/>
      <c r="DX113" s="995"/>
      <c r="DY113" s="995"/>
      <c r="DZ113" s="996"/>
    </row>
    <row r="114" spans="1:130" s="226" customFormat="1" ht="26.25" customHeight="1" x14ac:dyDescent="0.15">
      <c r="A114" s="986"/>
      <c r="B114" s="987"/>
      <c r="C114" s="982" t="s">
        <v>455</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706296</v>
      </c>
      <c r="AB114" s="991"/>
      <c r="AC114" s="991"/>
      <c r="AD114" s="991"/>
      <c r="AE114" s="992"/>
      <c r="AF114" s="993">
        <v>671489</v>
      </c>
      <c r="AG114" s="991"/>
      <c r="AH114" s="991"/>
      <c r="AI114" s="991"/>
      <c r="AJ114" s="992"/>
      <c r="AK114" s="993">
        <v>516720</v>
      </c>
      <c r="AL114" s="991"/>
      <c r="AM114" s="991"/>
      <c r="AN114" s="991"/>
      <c r="AO114" s="992"/>
      <c r="AP114" s="994">
        <v>1.6</v>
      </c>
      <c r="AQ114" s="995"/>
      <c r="AR114" s="995"/>
      <c r="AS114" s="995"/>
      <c r="AT114" s="996"/>
      <c r="AU114" s="932"/>
      <c r="AV114" s="933"/>
      <c r="AW114" s="933"/>
      <c r="AX114" s="933"/>
      <c r="AY114" s="933"/>
      <c r="AZ114" s="981" t="s">
        <v>456</v>
      </c>
      <c r="BA114" s="982"/>
      <c r="BB114" s="982"/>
      <c r="BC114" s="982"/>
      <c r="BD114" s="982"/>
      <c r="BE114" s="982"/>
      <c r="BF114" s="982"/>
      <c r="BG114" s="982"/>
      <c r="BH114" s="982"/>
      <c r="BI114" s="982"/>
      <c r="BJ114" s="982"/>
      <c r="BK114" s="982"/>
      <c r="BL114" s="982"/>
      <c r="BM114" s="982"/>
      <c r="BN114" s="982"/>
      <c r="BO114" s="982"/>
      <c r="BP114" s="983"/>
      <c r="BQ114" s="951">
        <v>10449664</v>
      </c>
      <c r="BR114" s="952"/>
      <c r="BS114" s="952"/>
      <c r="BT114" s="952"/>
      <c r="BU114" s="952"/>
      <c r="BV114" s="952">
        <v>9892324</v>
      </c>
      <c r="BW114" s="952"/>
      <c r="BX114" s="952"/>
      <c r="BY114" s="952"/>
      <c r="BZ114" s="952"/>
      <c r="CA114" s="952">
        <v>9527147</v>
      </c>
      <c r="CB114" s="952"/>
      <c r="CC114" s="952"/>
      <c r="CD114" s="952"/>
      <c r="CE114" s="952"/>
      <c r="CF114" s="946">
        <v>28.7</v>
      </c>
      <c r="CG114" s="947"/>
      <c r="CH114" s="947"/>
      <c r="CI114" s="947"/>
      <c r="CJ114" s="947"/>
      <c r="CK114" s="977"/>
      <c r="CL114" s="978"/>
      <c r="CM114" s="948" t="s">
        <v>457</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417</v>
      </c>
      <c r="DH114" s="991"/>
      <c r="DI114" s="991"/>
      <c r="DJ114" s="991"/>
      <c r="DK114" s="992"/>
      <c r="DL114" s="993" t="s">
        <v>417</v>
      </c>
      <c r="DM114" s="991"/>
      <c r="DN114" s="991"/>
      <c r="DO114" s="991"/>
      <c r="DP114" s="992"/>
      <c r="DQ114" s="993" t="s">
        <v>417</v>
      </c>
      <c r="DR114" s="991"/>
      <c r="DS114" s="991"/>
      <c r="DT114" s="991"/>
      <c r="DU114" s="992"/>
      <c r="DV114" s="994" t="s">
        <v>417</v>
      </c>
      <c r="DW114" s="995"/>
      <c r="DX114" s="995"/>
      <c r="DY114" s="995"/>
      <c r="DZ114" s="996"/>
    </row>
    <row r="115" spans="1:130" s="226" customFormat="1" ht="26.25" customHeight="1" x14ac:dyDescent="0.15">
      <c r="A115" s="986"/>
      <c r="B115" s="987"/>
      <c r="C115" s="982" t="s">
        <v>458</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874</v>
      </c>
      <c r="AB115" s="966"/>
      <c r="AC115" s="966"/>
      <c r="AD115" s="966"/>
      <c r="AE115" s="967"/>
      <c r="AF115" s="968">
        <v>619</v>
      </c>
      <c r="AG115" s="966"/>
      <c r="AH115" s="966"/>
      <c r="AI115" s="966"/>
      <c r="AJ115" s="967"/>
      <c r="AK115" s="968">
        <v>970</v>
      </c>
      <c r="AL115" s="966"/>
      <c r="AM115" s="966"/>
      <c r="AN115" s="966"/>
      <c r="AO115" s="967"/>
      <c r="AP115" s="969">
        <v>0</v>
      </c>
      <c r="AQ115" s="970"/>
      <c r="AR115" s="970"/>
      <c r="AS115" s="970"/>
      <c r="AT115" s="971"/>
      <c r="AU115" s="932"/>
      <c r="AV115" s="933"/>
      <c r="AW115" s="933"/>
      <c r="AX115" s="933"/>
      <c r="AY115" s="933"/>
      <c r="AZ115" s="981" t="s">
        <v>459</v>
      </c>
      <c r="BA115" s="982"/>
      <c r="BB115" s="982"/>
      <c r="BC115" s="982"/>
      <c r="BD115" s="982"/>
      <c r="BE115" s="982"/>
      <c r="BF115" s="982"/>
      <c r="BG115" s="982"/>
      <c r="BH115" s="982"/>
      <c r="BI115" s="982"/>
      <c r="BJ115" s="982"/>
      <c r="BK115" s="982"/>
      <c r="BL115" s="982"/>
      <c r="BM115" s="982"/>
      <c r="BN115" s="982"/>
      <c r="BO115" s="982"/>
      <c r="BP115" s="983"/>
      <c r="BQ115" s="951">
        <v>67479</v>
      </c>
      <c r="BR115" s="952"/>
      <c r="BS115" s="952"/>
      <c r="BT115" s="952"/>
      <c r="BU115" s="952"/>
      <c r="BV115" s="952">
        <v>103282</v>
      </c>
      <c r="BW115" s="952"/>
      <c r="BX115" s="952"/>
      <c r="BY115" s="952"/>
      <c r="BZ115" s="952"/>
      <c r="CA115" s="952">
        <v>87263</v>
      </c>
      <c r="CB115" s="952"/>
      <c r="CC115" s="952"/>
      <c r="CD115" s="952"/>
      <c r="CE115" s="952"/>
      <c r="CF115" s="946">
        <v>0.3</v>
      </c>
      <c r="CG115" s="947"/>
      <c r="CH115" s="947"/>
      <c r="CI115" s="947"/>
      <c r="CJ115" s="947"/>
      <c r="CK115" s="977"/>
      <c r="CL115" s="978"/>
      <c r="CM115" s="981" t="s">
        <v>460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417</v>
      </c>
      <c r="DH115" s="991"/>
      <c r="DI115" s="991"/>
      <c r="DJ115" s="991"/>
      <c r="DK115" s="992"/>
      <c r="DL115" s="993" t="s">
        <v>417</v>
      </c>
      <c r="DM115" s="991"/>
      <c r="DN115" s="991"/>
      <c r="DO115" s="991"/>
      <c r="DP115" s="992"/>
      <c r="DQ115" s="993" t="s">
        <v>417</v>
      </c>
      <c r="DR115" s="991"/>
      <c r="DS115" s="991"/>
      <c r="DT115" s="991"/>
      <c r="DU115" s="992"/>
      <c r="DV115" s="994" t="s">
        <v>417</v>
      </c>
      <c r="DW115" s="995"/>
      <c r="DX115" s="995"/>
      <c r="DY115" s="995"/>
      <c r="DZ115" s="996"/>
    </row>
    <row r="116" spans="1:130" s="226" customFormat="1" ht="26.25" customHeight="1" x14ac:dyDescent="0.15">
      <c r="A116" s="988"/>
      <c r="B116" s="989"/>
      <c r="C116" s="997" t="s">
        <v>461</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417</v>
      </c>
      <c r="AB116" s="991"/>
      <c r="AC116" s="991"/>
      <c r="AD116" s="991"/>
      <c r="AE116" s="992"/>
      <c r="AF116" s="993" t="s">
        <v>417</v>
      </c>
      <c r="AG116" s="991"/>
      <c r="AH116" s="991"/>
      <c r="AI116" s="991"/>
      <c r="AJ116" s="992"/>
      <c r="AK116" s="993" t="s">
        <v>417</v>
      </c>
      <c r="AL116" s="991"/>
      <c r="AM116" s="991"/>
      <c r="AN116" s="991"/>
      <c r="AO116" s="992"/>
      <c r="AP116" s="994" t="s">
        <v>417</v>
      </c>
      <c r="AQ116" s="995"/>
      <c r="AR116" s="995"/>
      <c r="AS116" s="995"/>
      <c r="AT116" s="996"/>
      <c r="AU116" s="932"/>
      <c r="AV116" s="933"/>
      <c r="AW116" s="933"/>
      <c r="AX116" s="933"/>
      <c r="AY116" s="933"/>
      <c r="AZ116" s="999" t="s">
        <v>462</v>
      </c>
      <c r="BA116" s="1000"/>
      <c r="BB116" s="1000"/>
      <c r="BC116" s="1000"/>
      <c r="BD116" s="1000"/>
      <c r="BE116" s="1000"/>
      <c r="BF116" s="1000"/>
      <c r="BG116" s="1000"/>
      <c r="BH116" s="1000"/>
      <c r="BI116" s="1000"/>
      <c r="BJ116" s="1000"/>
      <c r="BK116" s="1000"/>
      <c r="BL116" s="1000"/>
      <c r="BM116" s="1000"/>
      <c r="BN116" s="1000"/>
      <c r="BO116" s="1000"/>
      <c r="BP116" s="1001"/>
      <c r="BQ116" s="951" t="s">
        <v>417</v>
      </c>
      <c r="BR116" s="952"/>
      <c r="BS116" s="952"/>
      <c r="BT116" s="952"/>
      <c r="BU116" s="952"/>
      <c r="BV116" s="952" t="s">
        <v>417</v>
      </c>
      <c r="BW116" s="952"/>
      <c r="BX116" s="952"/>
      <c r="BY116" s="952"/>
      <c r="BZ116" s="952"/>
      <c r="CA116" s="952" t="s">
        <v>417</v>
      </c>
      <c r="CB116" s="952"/>
      <c r="CC116" s="952"/>
      <c r="CD116" s="952"/>
      <c r="CE116" s="952"/>
      <c r="CF116" s="946" t="s">
        <v>417</v>
      </c>
      <c r="CG116" s="947"/>
      <c r="CH116" s="947"/>
      <c r="CI116" s="947"/>
      <c r="CJ116" s="947"/>
      <c r="CK116" s="977"/>
      <c r="CL116" s="978"/>
      <c r="CM116" s="948" t="s">
        <v>463</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417</v>
      </c>
      <c r="DH116" s="991"/>
      <c r="DI116" s="991"/>
      <c r="DJ116" s="991"/>
      <c r="DK116" s="992"/>
      <c r="DL116" s="993" t="s">
        <v>417</v>
      </c>
      <c r="DM116" s="991"/>
      <c r="DN116" s="991"/>
      <c r="DO116" s="991"/>
      <c r="DP116" s="992"/>
      <c r="DQ116" s="993" t="s">
        <v>417</v>
      </c>
      <c r="DR116" s="991"/>
      <c r="DS116" s="991"/>
      <c r="DT116" s="991"/>
      <c r="DU116" s="992"/>
      <c r="DV116" s="994" t="s">
        <v>417</v>
      </c>
      <c r="DW116" s="995"/>
      <c r="DX116" s="995"/>
      <c r="DY116" s="995"/>
      <c r="DZ116" s="996"/>
    </row>
    <row r="117" spans="1:130" s="226" customFormat="1" ht="26.25" customHeight="1" x14ac:dyDescent="0.15">
      <c r="A117" s="936" t="s">
        <v>179</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464</v>
      </c>
      <c r="Z117" s="918"/>
      <c r="AA117" s="1008">
        <v>11028234</v>
      </c>
      <c r="AB117" s="1009"/>
      <c r="AC117" s="1009"/>
      <c r="AD117" s="1009"/>
      <c r="AE117" s="1010"/>
      <c r="AF117" s="1011">
        <v>10724179</v>
      </c>
      <c r="AG117" s="1009"/>
      <c r="AH117" s="1009"/>
      <c r="AI117" s="1009"/>
      <c r="AJ117" s="1010"/>
      <c r="AK117" s="1011">
        <v>9635651</v>
      </c>
      <c r="AL117" s="1009"/>
      <c r="AM117" s="1009"/>
      <c r="AN117" s="1009"/>
      <c r="AO117" s="1010"/>
      <c r="AP117" s="1012"/>
      <c r="AQ117" s="1013"/>
      <c r="AR117" s="1013"/>
      <c r="AS117" s="1013"/>
      <c r="AT117" s="1014"/>
      <c r="AU117" s="932"/>
      <c r="AV117" s="933"/>
      <c r="AW117" s="933"/>
      <c r="AX117" s="933"/>
      <c r="AY117" s="933"/>
      <c r="AZ117" s="999" t="s">
        <v>465</v>
      </c>
      <c r="BA117" s="1000"/>
      <c r="BB117" s="1000"/>
      <c r="BC117" s="1000"/>
      <c r="BD117" s="1000"/>
      <c r="BE117" s="1000"/>
      <c r="BF117" s="1000"/>
      <c r="BG117" s="1000"/>
      <c r="BH117" s="1000"/>
      <c r="BI117" s="1000"/>
      <c r="BJ117" s="1000"/>
      <c r="BK117" s="1000"/>
      <c r="BL117" s="1000"/>
      <c r="BM117" s="1000"/>
      <c r="BN117" s="1000"/>
      <c r="BO117" s="1000"/>
      <c r="BP117" s="1001"/>
      <c r="BQ117" s="951" t="s">
        <v>466</v>
      </c>
      <c r="BR117" s="952"/>
      <c r="BS117" s="952"/>
      <c r="BT117" s="952"/>
      <c r="BU117" s="952"/>
      <c r="BV117" s="952" t="s">
        <v>467</v>
      </c>
      <c r="BW117" s="952"/>
      <c r="BX117" s="952"/>
      <c r="BY117" s="952"/>
      <c r="BZ117" s="952"/>
      <c r="CA117" s="952" t="s">
        <v>468</v>
      </c>
      <c r="CB117" s="952"/>
      <c r="CC117" s="952"/>
      <c r="CD117" s="952"/>
      <c r="CE117" s="952"/>
      <c r="CF117" s="946" t="s">
        <v>469</v>
      </c>
      <c r="CG117" s="947"/>
      <c r="CH117" s="947"/>
      <c r="CI117" s="947"/>
      <c r="CJ117" s="947"/>
      <c r="CK117" s="977"/>
      <c r="CL117" s="978"/>
      <c r="CM117" s="948" t="s">
        <v>470</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466</v>
      </c>
      <c r="DH117" s="991"/>
      <c r="DI117" s="991"/>
      <c r="DJ117" s="991"/>
      <c r="DK117" s="992"/>
      <c r="DL117" s="993" t="s">
        <v>384</v>
      </c>
      <c r="DM117" s="991"/>
      <c r="DN117" s="991"/>
      <c r="DO117" s="991"/>
      <c r="DP117" s="992"/>
      <c r="DQ117" s="993" t="s">
        <v>471</v>
      </c>
      <c r="DR117" s="991"/>
      <c r="DS117" s="991"/>
      <c r="DT117" s="991"/>
      <c r="DU117" s="992"/>
      <c r="DV117" s="994" t="s">
        <v>472</v>
      </c>
      <c r="DW117" s="995"/>
      <c r="DX117" s="995"/>
      <c r="DY117" s="995"/>
      <c r="DZ117" s="996"/>
    </row>
    <row r="118" spans="1:130" s="226" customFormat="1" ht="26.25" customHeight="1" x14ac:dyDescent="0.15">
      <c r="A118" s="936" t="s">
        <v>438</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436</v>
      </c>
      <c r="AB118" s="917"/>
      <c r="AC118" s="917"/>
      <c r="AD118" s="917"/>
      <c r="AE118" s="918"/>
      <c r="AF118" s="916" t="s">
        <v>298</v>
      </c>
      <c r="AG118" s="917"/>
      <c r="AH118" s="917"/>
      <c r="AI118" s="917"/>
      <c r="AJ118" s="918"/>
      <c r="AK118" s="916" t="s">
        <v>297</v>
      </c>
      <c r="AL118" s="917"/>
      <c r="AM118" s="917"/>
      <c r="AN118" s="917"/>
      <c r="AO118" s="918"/>
      <c r="AP118" s="1003" t="s">
        <v>437</v>
      </c>
      <c r="AQ118" s="1004"/>
      <c r="AR118" s="1004"/>
      <c r="AS118" s="1004"/>
      <c r="AT118" s="1005"/>
      <c r="AU118" s="932"/>
      <c r="AV118" s="933"/>
      <c r="AW118" s="933"/>
      <c r="AX118" s="933"/>
      <c r="AY118" s="933"/>
      <c r="AZ118" s="1006" t="s">
        <v>473</v>
      </c>
      <c r="BA118" s="997"/>
      <c r="BB118" s="997"/>
      <c r="BC118" s="997"/>
      <c r="BD118" s="997"/>
      <c r="BE118" s="997"/>
      <c r="BF118" s="997"/>
      <c r="BG118" s="997"/>
      <c r="BH118" s="997"/>
      <c r="BI118" s="997"/>
      <c r="BJ118" s="997"/>
      <c r="BK118" s="997"/>
      <c r="BL118" s="997"/>
      <c r="BM118" s="997"/>
      <c r="BN118" s="997"/>
      <c r="BO118" s="997"/>
      <c r="BP118" s="998"/>
      <c r="BQ118" s="1029" t="s">
        <v>384</v>
      </c>
      <c r="BR118" s="1030"/>
      <c r="BS118" s="1030"/>
      <c r="BT118" s="1030"/>
      <c r="BU118" s="1030"/>
      <c r="BV118" s="1030" t="s">
        <v>384</v>
      </c>
      <c r="BW118" s="1030"/>
      <c r="BX118" s="1030"/>
      <c r="BY118" s="1030"/>
      <c r="BZ118" s="1030"/>
      <c r="CA118" s="1030" t="s">
        <v>474</v>
      </c>
      <c r="CB118" s="1030"/>
      <c r="CC118" s="1030"/>
      <c r="CD118" s="1030"/>
      <c r="CE118" s="1030"/>
      <c r="CF118" s="946" t="s">
        <v>446</v>
      </c>
      <c r="CG118" s="947"/>
      <c r="CH118" s="947"/>
      <c r="CI118" s="947"/>
      <c r="CJ118" s="947"/>
      <c r="CK118" s="977"/>
      <c r="CL118" s="978"/>
      <c r="CM118" s="948" t="s">
        <v>475</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476</v>
      </c>
      <c r="DH118" s="991"/>
      <c r="DI118" s="991"/>
      <c r="DJ118" s="991"/>
      <c r="DK118" s="992"/>
      <c r="DL118" s="993" t="s">
        <v>466</v>
      </c>
      <c r="DM118" s="991"/>
      <c r="DN118" s="991"/>
      <c r="DO118" s="991"/>
      <c r="DP118" s="992"/>
      <c r="DQ118" s="993" t="s">
        <v>225</v>
      </c>
      <c r="DR118" s="991"/>
      <c r="DS118" s="991"/>
      <c r="DT118" s="991"/>
      <c r="DU118" s="992"/>
      <c r="DV118" s="994" t="s">
        <v>466</v>
      </c>
      <c r="DW118" s="995"/>
      <c r="DX118" s="995"/>
      <c r="DY118" s="995"/>
      <c r="DZ118" s="996"/>
    </row>
    <row r="119" spans="1:130" s="226" customFormat="1" ht="26.25" customHeight="1" x14ac:dyDescent="0.15">
      <c r="A119" s="1090" t="s">
        <v>441</v>
      </c>
      <c r="B119" s="976"/>
      <c r="C119" s="955" t="s">
        <v>442</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477</v>
      </c>
      <c r="AB119" s="924"/>
      <c r="AC119" s="924"/>
      <c r="AD119" s="924"/>
      <c r="AE119" s="925"/>
      <c r="AF119" s="926" t="s">
        <v>468</v>
      </c>
      <c r="AG119" s="924"/>
      <c r="AH119" s="924"/>
      <c r="AI119" s="924"/>
      <c r="AJ119" s="925"/>
      <c r="AK119" s="926" t="s">
        <v>446</v>
      </c>
      <c r="AL119" s="924"/>
      <c r="AM119" s="924"/>
      <c r="AN119" s="924"/>
      <c r="AO119" s="925"/>
      <c r="AP119" s="927" t="s">
        <v>384</v>
      </c>
      <c r="AQ119" s="928"/>
      <c r="AR119" s="928"/>
      <c r="AS119" s="928"/>
      <c r="AT119" s="929"/>
      <c r="AU119" s="934"/>
      <c r="AV119" s="935"/>
      <c r="AW119" s="935"/>
      <c r="AX119" s="935"/>
      <c r="AY119" s="935"/>
      <c r="AZ119" s="257" t="s">
        <v>179</v>
      </c>
      <c r="BA119" s="257"/>
      <c r="BB119" s="257"/>
      <c r="BC119" s="257"/>
      <c r="BD119" s="257"/>
      <c r="BE119" s="257"/>
      <c r="BF119" s="257"/>
      <c r="BG119" s="257"/>
      <c r="BH119" s="257"/>
      <c r="BI119" s="257"/>
      <c r="BJ119" s="257"/>
      <c r="BK119" s="257"/>
      <c r="BL119" s="257"/>
      <c r="BM119" s="257"/>
      <c r="BN119" s="257"/>
      <c r="BO119" s="1007" t="s">
        <v>478</v>
      </c>
      <c r="BP119" s="1038"/>
      <c r="BQ119" s="1029">
        <v>134643134</v>
      </c>
      <c r="BR119" s="1030"/>
      <c r="BS119" s="1030"/>
      <c r="BT119" s="1030"/>
      <c r="BU119" s="1030"/>
      <c r="BV119" s="1030">
        <v>132216286</v>
      </c>
      <c r="BW119" s="1030"/>
      <c r="BX119" s="1030"/>
      <c r="BY119" s="1030"/>
      <c r="BZ119" s="1030"/>
      <c r="CA119" s="1030">
        <v>132537554</v>
      </c>
      <c r="CB119" s="1030"/>
      <c r="CC119" s="1030"/>
      <c r="CD119" s="1030"/>
      <c r="CE119" s="1030"/>
      <c r="CF119" s="1031"/>
      <c r="CG119" s="1032"/>
      <c r="CH119" s="1032"/>
      <c r="CI119" s="1032"/>
      <c r="CJ119" s="1033"/>
      <c r="CK119" s="979"/>
      <c r="CL119" s="980"/>
      <c r="CM119" s="1034" t="s">
        <v>479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402</v>
      </c>
      <c r="DH119" s="1016"/>
      <c r="DI119" s="1016"/>
      <c r="DJ119" s="1016"/>
      <c r="DK119" s="1017"/>
      <c r="DL119" s="1015" t="s">
        <v>384</v>
      </c>
      <c r="DM119" s="1016"/>
      <c r="DN119" s="1016"/>
      <c r="DO119" s="1016"/>
      <c r="DP119" s="1017"/>
      <c r="DQ119" s="1015" t="s">
        <v>467</v>
      </c>
      <c r="DR119" s="1016"/>
      <c r="DS119" s="1016"/>
      <c r="DT119" s="1016"/>
      <c r="DU119" s="1017"/>
      <c r="DV119" s="1018" t="s">
        <v>472</v>
      </c>
      <c r="DW119" s="1019"/>
      <c r="DX119" s="1019"/>
      <c r="DY119" s="1019"/>
      <c r="DZ119" s="1020"/>
    </row>
    <row r="120" spans="1:130" s="226" customFormat="1" ht="26.25" customHeight="1" x14ac:dyDescent="0.15">
      <c r="A120" s="1091"/>
      <c r="B120" s="978"/>
      <c r="C120" s="948" t="s">
        <v>447</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480</v>
      </c>
      <c r="AB120" s="991"/>
      <c r="AC120" s="991"/>
      <c r="AD120" s="991"/>
      <c r="AE120" s="992"/>
      <c r="AF120" s="993" t="s">
        <v>402</v>
      </c>
      <c r="AG120" s="991"/>
      <c r="AH120" s="991"/>
      <c r="AI120" s="991"/>
      <c r="AJ120" s="992"/>
      <c r="AK120" s="993" t="s">
        <v>469</v>
      </c>
      <c r="AL120" s="991"/>
      <c r="AM120" s="991"/>
      <c r="AN120" s="991"/>
      <c r="AO120" s="992"/>
      <c r="AP120" s="994" t="s">
        <v>469</v>
      </c>
      <c r="AQ120" s="995"/>
      <c r="AR120" s="995"/>
      <c r="AS120" s="995"/>
      <c r="AT120" s="996"/>
      <c r="AU120" s="1021" t="s">
        <v>481</v>
      </c>
      <c r="AV120" s="1022"/>
      <c r="AW120" s="1022"/>
      <c r="AX120" s="1022"/>
      <c r="AY120" s="1023"/>
      <c r="AZ120" s="972" t="s">
        <v>482</v>
      </c>
      <c r="BA120" s="921"/>
      <c r="BB120" s="921"/>
      <c r="BC120" s="921"/>
      <c r="BD120" s="921"/>
      <c r="BE120" s="921"/>
      <c r="BF120" s="921"/>
      <c r="BG120" s="921"/>
      <c r="BH120" s="921"/>
      <c r="BI120" s="921"/>
      <c r="BJ120" s="921"/>
      <c r="BK120" s="921"/>
      <c r="BL120" s="921"/>
      <c r="BM120" s="921"/>
      <c r="BN120" s="921"/>
      <c r="BO120" s="921"/>
      <c r="BP120" s="922"/>
      <c r="BQ120" s="958">
        <v>29823480</v>
      </c>
      <c r="BR120" s="959"/>
      <c r="BS120" s="959"/>
      <c r="BT120" s="959"/>
      <c r="BU120" s="959"/>
      <c r="BV120" s="959">
        <v>32733751</v>
      </c>
      <c r="BW120" s="959"/>
      <c r="BX120" s="959"/>
      <c r="BY120" s="959"/>
      <c r="BZ120" s="959"/>
      <c r="CA120" s="959">
        <v>35862245</v>
      </c>
      <c r="CB120" s="959"/>
      <c r="CC120" s="959"/>
      <c r="CD120" s="959"/>
      <c r="CE120" s="959"/>
      <c r="CF120" s="973">
        <v>108</v>
      </c>
      <c r="CG120" s="974"/>
      <c r="CH120" s="974"/>
      <c r="CI120" s="974"/>
      <c r="CJ120" s="974"/>
      <c r="CK120" s="1039" t="s">
        <v>483</v>
      </c>
      <c r="CL120" s="1040"/>
      <c r="CM120" s="1040"/>
      <c r="CN120" s="1040"/>
      <c r="CO120" s="1041"/>
      <c r="CP120" s="1047" t="s">
        <v>484</v>
      </c>
      <c r="CQ120" s="1048"/>
      <c r="CR120" s="1048"/>
      <c r="CS120" s="1048"/>
      <c r="CT120" s="1048"/>
      <c r="CU120" s="1048"/>
      <c r="CV120" s="1048"/>
      <c r="CW120" s="1048"/>
      <c r="CX120" s="1048"/>
      <c r="CY120" s="1048"/>
      <c r="CZ120" s="1048"/>
      <c r="DA120" s="1048"/>
      <c r="DB120" s="1048"/>
      <c r="DC120" s="1048"/>
      <c r="DD120" s="1048"/>
      <c r="DE120" s="1048"/>
      <c r="DF120" s="1049"/>
      <c r="DG120" s="958">
        <v>41326332</v>
      </c>
      <c r="DH120" s="959"/>
      <c r="DI120" s="959"/>
      <c r="DJ120" s="959"/>
      <c r="DK120" s="959"/>
      <c r="DL120" s="959">
        <v>37645717</v>
      </c>
      <c r="DM120" s="959"/>
      <c r="DN120" s="959"/>
      <c r="DO120" s="959"/>
      <c r="DP120" s="959"/>
      <c r="DQ120" s="959">
        <v>35028144</v>
      </c>
      <c r="DR120" s="959"/>
      <c r="DS120" s="959"/>
      <c r="DT120" s="959"/>
      <c r="DU120" s="959"/>
      <c r="DV120" s="960">
        <v>105.5</v>
      </c>
      <c r="DW120" s="960"/>
      <c r="DX120" s="960"/>
      <c r="DY120" s="960"/>
      <c r="DZ120" s="961"/>
    </row>
    <row r="121" spans="1:130" s="226" customFormat="1" ht="26.25" customHeight="1" x14ac:dyDescent="0.15">
      <c r="A121" s="1091"/>
      <c r="B121" s="978"/>
      <c r="C121" s="999" t="s">
        <v>485</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446</v>
      </c>
      <c r="AB121" s="991"/>
      <c r="AC121" s="991"/>
      <c r="AD121" s="991"/>
      <c r="AE121" s="992"/>
      <c r="AF121" s="993" t="s">
        <v>469</v>
      </c>
      <c r="AG121" s="991"/>
      <c r="AH121" s="991"/>
      <c r="AI121" s="991"/>
      <c r="AJ121" s="992"/>
      <c r="AK121" s="993" t="s">
        <v>486</v>
      </c>
      <c r="AL121" s="991"/>
      <c r="AM121" s="991"/>
      <c r="AN121" s="991"/>
      <c r="AO121" s="992"/>
      <c r="AP121" s="994" t="s">
        <v>402</v>
      </c>
      <c r="AQ121" s="995"/>
      <c r="AR121" s="995"/>
      <c r="AS121" s="995"/>
      <c r="AT121" s="996"/>
      <c r="AU121" s="1024"/>
      <c r="AV121" s="1025"/>
      <c r="AW121" s="1025"/>
      <c r="AX121" s="1025"/>
      <c r="AY121" s="1026"/>
      <c r="AZ121" s="981" t="s">
        <v>487</v>
      </c>
      <c r="BA121" s="982"/>
      <c r="BB121" s="982"/>
      <c r="BC121" s="982"/>
      <c r="BD121" s="982"/>
      <c r="BE121" s="982"/>
      <c r="BF121" s="982"/>
      <c r="BG121" s="982"/>
      <c r="BH121" s="982"/>
      <c r="BI121" s="982"/>
      <c r="BJ121" s="982"/>
      <c r="BK121" s="982"/>
      <c r="BL121" s="982"/>
      <c r="BM121" s="982"/>
      <c r="BN121" s="982"/>
      <c r="BO121" s="982"/>
      <c r="BP121" s="983"/>
      <c r="BQ121" s="951">
        <v>17343983</v>
      </c>
      <c r="BR121" s="952"/>
      <c r="BS121" s="952"/>
      <c r="BT121" s="952"/>
      <c r="BU121" s="952"/>
      <c r="BV121" s="952">
        <v>20435916</v>
      </c>
      <c r="BW121" s="952"/>
      <c r="BX121" s="952"/>
      <c r="BY121" s="952"/>
      <c r="BZ121" s="952"/>
      <c r="CA121" s="952">
        <v>24257267</v>
      </c>
      <c r="CB121" s="952"/>
      <c r="CC121" s="952"/>
      <c r="CD121" s="952"/>
      <c r="CE121" s="952"/>
      <c r="CF121" s="946">
        <v>73.099999999999994</v>
      </c>
      <c r="CG121" s="947"/>
      <c r="CH121" s="947"/>
      <c r="CI121" s="947"/>
      <c r="CJ121" s="947"/>
      <c r="CK121" s="1042"/>
      <c r="CL121" s="1043"/>
      <c r="CM121" s="1043"/>
      <c r="CN121" s="1043"/>
      <c r="CO121" s="1044"/>
      <c r="CP121" s="1052" t="s">
        <v>488</v>
      </c>
      <c r="CQ121" s="1053"/>
      <c r="CR121" s="1053"/>
      <c r="CS121" s="1053"/>
      <c r="CT121" s="1053"/>
      <c r="CU121" s="1053"/>
      <c r="CV121" s="1053"/>
      <c r="CW121" s="1053"/>
      <c r="CX121" s="1053"/>
      <c r="CY121" s="1053"/>
      <c r="CZ121" s="1053"/>
      <c r="DA121" s="1053"/>
      <c r="DB121" s="1053"/>
      <c r="DC121" s="1053"/>
      <c r="DD121" s="1053"/>
      <c r="DE121" s="1053"/>
      <c r="DF121" s="1054"/>
      <c r="DG121" s="951">
        <v>3026948</v>
      </c>
      <c r="DH121" s="952"/>
      <c r="DI121" s="952"/>
      <c r="DJ121" s="952"/>
      <c r="DK121" s="952"/>
      <c r="DL121" s="952">
        <v>3422497</v>
      </c>
      <c r="DM121" s="952"/>
      <c r="DN121" s="952"/>
      <c r="DO121" s="952"/>
      <c r="DP121" s="952"/>
      <c r="DQ121" s="952">
        <v>3659196</v>
      </c>
      <c r="DR121" s="952"/>
      <c r="DS121" s="952"/>
      <c r="DT121" s="952"/>
      <c r="DU121" s="952"/>
      <c r="DV121" s="953">
        <v>11</v>
      </c>
      <c r="DW121" s="953"/>
      <c r="DX121" s="953"/>
      <c r="DY121" s="953"/>
      <c r="DZ121" s="954"/>
    </row>
    <row r="122" spans="1:130" s="226" customFormat="1" ht="26.25" customHeight="1" x14ac:dyDescent="0.15">
      <c r="A122" s="1091"/>
      <c r="B122" s="978"/>
      <c r="C122" s="948" t="s">
        <v>457</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466</v>
      </c>
      <c r="AB122" s="991"/>
      <c r="AC122" s="991"/>
      <c r="AD122" s="991"/>
      <c r="AE122" s="992"/>
      <c r="AF122" s="993" t="s">
        <v>402</v>
      </c>
      <c r="AG122" s="991"/>
      <c r="AH122" s="991"/>
      <c r="AI122" s="991"/>
      <c r="AJ122" s="992"/>
      <c r="AK122" s="993" t="s">
        <v>466</v>
      </c>
      <c r="AL122" s="991"/>
      <c r="AM122" s="991"/>
      <c r="AN122" s="991"/>
      <c r="AO122" s="992"/>
      <c r="AP122" s="994" t="s">
        <v>489</v>
      </c>
      <c r="AQ122" s="995"/>
      <c r="AR122" s="995"/>
      <c r="AS122" s="995"/>
      <c r="AT122" s="996"/>
      <c r="AU122" s="1024"/>
      <c r="AV122" s="1025"/>
      <c r="AW122" s="1025"/>
      <c r="AX122" s="1025"/>
      <c r="AY122" s="1026"/>
      <c r="AZ122" s="1006" t="s">
        <v>490</v>
      </c>
      <c r="BA122" s="997"/>
      <c r="BB122" s="997"/>
      <c r="BC122" s="997"/>
      <c r="BD122" s="997"/>
      <c r="BE122" s="997"/>
      <c r="BF122" s="997"/>
      <c r="BG122" s="997"/>
      <c r="BH122" s="997"/>
      <c r="BI122" s="997"/>
      <c r="BJ122" s="997"/>
      <c r="BK122" s="997"/>
      <c r="BL122" s="997"/>
      <c r="BM122" s="997"/>
      <c r="BN122" s="997"/>
      <c r="BO122" s="997"/>
      <c r="BP122" s="998"/>
      <c r="BQ122" s="1029">
        <v>70311553</v>
      </c>
      <c r="BR122" s="1030"/>
      <c r="BS122" s="1030"/>
      <c r="BT122" s="1030"/>
      <c r="BU122" s="1030"/>
      <c r="BV122" s="1030">
        <v>70565324</v>
      </c>
      <c r="BW122" s="1030"/>
      <c r="BX122" s="1030"/>
      <c r="BY122" s="1030"/>
      <c r="BZ122" s="1030"/>
      <c r="CA122" s="1030">
        <v>70040905</v>
      </c>
      <c r="CB122" s="1030"/>
      <c r="CC122" s="1030"/>
      <c r="CD122" s="1030"/>
      <c r="CE122" s="1030"/>
      <c r="CF122" s="1050">
        <v>211</v>
      </c>
      <c r="CG122" s="1051"/>
      <c r="CH122" s="1051"/>
      <c r="CI122" s="1051"/>
      <c r="CJ122" s="1051"/>
      <c r="CK122" s="1042"/>
      <c r="CL122" s="1043"/>
      <c r="CM122" s="1043"/>
      <c r="CN122" s="1043"/>
      <c r="CO122" s="1044"/>
      <c r="CP122" s="1052" t="s">
        <v>491</v>
      </c>
      <c r="CQ122" s="1053"/>
      <c r="CR122" s="1053"/>
      <c r="CS122" s="1053"/>
      <c r="CT122" s="1053"/>
      <c r="CU122" s="1053"/>
      <c r="CV122" s="1053"/>
      <c r="CW122" s="1053"/>
      <c r="CX122" s="1053"/>
      <c r="CY122" s="1053"/>
      <c r="CZ122" s="1053"/>
      <c r="DA122" s="1053"/>
      <c r="DB122" s="1053"/>
      <c r="DC122" s="1053"/>
      <c r="DD122" s="1053"/>
      <c r="DE122" s="1053"/>
      <c r="DF122" s="1054"/>
      <c r="DG122" s="951">
        <v>2323400</v>
      </c>
      <c r="DH122" s="952"/>
      <c r="DI122" s="952"/>
      <c r="DJ122" s="952"/>
      <c r="DK122" s="952"/>
      <c r="DL122" s="952">
        <v>2286169</v>
      </c>
      <c r="DM122" s="952"/>
      <c r="DN122" s="952"/>
      <c r="DO122" s="952"/>
      <c r="DP122" s="952"/>
      <c r="DQ122" s="952">
        <v>2501999</v>
      </c>
      <c r="DR122" s="952"/>
      <c r="DS122" s="952"/>
      <c r="DT122" s="952"/>
      <c r="DU122" s="952"/>
      <c r="DV122" s="953">
        <v>7.5</v>
      </c>
      <c r="DW122" s="953"/>
      <c r="DX122" s="953"/>
      <c r="DY122" s="953"/>
      <c r="DZ122" s="954"/>
    </row>
    <row r="123" spans="1:130" s="226" customFormat="1" ht="26.25" customHeight="1" x14ac:dyDescent="0.15">
      <c r="A123" s="1091"/>
      <c r="B123" s="978"/>
      <c r="C123" s="948" t="s">
        <v>463</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468</v>
      </c>
      <c r="AB123" s="991"/>
      <c r="AC123" s="991"/>
      <c r="AD123" s="991"/>
      <c r="AE123" s="992"/>
      <c r="AF123" s="993" t="s">
        <v>486</v>
      </c>
      <c r="AG123" s="991"/>
      <c r="AH123" s="991"/>
      <c r="AI123" s="991"/>
      <c r="AJ123" s="992"/>
      <c r="AK123" s="993" t="s">
        <v>384</v>
      </c>
      <c r="AL123" s="991"/>
      <c r="AM123" s="991"/>
      <c r="AN123" s="991"/>
      <c r="AO123" s="992"/>
      <c r="AP123" s="994" t="s">
        <v>492</v>
      </c>
      <c r="AQ123" s="995"/>
      <c r="AR123" s="995"/>
      <c r="AS123" s="995"/>
      <c r="AT123" s="996"/>
      <c r="AU123" s="1027"/>
      <c r="AV123" s="1028"/>
      <c r="AW123" s="1028"/>
      <c r="AX123" s="1028"/>
      <c r="AY123" s="1028"/>
      <c r="AZ123" s="257" t="s">
        <v>179</v>
      </c>
      <c r="BA123" s="257"/>
      <c r="BB123" s="257"/>
      <c r="BC123" s="257"/>
      <c r="BD123" s="257"/>
      <c r="BE123" s="257"/>
      <c r="BF123" s="257"/>
      <c r="BG123" s="257"/>
      <c r="BH123" s="257"/>
      <c r="BI123" s="257"/>
      <c r="BJ123" s="257"/>
      <c r="BK123" s="257"/>
      <c r="BL123" s="257"/>
      <c r="BM123" s="257"/>
      <c r="BN123" s="257"/>
      <c r="BO123" s="1007" t="s">
        <v>493</v>
      </c>
      <c r="BP123" s="1038"/>
      <c r="BQ123" s="1097">
        <v>117479016</v>
      </c>
      <c r="BR123" s="1098"/>
      <c r="BS123" s="1098"/>
      <c r="BT123" s="1098"/>
      <c r="BU123" s="1098"/>
      <c r="BV123" s="1098">
        <v>123734991</v>
      </c>
      <c r="BW123" s="1098"/>
      <c r="BX123" s="1098"/>
      <c r="BY123" s="1098"/>
      <c r="BZ123" s="1098"/>
      <c r="CA123" s="1098">
        <v>130160417</v>
      </c>
      <c r="CB123" s="1098"/>
      <c r="CC123" s="1098"/>
      <c r="CD123" s="1098"/>
      <c r="CE123" s="1098"/>
      <c r="CF123" s="1031"/>
      <c r="CG123" s="1032"/>
      <c r="CH123" s="1032"/>
      <c r="CI123" s="1032"/>
      <c r="CJ123" s="1033"/>
      <c r="CK123" s="1042"/>
      <c r="CL123" s="1043"/>
      <c r="CM123" s="1043"/>
      <c r="CN123" s="1043"/>
      <c r="CO123" s="1044"/>
      <c r="CP123" s="1052" t="s">
        <v>494</v>
      </c>
      <c r="CQ123" s="1053"/>
      <c r="CR123" s="1053"/>
      <c r="CS123" s="1053"/>
      <c r="CT123" s="1053"/>
      <c r="CU123" s="1053"/>
      <c r="CV123" s="1053"/>
      <c r="CW123" s="1053"/>
      <c r="CX123" s="1053"/>
      <c r="CY123" s="1053"/>
      <c r="CZ123" s="1053"/>
      <c r="DA123" s="1053"/>
      <c r="DB123" s="1053"/>
      <c r="DC123" s="1053"/>
      <c r="DD123" s="1053"/>
      <c r="DE123" s="1053"/>
      <c r="DF123" s="1054"/>
      <c r="DG123" s="990" t="s">
        <v>477</v>
      </c>
      <c r="DH123" s="991"/>
      <c r="DI123" s="991"/>
      <c r="DJ123" s="991"/>
      <c r="DK123" s="992"/>
      <c r="DL123" s="993" t="s">
        <v>466</v>
      </c>
      <c r="DM123" s="991"/>
      <c r="DN123" s="991"/>
      <c r="DO123" s="991"/>
      <c r="DP123" s="992"/>
      <c r="DQ123" s="993">
        <v>1228940</v>
      </c>
      <c r="DR123" s="991"/>
      <c r="DS123" s="991"/>
      <c r="DT123" s="991"/>
      <c r="DU123" s="992"/>
      <c r="DV123" s="994">
        <v>3.7</v>
      </c>
      <c r="DW123" s="995"/>
      <c r="DX123" s="995"/>
      <c r="DY123" s="995"/>
      <c r="DZ123" s="996"/>
    </row>
    <row r="124" spans="1:130" s="226" customFormat="1" ht="26.25" customHeight="1" thickBot="1" x14ac:dyDescent="0.2">
      <c r="A124" s="1091"/>
      <c r="B124" s="978"/>
      <c r="C124" s="948" t="s">
        <v>470</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474</v>
      </c>
      <c r="AB124" s="991"/>
      <c r="AC124" s="991"/>
      <c r="AD124" s="991"/>
      <c r="AE124" s="992"/>
      <c r="AF124" s="993" t="s">
        <v>466</v>
      </c>
      <c r="AG124" s="991"/>
      <c r="AH124" s="991"/>
      <c r="AI124" s="991"/>
      <c r="AJ124" s="992"/>
      <c r="AK124" s="993" t="s">
        <v>402</v>
      </c>
      <c r="AL124" s="991"/>
      <c r="AM124" s="991"/>
      <c r="AN124" s="991"/>
      <c r="AO124" s="992"/>
      <c r="AP124" s="994" t="s">
        <v>469</v>
      </c>
      <c r="AQ124" s="995"/>
      <c r="AR124" s="995"/>
      <c r="AS124" s="995"/>
      <c r="AT124" s="996"/>
      <c r="AU124" s="1093" t="s">
        <v>495</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48.5</v>
      </c>
      <c r="BR124" s="1060"/>
      <c r="BS124" s="1060"/>
      <c r="BT124" s="1060"/>
      <c r="BU124" s="1060"/>
      <c r="BV124" s="1060">
        <v>25.1</v>
      </c>
      <c r="BW124" s="1060"/>
      <c r="BX124" s="1060"/>
      <c r="BY124" s="1060"/>
      <c r="BZ124" s="1060"/>
      <c r="CA124" s="1060">
        <v>7.1</v>
      </c>
      <c r="CB124" s="1060"/>
      <c r="CC124" s="1060"/>
      <c r="CD124" s="1060"/>
      <c r="CE124" s="1060"/>
      <c r="CF124" s="1061"/>
      <c r="CG124" s="1062"/>
      <c r="CH124" s="1062"/>
      <c r="CI124" s="1062"/>
      <c r="CJ124" s="1063"/>
      <c r="CK124" s="1045"/>
      <c r="CL124" s="1045"/>
      <c r="CM124" s="1045"/>
      <c r="CN124" s="1045"/>
      <c r="CO124" s="1046"/>
      <c r="CP124" s="1052" t="s">
        <v>496</v>
      </c>
      <c r="CQ124" s="1053"/>
      <c r="CR124" s="1053"/>
      <c r="CS124" s="1053"/>
      <c r="CT124" s="1053"/>
      <c r="CU124" s="1053"/>
      <c r="CV124" s="1053"/>
      <c r="CW124" s="1053"/>
      <c r="CX124" s="1053"/>
      <c r="CY124" s="1053"/>
      <c r="CZ124" s="1053"/>
      <c r="DA124" s="1053"/>
      <c r="DB124" s="1053"/>
      <c r="DC124" s="1053"/>
      <c r="DD124" s="1053"/>
      <c r="DE124" s="1053"/>
      <c r="DF124" s="1054"/>
      <c r="DG124" s="1037">
        <v>728539</v>
      </c>
      <c r="DH124" s="1016"/>
      <c r="DI124" s="1016"/>
      <c r="DJ124" s="1016"/>
      <c r="DK124" s="1017"/>
      <c r="DL124" s="1015">
        <v>717517</v>
      </c>
      <c r="DM124" s="1016"/>
      <c r="DN124" s="1016"/>
      <c r="DO124" s="1016"/>
      <c r="DP124" s="1017"/>
      <c r="DQ124" s="1015">
        <v>619827</v>
      </c>
      <c r="DR124" s="1016"/>
      <c r="DS124" s="1016"/>
      <c r="DT124" s="1016"/>
      <c r="DU124" s="1017"/>
      <c r="DV124" s="1018">
        <v>1.9</v>
      </c>
      <c r="DW124" s="1019"/>
      <c r="DX124" s="1019"/>
      <c r="DY124" s="1019"/>
      <c r="DZ124" s="1020"/>
    </row>
    <row r="125" spans="1:130" s="226" customFormat="1" ht="26.25" customHeight="1" x14ac:dyDescent="0.15">
      <c r="A125" s="1091"/>
      <c r="B125" s="978"/>
      <c r="C125" s="948" t="s">
        <v>475</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446</v>
      </c>
      <c r="AB125" s="991"/>
      <c r="AC125" s="991"/>
      <c r="AD125" s="991"/>
      <c r="AE125" s="992"/>
      <c r="AF125" s="993" t="s">
        <v>492</v>
      </c>
      <c r="AG125" s="991"/>
      <c r="AH125" s="991"/>
      <c r="AI125" s="991"/>
      <c r="AJ125" s="992"/>
      <c r="AK125" s="993" t="s">
        <v>466</v>
      </c>
      <c r="AL125" s="991"/>
      <c r="AM125" s="991"/>
      <c r="AN125" s="991"/>
      <c r="AO125" s="992"/>
      <c r="AP125" s="994" t="s">
        <v>476</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497</v>
      </c>
      <c r="CL125" s="1040"/>
      <c r="CM125" s="1040"/>
      <c r="CN125" s="1040"/>
      <c r="CO125" s="1041"/>
      <c r="CP125" s="972" t="s">
        <v>498</v>
      </c>
      <c r="CQ125" s="921"/>
      <c r="CR125" s="921"/>
      <c r="CS125" s="921"/>
      <c r="CT125" s="921"/>
      <c r="CU125" s="921"/>
      <c r="CV125" s="921"/>
      <c r="CW125" s="921"/>
      <c r="CX125" s="921"/>
      <c r="CY125" s="921"/>
      <c r="CZ125" s="921"/>
      <c r="DA125" s="921"/>
      <c r="DB125" s="921"/>
      <c r="DC125" s="921"/>
      <c r="DD125" s="921"/>
      <c r="DE125" s="921"/>
      <c r="DF125" s="922"/>
      <c r="DG125" s="958" t="s">
        <v>466</v>
      </c>
      <c r="DH125" s="959"/>
      <c r="DI125" s="959"/>
      <c r="DJ125" s="959"/>
      <c r="DK125" s="959"/>
      <c r="DL125" s="959" t="s">
        <v>466</v>
      </c>
      <c r="DM125" s="959"/>
      <c r="DN125" s="959"/>
      <c r="DO125" s="959"/>
      <c r="DP125" s="959"/>
      <c r="DQ125" s="959" t="s">
        <v>466</v>
      </c>
      <c r="DR125" s="959"/>
      <c r="DS125" s="959"/>
      <c r="DT125" s="959"/>
      <c r="DU125" s="959"/>
      <c r="DV125" s="960" t="s">
        <v>467</v>
      </c>
      <c r="DW125" s="960"/>
      <c r="DX125" s="960"/>
      <c r="DY125" s="960"/>
      <c r="DZ125" s="961"/>
    </row>
    <row r="126" spans="1:130" s="226" customFormat="1" ht="26.25" customHeight="1" thickBot="1" x14ac:dyDescent="0.2">
      <c r="A126" s="1091"/>
      <c r="B126" s="978"/>
      <c r="C126" s="948" t="s">
        <v>479</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467</v>
      </c>
      <c r="AB126" s="991"/>
      <c r="AC126" s="991"/>
      <c r="AD126" s="991"/>
      <c r="AE126" s="992"/>
      <c r="AF126" s="993" t="s">
        <v>480</v>
      </c>
      <c r="AG126" s="991"/>
      <c r="AH126" s="991"/>
      <c r="AI126" s="991"/>
      <c r="AJ126" s="992"/>
      <c r="AK126" s="993" t="s">
        <v>466</v>
      </c>
      <c r="AL126" s="991"/>
      <c r="AM126" s="991"/>
      <c r="AN126" s="991"/>
      <c r="AO126" s="992"/>
      <c r="AP126" s="994" t="s">
        <v>469</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499</v>
      </c>
      <c r="CQ126" s="982"/>
      <c r="CR126" s="982"/>
      <c r="CS126" s="982"/>
      <c r="CT126" s="982"/>
      <c r="CU126" s="982"/>
      <c r="CV126" s="982"/>
      <c r="CW126" s="982"/>
      <c r="CX126" s="982"/>
      <c r="CY126" s="982"/>
      <c r="CZ126" s="982"/>
      <c r="DA126" s="982"/>
      <c r="DB126" s="982"/>
      <c r="DC126" s="982"/>
      <c r="DD126" s="982"/>
      <c r="DE126" s="982"/>
      <c r="DF126" s="983"/>
      <c r="DG126" s="951" t="s">
        <v>446</v>
      </c>
      <c r="DH126" s="952"/>
      <c r="DI126" s="952"/>
      <c r="DJ126" s="952"/>
      <c r="DK126" s="952"/>
      <c r="DL126" s="952" t="s">
        <v>472</v>
      </c>
      <c r="DM126" s="952"/>
      <c r="DN126" s="952"/>
      <c r="DO126" s="952"/>
      <c r="DP126" s="952"/>
      <c r="DQ126" s="952" t="s">
        <v>384</v>
      </c>
      <c r="DR126" s="952"/>
      <c r="DS126" s="952"/>
      <c r="DT126" s="952"/>
      <c r="DU126" s="952"/>
      <c r="DV126" s="953" t="s">
        <v>492</v>
      </c>
      <c r="DW126" s="953"/>
      <c r="DX126" s="953"/>
      <c r="DY126" s="953"/>
      <c r="DZ126" s="954"/>
    </row>
    <row r="127" spans="1:130" s="226" customFormat="1" ht="26.25" customHeight="1" x14ac:dyDescent="0.15">
      <c r="A127" s="1092"/>
      <c r="B127" s="980"/>
      <c r="C127" s="1034" t="s">
        <v>500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874</v>
      </c>
      <c r="AB127" s="991"/>
      <c r="AC127" s="991"/>
      <c r="AD127" s="991"/>
      <c r="AE127" s="992"/>
      <c r="AF127" s="993">
        <v>619</v>
      </c>
      <c r="AG127" s="991"/>
      <c r="AH127" s="991"/>
      <c r="AI127" s="991"/>
      <c r="AJ127" s="992"/>
      <c r="AK127" s="993">
        <v>970</v>
      </c>
      <c r="AL127" s="991"/>
      <c r="AM127" s="991"/>
      <c r="AN127" s="991"/>
      <c r="AO127" s="992"/>
      <c r="AP127" s="994">
        <v>0</v>
      </c>
      <c r="AQ127" s="995"/>
      <c r="AR127" s="995"/>
      <c r="AS127" s="995"/>
      <c r="AT127" s="996"/>
      <c r="AU127" s="262"/>
      <c r="AV127" s="262"/>
      <c r="AW127" s="262"/>
      <c r="AX127" s="1064" t="s">
        <v>501</v>
      </c>
      <c r="AY127" s="1065"/>
      <c r="AZ127" s="1065"/>
      <c r="BA127" s="1065"/>
      <c r="BB127" s="1065"/>
      <c r="BC127" s="1065"/>
      <c r="BD127" s="1065"/>
      <c r="BE127" s="1066"/>
      <c r="BF127" s="1067" t="s">
        <v>502</v>
      </c>
      <c r="BG127" s="1065"/>
      <c r="BH127" s="1065"/>
      <c r="BI127" s="1065"/>
      <c r="BJ127" s="1065"/>
      <c r="BK127" s="1065"/>
      <c r="BL127" s="1066"/>
      <c r="BM127" s="1067" t="s">
        <v>503</v>
      </c>
      <c r="BN127" s="1065"/>
      <c r="BO127" s="1065"/>
      <c r="BP127" s="1065"/>
      <c r="BQ127" s="1065"/>
      <c r="BR127" s="1065"/>
      <c r="BS127" s="1066"/>
      <c r="BT127" s="1067" t="s">
        <v>504</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505</v>
      </c>
      <c r="CQ127" s="982"/>
      <c r="CR127" s="982"/>
      <c r="CS127" s="982"/>
      <c r="CT127" s="982"/>
      <c r="CU127" s="982"/>
      <c r="CV127" s="982"/>
      <c r="CW127" s="982"/>
      <c r="CX127" s="982"/>
      <c r="CY127" s="982"/>
      <c r="CZ127" s="982"/>
      <c r="DA127" s="982"/>
      <c r="DB127" s="982"/>
      <c r="DC127" s="982"/>
      <c r="DD127" s="982"/>
      <c r="DE127" s="982"/>
      <c r="DF127" s="983"/>
      <c r="DG127" s="951" t="s">
        <v>468</v>
      </c>
      <c r="DH127" s="952"/>
      <c r="DI127" s="952"/>
      <c r="DJ127" s="952"/>
      <c r="DK127" s="952"/>
      <c r="DL127" s="952" t="s">
        <v>466</v>
      </c>
      <c r="DM127" s="952"/>
      <c r="DN127" s="952"/>
      <c r="DO127" s="952"/>
      <c r="DP127" s="952"/>
      <c r="DQ127" s="952" t="s">
        <v>466</v>
      </c>
      <c r="DR127" s="952"/>
      <c r="DS127" s="952"/>
      <c r="DT127" s="952"/>
      <c r="DU127" s="952"/>
      <c r="DV127" s="953" t="s">
        <v>446</v>
      </c>
      <c r="DW127" s="953"/>
      <c r="DX127" s="953"/>
      <c r="DY127" s="953"/>
      <c r="DZ127" s="954"/>
    </row>
    <row r="128" spans="1:130" s="226" customFormat="1" ht="26.25" customHeight="1" thickBot="1" x14ac:dyDescent="0.2">
      <c r="A128" s="1075" t="s">
        <v>506</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507</v>
      </c>
      <c r="X128" s="1077"/>
      <c r="Y128" s="1077"/>
      <c r="Z128" s="1078"/>
      <c r="AA128" s="1079">
        <v>601677</v>
      </c>
      <c r="AB128" s="1080"/>
      <c r="AC128" s="1080"/>
      <c r="AD128" s="1080"/>
      <c r="AE128" s="1081"/>
      <c r="AF128" s="1082">
        <v>695408</v>
      </c>
      <c r="AG128" s="1080"/>
      <c r="AH128" s="1080"/>
      <c r="AI128" s="1080"/>
      <c r="AJ128" s="1081"/>
      <c r="AK128" s="1082">
        <v>644166</v>
      </c>
      <c r="AL128" s="1080"/>
      <c r="AM128" s="1080"/>
      <c r="AN128" s="1080"/>
      <c r="AO128" s="1081"/>
      <c r="AP128" s="1083"/>
      <c r="AQ128" s="1084"/>
      <c r="AR128" s="1084"/>
      <c r="AS128" s="1084"/>
      <c r="AT128" s="1085"/>
      <c r="AU128" s="262"/>
      <c r="AV128" s="262"/>
      <c r="AW128" s="262"/>
      <c r="AX128" s="920" t="s">
        <v>508</v>
      </c>
      <c r="AY128" s="921"/>
      <c r="AZ128" s="921"/>
      <c r="BA128" s="921"/>
      <c r="BB128" s="921"/>
      <c r="BC128" s="921"/>
      <c r="BD128" s="921"/>
      <c r="BE128" s="922"/>
      <c r="BF128" s="1086" t="s">
        <v>474</v>
      </c>
      <c r="BG128" s="1087"/>
      <c r="BH128" s="1087"/>
      <c r="BI128" s="1087"/>
      <c r="BJ128" s="1087"/>
      <c r="BK128" s="1087"/>
      <c r="BL128" s="1088"/>
      <c r="BM128" s="1086">
        <v>11.47</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509</v>
      </c>
      <c r="CQ128" s="1069"/>
      <c r="CR128" s="1069"/>
      <c r="CS128" s="1069"/>
      <c r="CT128" s="1069"/>
      <c r="CU128" s="1069"/>
      <c r="CV128" s="1069"/>
      <c r="CW128" s="1069"/>
      <c r="CX128" s="1069"/>
      <c r="CY128" s="1069"/>
      <c r="CZ128" s="1069"/>
      <c r="DA128" s="1069"/>
      <c r="DB128" s="1069"/>
      <c r="DC128" s="1069"/>
      <c r="DD128" s="1069"/>
      <c r="DE128" s="1069"/>
      <c r="DF128" s="1070"/>
      <c r="DG128" s="1071">
        <v>67479</v>
      </c>
      <c r="DH128" s="1072"/>
      <c r="DI128" s="1072"/>
      <c r="DJ128" s="1072"/>
      <c r="DK128" s="1072"/>
      <c r="DL128" s="1072">
        <v>103282</v>
      </c>
      <c r="DM128" s="1072"/>
      <c r="DN128" s="1072"/>
      <c r="DO128" s="1072"/>
      <c r="DP128" s="1072"/>
      <c r="DQ128" s="1072">
        <v>87263</v>
      </c>
      <c r="DR128" s="1072"/>
      <c r="DS128" s="1072"/>
      <c r="DT128" s="1072"/>
      <c r="DU128" s="1072"/>
      <c r="DV128" s="1073">
        <v>0.3</v>
      </c>
      <c r="DW128" s="1073"/>
      <c r="DX128" s="1073"/>
      <c r="DY128" s="1073"/>
      <c r="DZ128" s="1074"/>
    </row>
    <row r="129" spans="1:131" s="226" customFormat="1" ht="26.25" customHeight="1" x14ac:dyDescent="0.15">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510</v>
      </c>
      <c r="X129" s="1106"/>
      <c r="Y129" s="1106"/>
      <c r="Z129" s="1107"/>
      <c r="AA129" s="990">
        <v>41668659</v>
      </c>
      <c r="AB129" s="991"/>
      <c r="AC129" s="991"/>
      <c r="AD129" s="991"/>
      <c r="AE129" s="992"/>
      <c r="AF129" s="993">
        <v>40130062</v>
      </c>
      <c r="AG129" s="991"/>
      <c r="AH129" s="991"/>
      <c r="AI129" s="991"/>
      <c r="AJ129" s="992"/>
      <c r="AK129" s="993">
        <v>39387066</v>
      </c>
      <c r="AL129" s="991"/>
      <c r="AM129" s="991"/>
      <c r="AN129" s="991"/>
      <c r="AO129" s="992"/>
      <c r="AP129" s="1108"/>
      <c r="AQ129" s="1109"/>
      <c r="AR129" s="1109"/>
      <c r="AS129" s="1109"/>
      <c r="AT129" s="1110"/>
      <c r="AU129" s="264"/>
      <c r="AV129" s="264"/>
      <c r="AW129" s="264"/>
      <c r="AX129" s="1099" t="s">
        <v>511</v>
      </c>
      <c r="AY129" s="982"/>
      <c r="AZ129" s="982"/>
      <c r="BA129" s="982"/>
      <c r="BB129" s="982"/>
      <c r="BC129" s="982"/>
      <c r="BD129" s="982"/>
      <c r="BE129" s="983"/>
      <c r="BF129" s="1100" t="s">
        <v>384</v>
      </c>
      <c r="BG129" s="1101"/>
      <c r="BH129" s="1101"/>
      <c r="BI129" s="1101"/>
      <c r="BJ129" s="1101"/>
      <c r="BK129" s="1101"/>
      <c r="BL129" s="1102"/>
      <c r="BM129" s="1100">
        <v>16.47</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512</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513</v>
      </c>
      <c r="X130" s="1106"/>
      <c r="Y130" s="1106"/>
      <c r="Z130" s="1107"/>
      <c r="AA130" s="990">
        <v>6296286</v>
      </c>
      <c r="AB130" s="991"/>
      <c r="AC130" s="991"/>
      <c r="AD130" s="991"/>
      <c r="AE130" s="992"/>
      <c r="AF130" s="993">
        <v>6343611</v>
      </c>
      <c r="AG130" s="991"/>
      <c r="AH130" s="991"/>
      <c r="AI130" s="991"/>
      <c r="AJ130" s="992"/>
      <c r="AK130" s="993">
        <v>6193675</v>
      </c>
      <c r="AL130" s="991"/>
      <c r="AM130" s="991"/>
      <c r="AN130" s="991"/>
      <c r="AO130" s="992"/>
      <c r="AP130" s="1108"/>
      <c r="AQ130" s="1109"/>
      <c r="AR130" s="1109"/>
      <c r="AS130" s="1109"/>
      <c r="AT130" s="1110"/>
      <c r="AU130" s="264"/>
      <c r="AV130" s="264"/>
      <c r="AW130" s="264"/>
      <c r="AX130" s="1099" t="s">
        <v>514</v>
      </c>
      <c r="AY130" s="982"/>
      <c r="AZ130" s="982"/>
      <c r="BA130" s="982"/>
      <c r="BB130" s="982"/>
      <c r="BC130" s="982"/>
      <c r="BD130" s="982"/>
      <c r="BE130" s="983"/>
      <c r="BF130" s="1136">
        <v>10.3</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515</v>
      </c>
      <c r="X131" s="1144"/>
      <c r="Y131" s="1144"/>
      <c r="Z131" s="1145"/>
      <c r="AA131" s="1037">
        <v>35372373</v>
      </c>
      <c r="AB131" s="1016"/>
      <c r="AC131" s="1016"/>
      <c r="AD131" s="1016"/>
      <c r="AE131" s="1017"/>
      <c r="AF131" s="1015">
        <v>33786451</v>
      </c>
      <c r="AG131" s="1016"/>
      <c r="AH131" s="1016"/>
      <c r="AI131" s="1016"/>
      <c r="AJ131" s="1017"/>
      <c r="AK131" s="1015">
        <v>33193391</v>
      </c>
      <c r="AL131" s="1016"/>
      <c r="AM131" s="1016"/>
      <c r="AN131" s="1016"/>
      <c r="AO131" s="1017"/>
      <c r="AP131" s="1146"/>
      <c r="AQ131" s="1147"/>
      <c r="AR131" s="1147"/>
      <c r="AS131" s="1147"/>
      <c r="AT131" s="1148"/>
      <c r="AU131" s="264"/>
      <c r="AV131" s="264"/>
      <c r="AW131" s="264"/>
      <c r="AX131" s="1118" t="s">
        <v>516</v>
      </c>
      <c r="AY131" s="1069"/>
      <c r="AZ131" s="1069"/>
      <c r="BA131" s="1069"/>
      <c r="BB131" s="1069"/>
      <c r="BC131" s="1069"/>
      <c r="BD131" s="1069"/>
      <c r="BE131" s="1070"/>
      <c r="BF131" s="1119">
        <v>7.1</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517</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518</v>
      </c>
      <c r="W132" s="1129"/>
      <c r="X132" s="1129"/>
      <c r="Y132" s="1129"/>
      <c r="Z132" s="1130"/>
      <c r="AA132" s="1131">
        <v>11.67654486</v>
      </c>
      <c r="AB132" s="1132"/>
      <c r="AC132" s="1132"/>
      <c r="AD132" s="1132"/>
      <c r="AE132" s="1133"/>
      <c r="AF132" s="1134">
        <v>10.90721248</v>
      </c>
      <c r="AG132" s="1132"/>
      <c r="AH132" s="1132"/>
      <c r="AI132" s="1132"/>
      <c r="AJ132" s="1133"/>
      <c r="AK132" s="1134">
        <v>8.4288164470000009</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519</v>
      </c>
      <c r="W133" s="1112"/>
      <c r="X133" s="1112"/>
      <c r="Y133" s="1112"/>
      <c r="Z133" s="1113"/>
      <c r="AA133" s="1114">
        <v>15.2</v>
      </c>
      <c r="AB133" s="1115"/>
      <c r="AC133" s="1115"/>
      <c r="AD133" s="1115"/>
      <c r="AE133" s="1116"/>
      <c r="AF133" s="1114">
        <v>13.4</v>
      </c>
      <c r="AG133" s="1115"/>
      <c r="AH133" s="1115"/>
      <c r="AI133" s="1115"/>
      <c r="AJ133" s="1116"/>
      <c r="AK133" s="1114">
        <v>10.3</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llvPfU+sEf67RpAp7EVrHjIRLf0MdnNdaXv1DcUVqR/kw9whuHTdDDxI/hstAC2DyvUP2m6mK1QR6Zxx5di6VQ==" saltValue="jxFA3NqY6IW9en8T7DwCY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L25" zoomScaleNormal="85" zoomScaleSheetLayoutView="100" workbookViewId="0">
      <selection activeCell="AP50" sqref="AP50"/>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520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6qHO+PF2iyWHsLMHeuIWjjnL3bEqV4riRsuWZNjq209/nib+OmSNCXHH3IJfnglYM94wW9GLc8LpS9ZobX8iA==" saltValue="MSTeIb8zoPiCO0+N5EgY8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B28"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kpAysclOB+uzZcDKR2/LX3Ab8YRDib7tgjtGMQ8dh1YXvMkoJo/+Hj1/zeii2QSPxSAih8QfH//mkbhdvuB+Ww==" saltValue="9kNZzGuLru8jLIFelqPIk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521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522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523</v>
      </c>
      <c r="AP7" s="283"/>
      <c r="AQ7" s="284" t="s">
        <v>524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525</v>
      </c>
      <c r="AQ8" s="290" t="s">
        <v>526</v>
      </c>
      <c r="AR8" s="291" t="s">
        <v>527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528</v>
      </c>
      <c r="AL9" s="1155"/>
      <c r="AM9" s="1155"/>
      <c r="AN9" s="1156"/>
      <c r="AO9" s="292">
        <v>12237563</v>
      </c>
      <c r="AP9" s="292">
        <v>83726</v>
      </c>
      <c r="AQ9" s="293">
        <v>56134</v>
      </c>
      <c r="AR9" s="294">
        <v>49.2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529</v>
      </c>
      <c r="AL10" s="1155"/>
      <c r="AM10" s="1155"/>
      <c r="AN10" s="1156"/>
      <c r="AO10" s="295">
        <v>731877</v>
      </c>
      <c r="AP10" s="295">
        <v>5007</v>
      </c>
      <c r="AQ10" s="296">
        <v>5510</v>
      </c>
      <c r="AR10" s="297">
        <v>-9.1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530</v>
      </c>
      <c r="AL11" s="1155"/>
      <c r="AM11" s="1155"/>
      <c r="AN11" s="1156"/>
      <c r="AO11" s="295">
        <v>2166016</v>
      </c>
      <c r="AP11" s="295">
        <v>14819</v>
      </c>
      <c r="AQ11" s="296">
        <v>3865</v>
      </c>
      <c r="AR11" s="297">
        <v>283.39999999999998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531</v>
      </c>
      <c r="AL12" s="1155"/>
      <c r="AM12" s="1155"/>
      <c r="AN12" s="1156"/>
      <c r="AO12" s="295">
        <v>486871</v>
      </c>
      <c r="AP12" s="295">
        <v>3331</v>
      </c>
      <c r="AQ12" s="296">
        <v>1439</v>
      </c>
      <c r="AR12" s="297">
        <v>131.5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532</v>
      </c>
      <c r="AL13" s="1155"/>
      <c r="AM13" s="1155"/>
      <c r="AN13" s="1156"/>
      <c r="AO13" s="295" t="s">
        <v>533</v>
      </c>
      <c r="AP13" s="295" t="s">
        <v>533</v>
      </c>
      <c r="AQ13" s="296">
        <v>19</v>
      </c>
      <c r="AR13" s="297" t="s">
        <v>533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534</v>
      </c>
      <c r="AL14" s="1155"/>
      <c r="AM14" s="1155"/>
      <c r="AN14" s="1156"/>
      <c r="AO14" s="295">
        <v>580018</v>
      </c>
      <c r="AP14" s="295">
        <v>3968</v>
      </c>
      <c r="AQ14" s="296">
        <v>2011</v>
      </c>
      <c r="AR14" s="297">
        <v>97.3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535</v>
      </c>
      <c r="AL15" s="1155"/>
      <c r="AM15" s="1155"/>
      <c r="AN15" s="1156"/>
      <c r="AO15" s="295">
        <v>1301612</v>
      </c>
      <c r="AP15" s="295">
        <v>8905</v>
      </c>
      <c r="AQ15" s="296">
        <v>1607</v>
      </c>
      <c r="AR15" s="297">
        <v>454.1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536</v>
      </c>
      <c r="AL16" s="1158"/>
      <c r="AM16" s="1158"/>
      <c r="AN16" s="1159"/>
      <c r="AO16" s="295">
        <v>-1264747</v>
      </c>
      <c r="AP16" s="295">
        <v>-8653</v>
      </c>
      <c r="AQ16" s="296">
        <v>-5023</v>
      </c>
      <c r="AR16" s="297">
        <v>72.3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179</v>
      </c>
      <c r="AL17" s="1158"/>
      <c r="AM17" s="1158"/>
      <c r="AN17" s="1159"/>
      <c r="AO17" s="295">
        <v>16239210</v>
      </c>
      <c r="AP17" s="295">
        <v>111104</v>
      </c>
      <c r="AQ17" s="296">
        <v>65561</v>
      </c>
      <c r="AR17" s="297">
        <v>69.5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537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538</v>
      </c>
      <c r="AP20" s="303" t="s">
        <v>539</v>
      </c>
      <c r="AQ20" s="304" t="s">
        <v>540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541</v>
      </c>
      <c r="AL21" s="1150"/>
      <c r="AM21" s="1150"/>
      <c r="AN21" s="1151"/>
      <c r="AO21" s="307">
        <v>10.6</v>
      </c>
      <c r="AP21" s="308">
        <v>6.51</v>
      </c>
      <c r="AQ21" s="309">
        <v>4.09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542</v>
      </c>
      <c r="AL22" s="1150"/>
      <c r="AM22" s="1150"/>
      <c r="AN22" s="1151"/>
      <c r="AO22" s="312">
        <v>96.1</v>
      </c>
      <c r="AP22" s="313">
        <v>99.9</v>
      </c>
      <c r="AQ22" s="314">
        <v>-3.8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543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544</v>
      </c>
      <c r="AO27" s="273"/>
      <c r="AP27" s="273"/>
      <c r="AQ27" s="273"/>
      <c r="AR27" s="273"/>
      <c r="AS27" s="273"/>
      <c r="AT27" s="273"/>
    </row>
    <row r="28" spans="1:46" ht="17.25" x14ac:dyDescent="0.15">
      <c r="A28" s="274" t="s">
        <v>545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546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523</v>
      </c>
      <c r="AP30" s="283"/>
      <c r="AQ30" s="284" t="s">
        <v>524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525</v>
      </c>
      <c r="AQ31" s="290" t="s">
        <v>526</v>
      </c>
      <c r="AR31" s="291" t="s">
        <v>527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547</v>
      </c>
      <c r="AL32" s="1166"/>
      <c r="AM32" s="1166"/>
      <c r="AN32" s="1167"/>
      <c r="AO32" s="322">
        <v>5930524</v>
      </c>
      <c r="AP32" s="322">
        <v>40575</v>
      </c>
      <c r="AQ32" s="323">
        <v>34736</v>
      </c>
      <c r="AR32" s="324">
        <v>16.8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548</v>
      </c>
      <c r="AL33" s="1166"/>
      <c r="AM33" s="1166"/>
      <c r="AN33" s="1167"/>
      <c r="AO33" s="322" t="s">
        <v>533</v>
      </c>
      <c r="AP33" s="322" t="s">
        <v>533</v>
      </c>
      <c r="AQ33" s="323" t="s">
        <v>533</v>
      </c>
      <c r="AR33" s="324" t="s">
        <v>533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549</v>
      </c>
      <c r="AL34" s="1166"/>
      <c r="AM34" s="1166"/>
      <c r="AN34" s="1167"/>
      <c r="AO34" s="322" t="s">
        <v>533</v>
      </c>
      <c r="AP34" s="322" t="s">
        <v>533</v>
      </c>
      <c r="AQ34" s="323">
        <v>3</v>
      </c>
      <c r="AR34" s="324" t="s">
        <v>533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550</v>
      </c>
      <c r="AL35" s="1166"/>
      <c r="AM35" s="1166"/>
      <c r="AN35" s="1167"/>
      <c r="AO35" s="322">
        <v>3187437</v>
      </c>
      <c r="AP35" s="322">
        <v>21808</v>
      </c>
      <c r="AQ35" s="323">
        <v>12174</v>
      </c>
      <c r="AR35" s="324">
        <v>79.099999999999994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551</v>
      </c>
      <c r="AL36" s="1166"/>
      <c r="AM36" s="1166"/>
      <c r="AN36" s="1167"/>
      <c r="AO36" s="322">
        <v>516720</v>
      </c>
      <c r="AP36" s="322">
        <v>3535</v>
      </c>
      <c r="AQ36" s="323">
        <v>1732</v>
      </c>
      <c r="AR36" s="324">
        <v>104.1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552</v>
      </c>
      <c r="AL37" s="1166"/>
      <c r="AM37" s="1166"/>
      <c r="AN37" s="1167"/>
      <c r="AO37" s="322">
        <v>970</v>
      </c>
      <c r="AP37" s="322">
        <v>7</v>
      </c>
      <c r="AQ37" s="323">
        <v>505</v>
      </c>
      <c r="AR37" s="324">
        <v>-98.6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553</v>
      </c>
      <c r="AL38" s="1169"/>
      <c r="AM38" s="1169"/>
      <c r="AN38" s="1170"/>
      <c r="AO38" s="325" t="s">
        <v>533</v>
      </c>
      <c r="AP38" s="325" t="s">
        <v>533</v>
      </c>
      <c r="AQ38" s="326">
        <v>0</v>
      </c>
      <c r="AR38" s="314" t="s">
        <v>533</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554</v>
      </c>
      <c r="AL39" s="1169"/>
      <c r="AM39" s="1169"/>
      <c r="AN39" s="1170"/>
      <c r="AO39" s="322">
        <v>-644166</v>
      </c>
      <c r="AP39" s="322">
        <v>-4407</v>
      </c>
      <c r="AQ39" s="323">
        <v>-7643</v>
      </c>
      <c r="AR39" s="324">
        <v>-42.3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555</v>
      </c>
      <c r="AL40" s="1166"/>
      <c r="AM40" s="1166"/>
      <c r="AN40" s="1167"/>
      <c r="AO40" s="322">
        <v>-6193675</v>
      </c>
      <c r="AP40" s="322">
        <v>-42375</v>
      </c>
      <c r="AQ40" s="323">
        <v>-31811</v>
      </c>
      <c r="AR40" s="324">
        <v>33.200000000000003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292</v>
      </c>
      <c r="AL41" s="1172"/>
      <c r="AM41" s="1172"/>
      <c r="AN41" s="1173"/>
      <c r="AO41" s="322">
        <v>2797810</v>
      </c>
      <c r="AP41" s="322">
        <v>19142</v>
      </c>
      <c r="AQ41" s="323">
        <v>9697</v>
      </c>
      <c r="AR41" s="324">
        <v>97.4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556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557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523</v>
      </c>
      <c r="AN49" s="1162" t="s">
        <v>559</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560</v>
      </c>
      <c r="AO50" s="339" t="s">
        <v>561</v>
      </c>
      <c r="AP50" s="340" t="s">
        <v>562</v>
      </c>
      <c r="AQ50" s="341" t="s">
        <v>563</v>
      </c>
      <c r="AR50" s="342" t="s">
        <v>564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565</v>
      </c>
      <c r="AL51" s="335"/>
      <c r="AM51" s="343">
        <v>34712044</v>
      </c>
      <c r="AN51" s="344">
        <v>229933</v>
      </c>
      <c r="AO51" s="345">
        <v>141</v>
      </c>
      <c r="AP51" s="346">
        <v>43141</v>
      </c>
      <c r="AQ51" s="347">
        <v>9.4</v>
      </c>
      <c r="AR51" s="348">
        <v>131.6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566</v>
      </c>
      <c r="AM52" s="351">
        <v>6822375</v>
      </c>
      <c r="AN52" s="352">
        <v>45191</v>
      </c>
      <c r="AO52" s="353">
        <v>0.9</v>
      </c>
      <c r="AP52" s="354">
        <v>21887</v>
      </c>
      <c r="AQ52" s="355">
        <v>-2.4</v>
      </c>
      <c r="AR52" s="356">
        <v>3.3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567</v>
      </c>
      <c r="AL53" s="335"/>
      <c r="AM53" s="343">
        <v>103456194</v>
      </c>
      <c r="AN53" s="344">
        <v>690288</v>
      </c>
      <c r="AO53" s="345">
        <v>200.2</v>
      </c>
      <c r="AP53" s="346">
        <v>45117</v>
      </c>
      <c r="AQ53" s="347">
        <v>4.5999999999999996</v>
      </c>
      <c r="AR53" s="348">
        <v>195.6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566</v>
      </c>
      <c r="AM54" s="351">
        <v>6810679</v>
      </c>
      <c r="AN54" s="352">
        <v>45443</v>
      </c>
      <c r="AO54" s="353">
        <v>0.6</v>
      </c>
      <c r="AP54" s="354">
        <v>25589</v>
      </c>
      <c r="AQ54" s="355">
        <v>16.899999999999999</v>
      </c>
      <c r="AR54" s="356">
        <v>-16.3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568</v>
      </c>
      <c r="AL55" s="335"/>
      <c r="AM55" s="343">
        <v>112797139</v>
      </c>
      <c r="AN55" s="344">
        <v>758055</v>
      </c>
      <c r="AO55" s="345">
        <v>9.8000000000000007</v>
      </c>
      <c r="AP55" s="346">
        <v>58051</v>
      </c>
      <c r="AQ55" s="347">
        <v>28.7</v>
      </c>
      <c r="AR55" s="348">
        <v>-18.899999999999999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566</v>
      </c>
      <c r="AM56" s="351">
        <v>7416631</v>
      </c>
      <c r="AN56" s="352">
        <v>49844</v>
      </c>
      <c r="AO56" s="353">
        <v>9.6999999999999993</v>
      </c>
      <c r="AP56" s="354">
        <v>32143</v>
      </c>
      <c r="AQ56" s="355">
        <v>25.6</v>
      </c>
      <c r="AR56" s="356">
        <v>-15.9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569</v>
      </c>
      <c r="AL57" s="335"/>
      <c r="AM57" s="343">
        <v>77215115</v>
      </c>
      <c r="AN57" s="344">
        <v>523042</v>
      </c>
      <c r="AO57" s="345">
        <v>-31</v>
      </c>
      <c r="AP57" s="346">
        <v>63257</v>
      </c>
      <c r="AQ57" s="347">
        <v>9</v>
      </c>
      <c r="AR57" s="348">
        <v>-40</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566</v>
      </c>
      <c r="AM58" s="351">
        <v>6548546</v>
      </c>
      <c r="AN58" s="352">
        <v>44359</v>
      </c>
      <c r="AO58" s="353">
        <v>-11</v>
      </c>
      <c r="AP58" s="354">
        <v>27259</v>
      </c>
      <c r="AQ58" s="355">
        <v>-15.2</v>
      </c>
      <c r="AR58" s="356">
        <v>4.2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570</v>
      </c>
      <c r="AL59" s="335"/>
      <c r="AM59" s="343">
        <v>60777217</v>
      </c>
      <c r="AN59" s="344">
        <v>415821</v>
      </c>
      <c r="AO59" s="345">
        <v>-20.5</v>
      </c>
      <c r="AP59" s="346">
        <v>52308</v>
      </c>
      <c r="AQ59" s="347">
        <v>-17.3</v>
      </c>
      <c r="AR59" s="348">
        <v>-3.2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566</v>
      </c>
      <c r="AM60" s="351">
        <v>6118788</v>
      </c>
      <c r="AN60" s="352">
        <v>41863</v>
      </c>
      <c r="AO60" s="353">
        <v>-5.6</v>
      </c>
      <c r="AP60" s="354">
        <v>28695</v>
      </c>
      <c r="AQ60" s="355">
        <v>5.3</v>
      </c>
      <c r="AR60" s="356">
        <v>-10.9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571</v>
      </c>
      <c r="AL61" s="357"/>
      <c r="AM61" s="358">
        <v>77791542</v>
      </c>
      <c r="AN61" s="359">
        <v>523428</v>
      </c>
      <c r="AO61" s="360">
        <v>59.9</v>
      </c>
      <c r="AP61" s="361">
        <v>52375</v>
      </c>
      <c r="AQ61" s="362">
        <v>6.9</v>
      </c>
      <c r="AR61" s="348">
        <v>53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566</v>
      </c>
      <c r="AM62" s="351">
        <v>6743404</v>
      </c>
      <c r="AN62" s="352">
        <v>45340</v>
      </c>
      <c r="AO62" s="353">
        <v>-1.1000000000000001</v>
      </c>
      <c r="AP62" s="354">
        <v>27115</v>
      </c>
      <c r="AQ62" s="355">
        <v>6</v>
      </c>
      <c r="AR62" s="356">
        <v>-7.1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RbZCDP1QSdgQckhSUu7TlXx1juwVGAZXaeNQZNfTCLs9IULePT0j2h2J25ahzsZi1Fu3aeKkDdkc8fYD6bZg0A==" saltValue="ergwIpq1hUus4SX/Gsk0v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3" zoomScaleNormal="100" zoomScaleSheetLayoutView="55" workbookViewId="0">
      <selection activeCell="AG102" sqref="AG102"/>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573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OIxbWcC4PrL8apbbCtGIUCeYDLiZMmi6OdWgMhbW60Rxc4t8uvDcz/Mf57oq+1YCun9TG13QQe6MvmDVEcvyA==" saltValue="I+weHW8ex4e35GsISuv9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6"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574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o6AGNO7Cf7gQ/id7GEoKXq7Ufk7dXXqsqVCjXiV/9fQ77hUn5ZTO5Y5Tscof6vPCmtiRx5FUTDWpfOq1MdTNw==" saltValue="hOeCPntSBTg/y8lxdIYT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15">
      <c r="B47" s="10"/>
      <c r="C47" s="1174" t="s">
        <v>3</v>
      </c>
      <c r="D47" s="1174"/>
      <c r="E47" s="1175"/>
      <c r="F47" s="11">
        <v>32.19</v>
      </c>
      <c r="G47" s="12">
        <v>16.559999999999999</v>
      </c>
      <c r="H47" s="12">
        <v>23.47</v>
      </c>
      <c r="I47" s="12">
        <v>26.69</v>
      </c>
      <c r="J47" s="13">
        <v>25.7</v>
      </c>
    </row>
    <row r="48" spans="2:10" ht="57.75" customHeight="1" x14ac:dyDescent="0.15">
      <c r="B48" s="14"/>
      <c r="C48" s="1176" t="s">
        <v>4</v>
      </c>
      <c r="D48" s="1176"/>
      <c r="E48" s="1177"/>
      <c r="F48" s="15">
        <v>23.09</v>
      </c>
      <c r="G48" s="16">
        <v>15.58</v>
      </c>
      <c r="H48" s="16">
        <v>25.39</v>
      </c>
      <c r="I48" s="16">
        <v>32</v>
      </c>
      <c r="J48" s="17">
        <v>19.05</v>
      </c>
    </row>
    <row r="49" spans="2:10" ht="57.75" customHeight="1" thickBot="1" x14ac:dyDescent="0.2">
      <c r="B49" s="18"/>
      <c r="C49" s="1178" t="s">
        <v>5</v>
      </c>
      <c r="D49" s="1178"/>
      <c r="E49" s="1179"/>
      <c r="F49" s="19" t="s">
        <v>580</v>
      </c>
      <c r="G49" s="20" t="s">
        <v>581</v>
      </c>
      <c r="H49" s="20">
        <v>3.14</v>
      </c>
      <c r="I49" s="20" t="s">
        <v>582</v>
      </c>
      <c r="J49" s="21" t="s">
        <v>583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ujkWhdy/ehsovJY4rGmmmXqwa6iKwjyPCOz7bOvAaTdcQ3Qlkp5Tgt4QNCkCtOHXZgLjzU35ojKpYVHzCflnQ==" saltValue="v5wVKI7NRB/2WTQ2XSeT5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 zoomScaleSheetLayoutView="100" workbookViewId="0">
      <selection activeCell="N32" sqref="N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15">
      <c r="A34" s="22"/>
      <c r="B34" s="31"/>
      <c r="C34" s="1186" t="s">
        <v>584</v>
      </c>
      <c r="D34" s="1186"/>
      <c r="E34" s="1187"/>
      <c r="F34" s="32">
        <v>23.07</v>
      </c>
      <c r="G34" s="33">
        <v>14.22</v>
      </c>
      <c r="H34" s="33">
        <v>23.41</v>
      </c>
      <c r="I34" s="33">
        <v>29.34</v>
      </c>
      <c r="J34" s="34">
        <v>18.09</v>
      </c>
      <c r="K34" s="22"/>
      <c r="L34" s="22"/>
      <c r="M34" s="22"/>
      <c r="N34" s="22"/>
      <c r="O34" s="22"/>
      <c r="P34" s="22"/>
    </row>
    <row r="35" spans="1:16" ht="39" customHeight="1" x14ac:dyDescent="0.15">
      <c r="A35" s="22"/>
      <c r="B35" s="35"/>
      <c r="C35" s="1180" t="s">
        <v>585</v>
      </c>
      <c r="D35" s="1181"/>
      <c r="E35" s="1182"/>
      <c r="F35" s="36">
        <v>0.06</v>
      </c>
      <c r="G35" s="37">
        <v>0.03</v>
      </c>
      <c r="H35" s="37">
        <v>0.1</v>
      </c>
      <c r="I35" s="37">
        <v>0.23</v>
      </c>
      <c r="J35" s="38">
        <v>1.05</v>
      </c>
      <c r="K35" s="22"/>
      <c r="L35" s="22"/>
      <c r="M35" s="22"/>
      <c r="N35" s="22"/>
      <c r="O35" s="22"/>
      <c r="P35" s="22"/>
    </row>
    <row r="36" spans="1:16" ht="39" customHeight="1" x14ac:dyDescent="0.15">
      <c r="A36" s="22"/>
      <c r="B36" s="35"/>
      <c r="C36" s="1180" t="s">
        <v>586</v>
      </c>
      <c r="D36" s="1181"/>
      <c r="E36" s="1182"/>
      <c r="F36" s="36">
        <v>0</v>
      </c>
      <c r="G36" s="37">
        <v>0</v>
      </c>
      <c r="H36" s="37">
        <v>7.12</v>
      </c>
      <c r="I36" s="37">
        <v>2.73</v>
      </c>
      <c r="J36" s="38">
        <v>0.96</v>
      </c>
      <c r="K36" s="22"/>
      <c r="L36" s="22"/>
      <c r="M36" s="22"/>
      <c r="N36" s="22"/>
      <c r="O36" s="22"/>
      <c r="P36" s="22"/>
    </row>
    <row r="37" spans="1:16" ht="39" customHeight="1" x14ac:dyDescent="0.15">
      <c r="A37" s="22"/>
      <c r="B37" s="35"/>
      <c r="C37" s="1180" t="s">
        <v>587</v>
      </c>
      <c r="D37" s="1181"/>
      <c r="E37" s="1182"/>
      <c r="F37" s="36">
        <v>0</v>
      </c>
      <c r="G37" s="37">
        <v>2.15</v>
      </c>
      <c r="H37" s="37">
        <v>8.81</v>
      </c>
      <c r="I37" s="37">
        <v>4.3899999999999997</v>
      </c>
      <c r="J37" s="38">
        <v>0.67</v>
      </c>
      <c r="K37" s="22"/>
      <c r="L37" s="22"/>
      <c r="M37" s="22"/>
      <c r="N37" s="22"/>
      <c r="O37" s="22"/>
      <c r="P37" s="22"/>
    </row>
    <row r="38" spans="1:16" ht="39" customHeight="1" x14ac:dyDescent="0.15">
      <c r="A38" s="22"/>
      <c r="B38" s="35"/>
      <c r="C38" s="1180" t="s">
        <v>588</v>
      </c>
      <c r="D38" s="1181"/>
      <c r="E38" s="1182"/>
      <c r="F38" s="36">
        <v>0.03</v>
      </c>
      <c r="G38" s="37">
        <v>0.02</v>
      </c>
      <c r="H38" s="37">
        <v>0.02</v>
      </c>
      <c r="I38" s="37">
        <v>0.02</v>
      </c>
      <c r="J38" s="38">
        <v>0.04</v>
      </c>
      <c r="K38" s="22"/>
      <c r="L38" s="22"/>
      <c r="M38" s="22"/>
      <c r="N38" s="22"/>
      <c r="O38" s="22"/>
      <c r="P38" s="22"/>
    </row>
    <row r="39" spans="1:16" ht="39" customHeight="1" x14ac:dyDescent="0.15">
      <c r="A39" s="22"/>
      <c r="B39" s="35"/>
      <c r="C39" s="1180" t="s">
        <v>589</v>
      </c>
      <c r="D39" s="1181"/>
      <c r="E39" s="1182"/>
      <c r="F39" s="36">
        <v>0.17</v>
      </c>
      <c r="G39" s="37">
        <v>0.01</v>
      </c>
      <c r="H39" s="37">
        <v>0.88</v>
      </c>
      <c r="I39" s="37">
        <v>0.31</v>
      </c>
      <c r="J39" s="38">
        <v>0.01</v>
      </c>
      <c r="K39" s="22"/>
      <c r="L39" s="22"/>
      <c r="M39" s="22"/>
      <c r="N39" s="22"/>
      <c r="O39" s="22"/>
      <c r="P39" s="22"/>
    </row>
    <row r="40" spans="1:16" ht="39" customHeight="1" x14ac:dyDescent="0.15">
      <c r="A40" s="22"/>
      <c r="B40" s="35"/>
      <c r="C40" s="1180" t="s">
        <v>590</v>
      </c>
      <c r="D40" s="1181"/>
      <c r="E40" s="1182"/>
      <c r="F40" s="36">
        <v>0</v>
      </c>
      <c r="G40" s="37">
        <v>0</v>
      </c>
      <c r="H40" s="37">
        <v>0</v>
      </c>
      <c r="I40" s="37">
        <v>0</v>
      </c>
      <c r="J40" s="38">
        <v>0</v>
      </c>
      <c r="K40" s="22"/>
      <c r="L40" s="22"/>
      <c r="M40" s="22"/>
      <c r="N40" s="22"/>
      <c r="O40" s="22"/>
      <c r="P40" s="22"/>
    </row>
    <row r="41" spans="1:16" ht="39" customHeight="1" x14ac:dyDescent="0.15">
      <c r="A41" s="22"/>
      <c r="B41" s="35"/>
      <c r="C41" s="1180" t="s">
        <v>591</v>
      </c>
      <c r="D41" s="1181"/>
      <c r="E41" s="1182"/>
      <c r="F41" s="36">
        <v>0.01</v>
      </c>
      <c r="G41" s="37">
        <v>0</v>
      </c>
      <c r="H41" s="37">
        <v>0</v>
      </c>
      <c r="I41" s="37">
        <v>0</v>
      </c>
      <c r="J41" s="38">
        <v>0</v>
      </c>
      <c r="K41" s="22"/>
      <c r="L41" s="22"/>
      <c r="M41" s="22"/>
      <c r="N41" s="22"/>
      <c r="O41" s="22"/>
      <c r="P41" s="22"/>
    </row>
    <row r="42" spans="1:16" ht="39" customHeight="1" x14ac:dyDescent="0.15">
      <c r="A42" s="22"/>
      <c r="B42" s="39"/>
      <c r="C42" s="1180" t="s">
        <v>592</v>
      </c>
      <c r="D42" s="1181"/>
      <c r="E42" s="1182"/>
      <c r="F42" s="36" t="s">
        <v>533</v>
      </c>
      <c r="G42" s="37" t="s">
        <v>533</v>
      </c>
      <c r="H42" s="37" t="s">
        <v>533</v>
      </c>
      <c r="I42" s="37" t="s">
        <v>533</v>
      </c>
      <c r="J42" s="38" t="s">
        <v>533</v>
      </c>
      <c r="K42" s="22"/>
      <c r="L42" s="22"/>
      <c r="M42" s="22"/>
      <c r="N42" s="22"/>
      <c r="O42" s="22"/>
      <c r="P42" s="22"/>
    </row>
    <row r="43" spans="1:16" ht="39" customHeight="1" thickBot="1" x14ac:dyDescent="0.2">
      <c r="A43" s="22"/>
      <c r="B43" s="40"/>
      <c r="C43" s="1183" t="s">
        <v>593</v>
      </c>
      <c r="D43" s="1184"/>
      <c r="E43" s="1185"/>
      <c r="F43" s="41">
        <v>0.12</v>
      </c>
      <c r="G43" s="42">
        <v>1.37</v>
      </c>
      <c r="H43" s="42">
        <v>0.01</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jf7lqdGsEKzlDYm1ST/PUvCFR7ZG1r/JImQnENdeJEsELm+0WYOU0RKUNBcz6sTk9xUy0W29PM6VQ9yeuuJqg==" saltValue="BzeiG5G54UQ38nL03wah9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8826</v>
      </c>
      <c r="L45" s="60">
        <v>9055</v>
      </c>
      <c r="M45" s="60">
        <v>6691</v>
      </c>
      <c r="N45" s="60">
        <v>6914</v>
      </c>
      <c r="O45" s="61">
        <v>5931</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533</v>
      </c>
      <c r="L46" s="64" t="s">
        <v>533</v>
      </c>
      <c r="M46" s="64" t="s">
        <v>533</v>
      </c>
      <c r="N46" s="64" t="s">
        <v>533</v>
      </c>
      <c r="O46" s="65" t="s">
        <v>533</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533</v>
      </c>
      <c r="L47" s="64" t="s">
        <v>533</v>
      </c>
      <c r="M47" s="64" t="s">
        <v>533</v>
      </c>
      <c r="N47" s="64" t="s">
        <v>533</v>
      </c>
      <c r="O47" s="65" t="s">
        <v>533</v>
      </c>
      <c r="P47" s="48"/>
      <c r="Q47" s="48"/>
      <c r="R47" s="48"/>
      <c r="S47" s="48"/>
      <c r="T47" s="48"/>
      <c r="U47" s="48"/>
    </row>
    <row r="48" spans="1:21" ht="30.75" customHeight="1" x14ac:dyDescent="0.15">
      <c r="A48" s="48"/>
      <c r="B48" s="1198"/>
      <c r="C48" s="1199"/>
      <c r="D48" s="62"/>
      <c r="E48" s="1190" t="s">
        <v>15</v>
      </c>
      <c r="F48" s="1190"/>
      <c r="G48" s="1190"/>
      <c r="H48" s="1190"/>
      <c r="I48" s="1190"/>
      <c r="J48" s="1191"/>
      <c r="K48" s="63">
        <v>2697</v>
      </c>
      <c r="L48" s="64">
        <v>3218</v>
      </c>
      <c r="M48" s="64">
        <v>3630</v>
      </c>
      <c r="N48" s="64">
        <v>3138</v>
      </c>
      <c r="O48" s="65">
        <v>3187</v>
      </c>
      <c r="P48" s="48"/>
      <c r="Q48" s="48"/>
      <c r="R48" s="48"/>
      <c r="S48" s="48"/>
      <c r="T48" s="48"/>
      <c r="U48" s="48"/>
    </row>
    <row r="49" spans="1:21" ht="30.75" customHeight="1" x14ac:dyDescent="0.15">
      <c r="A49" s="48"/>
      <c r="B49" s="1198"/>
      <c r="C49" s="1199"/>
      <c r="D49" s="62"/>
      <c r="E49" s="1190" t="s">
        <v>16</v>
      </c>
      <c r="F49" s="1190"/>
      <c r="G49" s="1190"/>
      <c r="H49" s="1190"/>
      <c r="I49" s="1190"/>
      <c r="J49" s="1191"/>
      <c r="K49" s="63">
        <v>765</v>
      </c>
      <c r="L49" s="64">
        <v>738</v>
      </c>
      <c r="M49" s="64">
        <v>706</v>
      </c>
      <c r="N49" s="64">
        <v>671</v>
      </c>
      <c r="O49" s="65">
        <v>517</v>
      </c>
      <c r="P49" s="48"/>
      <c r="Q49" s="48"/>
      <c r="R49" s="48"/>
      <c r="S49" s="48"/>
      <c r="T49" s="48"/>
      <c r="U49" s="48"/>
    </row>
    <row r="50" spans="1:21" ht="30.75" customHeight="1" x14ac:dyDescent="0.15">
      <c r="A50" s="48"/>
      <c r="B50" s="1198"/>
      <c r="C50" s="1199"/>
      <c r="D50" s="62"/>
      <c r="E50" s="1190" t="s">
        <v>17</v>
      </c>
      <c r="F50" s="1190"/>
      <c r="G50" s="1190"/>
      <c r="H50" s="1190"/>
      <c r="I50" s="1190"/>
      <c r="J50" s="1191"/>
      <c r="K50" s="63">
        <v>19</v>
      </c>
      <c r="L50" s="64">
        <v>1</v>
      </c>
      <c r="M50" s="64">
        <v>1</v>
      </c>
      <c r="N50" s="64">
        <v>1</v>
      </c>
      <c r="O50" s="65">
        <v>1</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533</v>
      </c>
      <c r="L51" s="64" t="s">
        <v>533</v>
      </c>
      <c r="M51" s="64" t="s">
        <v>533</v>
      </c>
      <c r="N51" s="64" t="s">
        <v>533</v>
      </c>
      <c r="O51" s="65" t="s">
        <v>533</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6699</v>
      </c>
      <c r="L52" s="64">
        <v>6852</v>
      </c>
      <c r="M52" s="64">
        <v>6899</v>
      </c>
      <c r="N52" s="64">
        <v>7039</v>
      </c>
      <c r="O52" s="65">
        <v>6838</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5608</v>
      </c>
      <c r="L53" s="69">
        <v>6160</v>
      </c>
      <c r="M53" s="69">
        <v>4129</v>
      </c>
      <c r="N53" s="69">
        <v>3685</v>
      </c>
      <c r="O53" s="70">
        <v>2798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F1XzZjTx+TCuB3x2D6Yx/Am8S32szclDGog24IaFS2wqJ47ZA5SWODw8OlAFRt5GoGEgkqkuCX3XNGyYvCLtpQ==" saltValue="o953S1Pyc0s/nFJSYWDhX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575</v>
      </c>
      <c r="J40" s="79" t="s">
        <v>576</v>
      </c>
      <c r="K40" s="79" t="s">
        <v>577</v>
      </c>
      <c r="L40" s="79" t="s">
        <v>578</v>
      </c>
      <c r="M40" s="80" t="s">
        <v>579</v>
      </c>
    </row>
    <row r="41" spans="2:13" ht="27.75" customHeight="1" x14ac:dyDescent="0.15">
      <c r="B41" s="1204" t="s">
        <v>24</v>
      </c>
      <c r="C41" s="1205"/>
      <c r="D41" s="81"/>
      <c r="E41" s="1210" t="s">
        <v>25</v>
      </c>
      <c r="F41" s="1210"/>
      <c r="G41" s="1210"/>
      <c r="H41" s="1211"/>
      <c r="I41" s="82">
        <v>71165</v>
      </c>
      <c r="J41" s="83">
        <v>69924</v>
      </c>
      <c r="K41" s="83">
        <v>73147</v>
      </c>
      <c r="L41" s="83">
        <v>75143</v>
      </c>
      <c r="M41" s="84">
        <v>77221</v>
      </c>
    </row>
    <row r="42" spans="2:13" ht="27.75" customHeight="1" x14ac:dyDescent="0.15">
      <c r="B42" s="1206"/>
      <c r="C42" s="1207"/>
      <c r="D42" s="85"/>
      <c r="E42" s="1212" t="s">
        <v>26</v>
      </c>
      <c r="F42" s="1212"/>
      <c r="G42" s="1212"/>
      <c r="H42" s="1213"/>
      <c r="I42" s="86" t="s">
        <v>533</v>
      </c>
      <c r="J42" s="87" t="s">
        <v>533</v>
      </c>
      <c r="K42" s="87" t="s">
        <v>533</v>
      </c>
      <c r="L42" s="87" t="s">
        <v>533</v>
      </c>
      <c r="M42" s="88" t="s">
        <v>533</v>
      </c>
    </row>
    <row r="43" spans="2:13" ht="27.75" customHeight="1" x14ac:dyDescent="0.15">
      <c r="B43" s="1206"/>
      <c r="C43" s="1207"/>
      <c r="D43" s="85"/>
      <c r="E43" s="1212" t="s">
        <v>27</v>
      </c>
      <c r="F43" s="1212"/>
      <c r="G43" s="1212"/>
      <c r="H43" s="1213"/>
      <c r="I43" s="86">
        <v>46426</v>
      </c>
      <c r="J43" s="87">
        <v>46437</v>
      </c>
      <c r="K43" s="87">
        <v>47405</v>
      </c>
      <c r="L43" s="87">
        <v>44072</v>
      </c>
      <c r="M43" s="88">
        <v>43038</v>
      </c>
    </row>
    <row r="44" spans="2:13" ht="27.75" customHeight="1" x14ac:dyDescent="0.15">
      <c r="B44" s="1206"/>
      <c r="C44" s="1207"/>
      <c r="D44" s="85"/>
      <c r="E44" s="1212" t="s">
        <v>28</v>
      </c>
      <c r="F44" s="1212"/>
      <c r="G44" s="1212"/>
      <c r="H44" s="1213"/>
      <c r="I44" s="86">
        <v>4732</v>
      </c>
      <c r="J44" s="87">
        <v>4167</v>
      </c>
      <c r="K44" s="87">
        <v>3574</v>
      </c>
      <c r="L44" s="87">
        <v>3006</v>
      </c>
      <c r="M44" s="88">
        <v>2664</v>
      </c>
    </row>
    <row r="45" spans="2:13" ht="27.75" customHeight="1" x14ac:dyDescent="0.15">
      <c r="B45" s="1206"/>
      <c r="C45" s="1207"/>
      <c r="D45" s="85"/>
      <c r="E45" s="1212" t="s">
        <v>29</v>
      </c>
      <c r="F45" s="1212"/>
      <c r="G45" s="1212"/>
      <c r="H45" s="1213"/>
      <c r="I45" s="86">
        <v>12710</v>
      </c>
      <c r="J45" s="87">
        <v>11260</v>
      </c>
      <c r="K45" s="87">
        <v>10450</v>
      </c>
      <c r="L45" s="87">
        <v>9892</v>
      </c>
      <c r="M45" s="88">
        <v>9527</v>
      </c>
    </row>
    <row r="46" spans="2:13" ht="27.75" customHeight="1" x14ac:dyDescent="0.15">
      <c r="B46" s="1206"/>
      <c r="C46" s="1207"/>
      <c r="D46" s="89"/>
      <c r="E46" s="1212" t="s">
        <v>30</v>
      </c>
      <c r="F46" s="1212"/>
      <c r="G46" s="1212"/>
      <c r="H46" s="1213"/>
      <c r="I46" s="86">
        <v>77</v>
      </c>
      <c r="J46" s="87">
        <v>178</v>
      </c>
      <c r="K46" s="87">
        <v>67</v>
      </c>
      <c r="L46" s="87">
        <v>103</v>
      </c>
      <c r="M46" s="88">
        <v>87</v>
      </c>
    </row>
    <row r="47" spans="2:13" ht="27.75" customHeight="1" x14ac:dyDescent="0.15">
      <c r="B47" s="1206"/>
      <c r="C47" s="1207"/>
      <c r="D47" s="90"/>
      <c r="E47" s="1214" t="s">
        <v>31</v>
      </c>
      <c r="F47" s="1215"/>
      <c r="G47" s="1215"/>
      <c r="H47" s="1216"/>
      <c r="I47" s="86" t="s">
        <v>533</v>
      </c>
      <c r="J47" s="87" t="s">
        <v>533</v>
      </c>
      <c r="K47" s="87" t="s">
        <v>533</v>
      </c>
      <c r="L47" s="87" t="s">
        <v>533</v>
      </c>
      <c r="M47" s="88" t="s">
        <v>533</v>
      </c>
    </row>
    <row r="48" spans="2:13" ht="27.75" customHeight="1" x14ac:dyDescent="0.15">
      <c r="B48" s="1206"/>
      <c r="C48" s="1207"/>
      <c r="D48" s="85"/>
      <c r="E48" s="1212" t="s">
        <v>32</v>
      </c>
      <c r="F48" s="1212"/>
      <c r="G48" s="1212"/>
      <c r="H48" s="1213"/>
      <c r="I48" s="86" t="s">
        <v>533</v>
      </c>
      <c r="J48" s="87" t="s">
        <v>533</v>
      </c>
      <c r="K48" s="87" t="s">
        <v>533</v>
      </c>
      <c r="L48" s="87" t="s">
        <v>533</v>
      </c>
      <c r="M48" s="88" t="s">
        <v>533</v>
      </c>
    </row>
    <row r="49" spans="2:13" ht="27.75" customHeight="1" x14ac:dyDescent="0.15">
      <c r="B49" s="1208"/>
      <c r="C49" s="1209"/>
      <c r="D49" s="85"/>
      <c r="E49" s="1212" t="s">
        <v>33</v>
      </c>
      <c r="F49" s="1212"/>
      <c r="G49" s="1212"/>
      <c r="H49" s="1213"/>
      <c r="I49" s="86" t="s">
        <v>533</v>
      </c>
      <c r="J49" s="87" t="s">
        <v>533</v>
      </c>
      <c r="K49" s="87" t="s">
        <v>533</v>
      </c>
      <c r="L49" s="87" t="s">
        <v>533</v>
      </c>
      <c r="M49" s="88" t="s">
        <v>533</v>
      </c>
    </row>
    <row r="50" spans="2:13" ht="27.75" customHeight="1" x14ac:dyDescent="0.15">
      <c r="B50" s="1217" t="s">
        <v>34</v>
      </c>
      <c r="C50" s="1218"/>
      <c r="D50" s="91"/>
      <c r="E50" s="1212" t="s">
        <v>35</v>
      </c>
      <c r="F50" s="1212"/>
      <c r="G50" s="1212"/>
      <c r="H50" s="1213"/>
      <c r="I50" s="86">
        <v>31931</v>
      </c>
      <c r="J50" s="87">
        <v>27316</v>
      </c>
      <c r="K50" s="87">
        <v>29823</v>
      </c>
      <c r="L50" s="87">
        <v>32734</v>
      </c>
      <c r="M50" s="88">
        <v>35862</v>
      </c>
    </row>
    <row r="51" spans="2:13" ht="27.75" customHeight="1" x14ac:dyDescent="0.15">
      <c r="B51" s="1206"/>
      <c r="C51" s="1207"/>
      <c r="D51" s="85"/>
      <c r="E51" s="1212" t="s">
        <v>36</v>
      </c>
      <c r="F51" s="1212"/>
      <c r="G51" s="1212"/>
      <c r="H51" s="1213"/>
      <c r="I51" s="86">
        <v>11003</v>
      </c>
      <c r="J51" s="87">
        <v>14162</v>
      </c>
      <c r="K51" s="87">
        <v>17344</v>
      </c>
      <c r="L51" s="87">
        <v>20436</v>
      </c>
      <c r="M51" s="88">
        <v>24257</v>
      </c>
    </row>
    <row r="52" spans="2:13" ht="27.75" customHeight="1" x14ac:dyDescent="0.15">
      <c r="B52" s="1208"/>
      <c r="C52" s="1209"/>
      <c r="D52" s="85"/>
      <c r="E52" s="1212" t="s">
        <v>37</v>
      </c>
      <c r="F52" s="1212"/>
      <c r="G52" s="1212"/>
      <c r="H52" s="1213"/>
      <c r="I52" s="86">
        <v>70474</v>
      </c>
      <c r="J52" s="87">
        <v>71006</v>
      </c>
      <c r="K52" s="87">
        <v>70312</v>
      </c>
      <c r="L52" s="87">
        <v>70565</v>
      </c>
      <c r="M52" s="88">
        <v>70041</v>
      </c>
    </row>
    <row r="53" spans="2:13" ht="27.75" customHeight="1" thickBot="1" x14ac:dyDescent="0.2">
      <c r="B53" s="1219" t="s">
        <v>38</v>
      </c>
      <c r="C53" s="1220"/>
      <c r="D53" s="92"/>
      <c r="E53" s="1221" t="s">
        <v>39</v>
      </c>
      <c r="F53" s="1221"/>
      <c r="G53" s="1221"/>
      <c r="H53" s="1222"/>
      <c r="I53" s="93">
        <v>21702</v>
      </c>
      <c r="J53" s="94">
        <v>19482</v>
      </c>
      <c r="K53" s="94">
        <v>17164</v>
      </c>
      <c r="L53" s="94">
        <v>8481</v>
      </c>
      <c r="M53" s="95">
        <v>2377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UtQdDzNfXXTAVMdwzFI9Xn5oUjA+xVusBaQfVE3UkDxPqdaLEdW5uWrxup3PB4llaYzUkiH4vGq9/nQXAs4PQ==" saltValue="q5TICVacp72IlQJUorkE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B53" zoomScale="70" zoomScaleNormal="70" zoomScaleSheetLayoutView="100" workbookViewId="0">
      <selection activeCell="F60" sqref="F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577</v>
      </c>
      <c r="G54" s="104" t="s">
        <v>578</v>
      </c>
      <c r="H54" s="105" t="s">
        <v>579</v>
      </c>
    </row>
    <row r="55" spans="2:8" ht="52.5" customHeight="1" x14ac:dyDescent="0.15">
      <c r="B55" s="106"/>
      <c r="C55" s="1231" t="s">
        <v>42</v>
      </c>
      <c r="D55" s="1231"/>
      <c r="E55" s="1232"/>
      <c r="F55" s="107">
        <v>9904</v>
      </c>
      <c r="G55" s="107">
        <v>10722</v>
      </c>
      <c r="H55" s="108">
        <v>10121</v>
      </c>
    </row>
    <row r="56" spans="2:8" ht="52.5" customHeight="1" x14ac:dyDescent="0.15">
      <c r="B56" s="109"/>
      <c r="C56" s="1233" t="s">
        <v>43</v>
      </c>
      <c r="D56" s="1233"/>
      <c r="E56" s="1234"/>
      <c r="F56" s="110">
        <v>3500</v>
      </c>
      <c r="G56" s="110">
        <v>3563</v>
      </c>
      <c r="H56" s="111">
        <v>3762</v>
      </c>
    </row>
    <row r="57" spans="2:8" ht="53.25" customHeight="1" x14ac:dyDescent="0.15">
      <c r="B57" s="109"/>
      <c r="C57" s="1235" t="s">
        <v>44</v>
      </c>
      <c r="D57" s="1235"/>
      <c r="E57" s="1236"/>
      <c r="F57" s="112">
        <v>172692</v>
      </c>
      <c r="G57" s="112">
        <v>137810</v>
      </c>
      <c r="H57" s="113">
        <v>117592</v>
      </c>
    </row>
    <row r="58" spans="2:8" ht="45.75" customHeight="1" x14ac:dyDescent="0.15">
      <c r="B58" s="114"/>
      <c r="C58" s="1223" t="s">
        <v>609</v>
      </c>
      <c r="D58" s="1224"/>
      <c r="E58" s="1225"/>
      <c r="F58" s="115">
        <v>137408</v>
      </c>
      <c r="G58" s="115">
        <v>102215</v>
      </c>
      <c r="H58" s="116">
        <v>79560</v>
      </c>
    </row>
    <row r="59" spans="2:8" ht="45.75" customHeight="1" x14ac:dyDescent="0.15">
      <c r="B59" s="114"/>
      <c r="C59" s="1223" t="s">
        <v>610</v>
      </c>
      <c r="D59" s="1224"/>
      <c r="E59" s="1225"/>
      <c r="F59" s="115">
        <v>28035</v>
      </c>
      <c r="G59" s="115">
        <v>24511</v>
      </c>
      <c r="H59" s="116">
        <v>21566</v>
      </c>
    </row>
    <row r="60" spans="2:8" ht="45.75" customHeight="1" x14ac:dyDescent="0.15">
      <c r="B60" s="114"/>
      <c r="C60" s="1223" t="s">
        <v>611</v>
      </c>
      <c r="D60" s="1224"/>
      <c r="E60" s="1225"/>
      <c r="F60" s="115">
        <v>735</v>
      </c>
      <c r="G60" s="115">
        <v>3484</v>
      </c>
      <c r="H60" s="116">
        <v>7243</v>
      </c>
    </row>
    <row r="61" spans="2:8" ht="45.75" customHeight="1" x14ac:dyDescent="0.15">
      <c r="B61" s="114"/>
      <c r="C61" s="1223" t="s">
        <v>612</v>
      </c>
      <c r="D61" s="1224"/>
      <c r="E61" s="1225"/>
      <c r="F61" s="115">
        <v>2125</v>
      </c>
      <c r="G61" s="115">
        <v>2512</v>
      </c>
      <c r="H61" s="116">
        <v>2900</v>
      </c>
    </row>
    <row r="62" spans="2:8" ht="45.75" customHeight="1" thickBot="1" x14ac:dyDescent="0.2">
      <c r="B62" s="117"/>
      <c r="C62" s="1226" t="s">
        <v>613</v>
      </c>
      <c r="D62" s="1227"/>
      <c r="E62" s="1228"/>
      <c r="F62" s="118">
        <v>1603</v>
      </c>
      <c r="G62" s="118">
        <v>2077</v>
      </c>
      <c r="H62" s="119">
        <v>2083</v>
      </c>
    </row>
    <row r="63" spans="2:8" ht="52.5" customHeight="1" thickBot="1" x14ac:dyDescent="0.2">
      <c r="B63" s="120"/>
      <c r="C63" s="1229" t="s">
        <v>45</v>
      </c>
      <c r="D63" s="1229"/>
      <c r="E63" s="1230"/>
      <c r="F63" s="121">
        <v>186095</v>
      </c>
      <c r="G63" s="121">
        <v>152095</v>
      </c>
      <c r="H63" s="122">
        <v>131476</v>
      </c>
    </row>
    <row r="64" spans="2:8" ht="15" customHeight="1" x14ac:dyDescent="0.15"/>
    <row r="65" ht="0" hidden="1" customHeight="1" x14ac:dyDescent="0.15"/>
    <row r="66" ht="0" hidden="1" customHeight="1" x14ac:dyDescent="0.15"/>
  </sheetData>
  <sheetProtection algorithmName="SHA-512" hashValue="G9H8U4cLw6jJ1Os3AZg1xy+XuKyuDXb51HJdYQI+G43j2bmrnC5vqpOHUN7IKZsjmRymEhprmNZMwhcc19B5Aw==" saltValue="UavNE5GEsuwPl52mMHpX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572</v>
      </c>
      <c r="G2" s="136"/>
      <c r="H2" s="137"/>
    </row>
    <row r="3" spans="1:8" x14ac:dyDescent="0.15">
      <c r="A3" s="133" t="s">
        <v>565</v>
      </c>
      <c r="B3" s="138"/>
      <c r="C3" s="139"/>
      <c r="D3" s="140">
        <v>229933</v>
      </c>
      <c r="E3" s="141"/>
      <c r="F3" s="142">
        <v>43141</v>
      </c>
      <c r="G3" s="143"/>
      <c r="H3" s="144"/>
    </row>
    <row r="4" spans="1:8" x14ac:dyDescent="0.15">
      <c r="A4" s="145"/>
      <c r="B4" s="146"/>
      <c r="C4" s="147"/>
      <c r="D4" s="148">
        <v>45191</v>
      </c>
      <c r="E4" s="149"/>
      <c r="F4" s="150">
        <v>21887</v>
      </c>
      <c r="G4" s="151"/>
      <c r="H4" s="152"/>
    </row>
    <row r="5" spans="1:8" x14ac:dyDescent="0.15">
      <c r="A5" s="133" t="s">
        <v>567</v>
      </c>
      <c r="B5" s="138"/>
      <c r="C5" s="139"/>
      <c r="D5" s="140">
        <v>690288</v>
      </c>
      <c r="E5" s="141"/>
      <c r="F5" s="142">
        <v>45117</v>
      </c>
      <c r="G5" s="143"/>
      <c r="H5" s="144"/>
    </row>
    <row r="6" spans="1:8" x14ac:dyDescent="0.15">
      <c r="A6" s="145"/>
      <c r="B6" s="146"/>
      <c r="C6" s="147"/>
      <c r="D6" s="148">
        <v>45443</v>
      </c>
      <c r="E6" s="149"/>
      <c r="F6" s="150">
        <v>25589</v>
      </c>
      <c r="G6" s="151"/>
      <c r="H6" s="152"/>
    </row>
    <row r="7" spans="1:8" x14ac:dyDescent="0.15">
      <c r="A7" s="133" t="s">
        <v>568</v>
      </c>
      <c r="B7" s="138"/>
      <c r="C7" s="139"/>
      <c r="D7" s="140">
        <v>758055</v>
      </c>
      <c r="E7" s="141"/>
      <c r="F7" s="142">
        <v>58051</v>
      </c>
      <c r="G7" s="143"/>
      <c r="H7" s="144"/>
    </row>
    <row r="8" spans="1:8" x14ac:dyDescent="0.15">
      <c r="A8" s="145"/>
      <c r="B8" s="146"/>
      <c r="C8" s="147"/>
      <c r="D8" s="148">
        <v>49844</v>
      </c>
      <c r="E8" s="149"/>
      <c r="F8" s="150">
        <v>32143</v>
      </c>
      <c r="G8" s="151"/>
      <c r="H8" s="152"/>
    </row>
    <row r="9" spans="1:8" x14ac:dyDescent="0.15">
      <c r="A9" s="133" t="s">
        <v>569</v>
      </c>
      <c r="B9" s="138"/>
      <c r="C9" s="139"/>
      <c r="D9" s="140">
        <v>523042</v>
      </c>
      <c r="E9" s="141"/>
      <c r="F9" s="142">
        <v>63257</v>
      </c>
      <c r="G9" s="143"/>
      <c r="H9" s="144"/>
    </row>
    <row r="10" spans="1:8" x14ac:dyDescent="0.15">
      <c r="A10" s="145"/>
      <c r="B10" s="146"/>
      <c r="C10" s="147"/>
      <c r="D10" s="148">
        <v>44359</v>
      </c>
      <c r="E10" s="149"/>
      <c r="F10" s="150">
        <v>27259</v>
      </c>
      <c r="G10" s="151"/>
      <c r="H10" s="152"/>
    </row>
    <row r="11" spans="1:8" x14ac:dyDescent="0.15">
      <c r="A11" s="133" t="s">
        <v>570</v>
      </c>
      <c r="B11" s="138"/>
      <c r="C11" s="139"/>
      <c r="D11" s="140">
        <v>415821</v>
      </c>
      <c r="E11" s="141"/>
      <c r="F11" s="142">
        <v>52308</v>
      </c>
      <c r="G11" s="143"/>
      <c r="H11" s="144"/>
    </row>
    <row r="12" spans="1:8" x14ac:dyDescent="0.15">
      <c r="A12" s="145"/>
      <c r="B12" s="146"/>
      <c r="C12" s="153"/>
      <c r="D12" s="148">
        <v>41863</v>
      </c>
      <c r="E12" s="149"/>
      <c r="F12" s="150">
        <v>28695</v>
      </c>
      <c r="G12" s="151"/>
      <c r="H12" s="152"/>
    </row>
    <row r="13" spans="1:8" x14ac:dyDescent="0.15">
      <c r="A13" s="133"/>
      <c r="B13" s="138"/>
      <c r="C13" s="154"/>
      <c r="D13" s="155">
        <v>523428</v>
      </c>
      <c r="E13" s="156"/>
      <c r="F13" s="157">
        <v>52375</v>
      </c>
      <c r="G13" s="158"/>
      <c r="H13" s="144"/>
    </row>
    <row r="14" spans="1:8" x14ac:dyDescent="0.15">
      <c r="A14" s="145"/>
      <c r="B14" s="146"/>
      <c r="C14" s="147"/>
      <c r="D14" s="148">
        <v>45340</v>
      </c>
      <c r="E14" s="149"/>
      <c r="F14" s="150">
        <v>27115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23.09</v>
      </c>
      <c r="C19" s="159">
        <f>ROUND(VALUE(SUBSTITUTE(実質収支比率等に係る経年分析!G$48,"▲","-")),2)</f>
        <v>15.58</v>
      </c>
      <c r="D19" s="159">
        <f>ROUND(VALUE(SUBSTITUTE(実質収支比率等に係る経年分析!H$48,"▲","-")),2)</f>
        <v>25.39</v>
      </c>
      <c r="E19" s="159">
        <f>ROUND(VALUE(SUBSTITUTE(実質収支比率等に係る経年分析!I$48,"▲","-")),2)</f>
        <v>32</v>
      </c>
      <c r="F19" s="159">
        <f>ROUND(VALUE(SUBSTITUTE(実質収支比率等に係る経年分析!J$48,"▲","-")),2)</f>
        <v>19.05</v>
      </c>
    </row>
    <row r="20" spans="1:11" x14ac:dyDescent="0.15">
      <c r="A20" s="159" t="s">
        <v>49</v>
      </c>
      <c r="B20" s="159">
        <f>ROUND(VALUE(SUBSTITUTE(実質収支比率等に係る経年分析!F$47,"▲","-")),2)</f>
        <v>32.19</v>
      </c>
      <c r="C20" s="159">
        <f>ROUND(VALUE(SUBSTITUTE(実質収支比率等に係る経年分析!G$47,"▲","-")),2)</f>
        <v>16.559999999999999</v>
      </c>
      <c r="D20" s="159">
        <f>ROUND(VALUE(SUBSTITUTE(実質収支比率等に係る経年分析!H$47,"▲","-")),2)</f>
        <v>23.47</v>
      </c>
      <c r="E20" s="159">
        <f>ROUND(VALUE(SUBSTITUTE(実質収支比率等に係る経年分析!I$47,"▲","-")),2)</f>
        <v>26.69</v>
      </c>
      <c r="F20" s="159">
        <f>ROUND(VALUE(SUBSTITUTE(実質収支比率等に係る経年分析!J$47,"▲","-")),2)</f>
        <v>25.7</v>
      </c>
    </row>
    <row r="21" spans="1:11" x14ac:dyDescent="0.15">
      <c r="A21" s="159" t="s">
        <v>50</v>
      </c>
      <c r="B21" s="159">
        <f>IF(ISNUMBER(VALUE(SUBSTITUTE(実質収支比率等に係る経年分析!F$49,"▲","-"))),ROUND(VALUE(SUBSTITUTE(実質収支比率等に係る経年分析!F$49,"▲","-")),2),NA())</f>
        <v>-3.31</v>
      </c>
      <c r="C21" s="159">
        <f>IF(ISNUMBER(VALUE(SUBSTITUTE(実質収支比率等に係る経年分析!G$49,"▲","-"))),ROUND(VALUE(SUBSTITUTE(実質収支比率等に係る経年分析!G$49,"▲","-")),2),NA())</f>
        <v>-29.17</v>
      </c>
      <c r="D21" s="159">
        <f>IF(ISNUMBER(VALUE(SUBSTITUTE(実質収支比率等に係る経年分析!H$49,"▲","-"))),ROUND(VALUE(SUBSTITUTE(実質収支比率等に係る経年分析!H$49,"▲","-")),2),NA())</f>
        <v>3.14</v>
      </c>
      <c r="E21" s="159">
        <f>IF(ISNUMBER(VALUE(SUBSTITUTE(実質収支比率等に係る経年分析!I$49,"▲","-"))),ROUND(VALUE(SUBSTITUTE(実質収支比率等に係る経年分析!I$49,"▲","-")),2),NA())</f>
        <v>-5.32</v>
      </c>
      <c r="F21" s="159">
        <f>IF(ISNUMBER(VALUE(SUBSTITUTE(実質収支比率等に係る経年分析!J$49,"▲","-"))),ROUND(VALUE(SUBSTITUTE(実質収支比率等に係る経年分析!J$49,"▲","-")),2),NA())</f>
        <v>-30.26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1.37</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石巻市土地取得特別会計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石巻市浄化槽整備事業特別会計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石巻市介護保険事業特別会計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0.17</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0.88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15">
      <c r="A32" s="160" t="str">
        <f>IF(連結実質赤字比率に係る赤字・黒字の構成分析!C$38="",NA(),連結実質赤字比率に係る赤字・黒字の構成分析!C$38)</f>
        <v>石巻市後期高齢者医療特別会計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0.04</v>
      </c>
    </row>
    <row r="33" spans="1:16" x14ac:dyDescent="0.15">
      <c r="A33" s="160" t="str">
        <f>IF(連結実質赤字比率に係る赤字・黒字の構成分析!C$37="",NA(),連結実質赤字比率に係る赤字・黒字の構成分析!C$37)</f>
        <v>石巻市下水道事業特別会計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2.15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8.81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4.3899999999999997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0.67</v>
      </c>
    </row>
    <row r="34" spans="1:16" x14ac:dyDescent="0.15">
      <c r="A34" s="160" t="str">
        <f>IF(連結実質赤字比率に係る赤字・黒字の構成分析!C$36="",NA(),連結実質赤字比率に係る赤字・黒字の構成分析!C$36)</f>
        <v>石巻市市街地開発事業特別会計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7.12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2.73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0.96</v>
      </c>
    </row>
    <row r="35" spans="1:16" x14ac:dyDescent="0.15">
      <c r="A35" s="160" t="str">
        <f>IF(連結実質赤字比率に係る赤字・黒字の構成分析!C$35="",NA(),連結実質赤字比率に係る赤字・黒字の構成分析!C$35)</f>
        <v>石巻市国民健康保険事業特別会計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0.06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0.03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0.23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1.05</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23.07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14.22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23.41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29.34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18.09</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6699</v>
      </c>
      <c r="E42" s="161"/>
      <c r="F42" s="161"/>
      <c r="G42" s="161">
        <f>'実質公債費比率（分子）の構造'!L$52</f>
        <v>6852</v>
      </c>
      <c r="H42" s="161"/>
      <c r="I42" s="161"/>
      <c r="J42" s="161">
        <f>'実質公債費比率（分子）の構造'!M$52</f>
        <v>6899</v>
      </c>
      <c r="K42" s="161"/>
      <c r="L42" s="161"/>
      <c r="M42" s="161">
        <f>'実質公債費比率（分子）の構造'!N$52</f>
        <v>7039</v>
      </c>
      <c r="N42" s="161"/>
      <c r="O42" s="161"/>
      <c r="P42" s="161">
        <f>'実質公債費比率（分子）の構造'!O$52</f>
        <v>6838</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19</v>
      </c>
      <c r="C44" s="161"/>
      <c r="D44" s="161"/>
      <c r="E44" s="161">
        <f>'実質公債費比率（分子）の構造'!L$50</f>
        <v>1</v>
      </c>
      <c r="F44" s="161"/>
      <c r="G44" s="161"/>
      <c r="H44" s="161">
        <f>'実質公債費比率（分子）の構造'!M$50</f>
        <v>1</v>
      </c>
      <c r="I44" s="161"/>
      <c r="J44" s="161"/>
      <c r="K44" s="161">
        <f>'実質公債費比率（分子）の構造'!N$50</f>
        <v>1</v>
      </c>
      <c r="L44" s="161"/>
      <c r="M44" s="161"/>
      <c r="N44" s="161">
        <f>'実質公債費比率（分子）の構造'!O$50</f>
        <v>1</v>
      </c>
      <c r="O44" s="161"/>
      <c r="P44" s="161"/>
    </row>
    <row r="45" spans="1:16" x14ac:dyDescent="0.15">
      <c r="A45" s="161" t="s">
        <v>60</v>
      </c>
      <c r="B45" s="161">
        <f>'実質公債費比率（分子）の構造'!K$49</f>
        <v>765</v>
      </c>
      <c r="C45" s="161"/>
      <c r="D45" s="161"/>
      <c r="E45" s="161">
        <f>'実質公債費比率（分子）の構造'!L$49</f>
        <v>738</v>
      </c>
      <c r="F45" s="161"/>
      <c r="G45" s="161"/>
      <c r="H45" s="161">
        <f>'実質公債費比率（分子）の構造'!M$49</f>
        <v>706</v>
      </c>
      <c r="I45" s="161"/>
      <c r="J45" s="161"/>
      <c r="K45" s="161">
        <f>'実質公債費比率（分子）の構造'!N$49</f>
        <v>671</v>
      </c>
      <c r="L45" s="161"/>
      <c r="M45" s="161"/>
      <c r="N45" s="161">
        <f>'実質公債費比率（分子）の構造'!O$49</f>
        <v>517</v>
      </c>
      <c r="O45" s="161"/>
      <c r="P45" s="161"/>
    </row>
    <row r="46" spans="1:16" x14ac:dyDescent="0.15">
      <c r="A46" s="161" t="s">
        <v>61</v>
      </c>
      <c r="B46" s="161">
        <f>'実質公債費比率（分子）の構造'!K$48</f>
        <v>2697</v>
      </c>
      <c r="C46" s="161"/>
      <c r="D46" s="161"/>
      <c r="E46" s="161">
        <f>'実質公債費比率（分子）の構造'!L$48</f>
        <v>3218</v>
      </c>
      <c r="F46" s="161"/>
      <c r="G46" s="161"/>
      <c r="H46" s="161">
        <f>'実質公債費比率（分子）の構造'!M$48</f>
        <v>3630</v>
      </c>
      <c r="I46" s="161"/>
      <c r="J46" s="161"/>
      <c r="K46" s="161">
        <f>'実質公債費比率（分子）の構造'!N$48</f>
        <v>3138</v>
      </c>
      <c r="L46" s="161"/>
      <c r="M46" s="161"/>
      <c r="N46" s="161">
        <f>'実質公債費比率（分子）の構造'!O$48</f>
        <v>3187</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8826</v>
      </c>
      <c r="C49" s="161"/>
      <c r="D49" s="161"/>
      <c r="E49" s="161">
        <f>'実質公債費比率（分子）の構造'!L$45</f>
        <v>9055</v>
      </c>
      <c r="F49" s="161"/>
      <c r="G49" s="161"/>
      <c r="H49" s="161">
        <f>'実質公債費比率（分子）の構造'!M$45</f>
        <v>6691</v>
      </c>
      <c r="I49" s="161"/>
      <c r="J49" s="161"/>
      <c r="K49" s="161">
        <f>'実質公債費比率（分子）の構造'!N$45</f>
        <v>6914</v>
      </c>
      <c r="L49" s="161"/>
      <c r="M49" s="161"/>
      <c r="N49" s="161">
        <f>'実質公債費比率（分子）の構造'!O$45</f>
        <v>5931</v>
      </c>
      <c r="O49" s="161"/>
      <c r="P49" s="161"/>
    </row>
    <row r="50" spans="1:16" x14ac:dyDescent="0.15">
      <c r="A50" s="161" t="s">
        <v>65</v>
      </c>
      <c r="B50" s="161" t="e">
        <f>NA()</f>
        <v>#N/A</v>
      </c>
      <c r="C50" s="161">
        <f>IF(ISNUMBER('実質公債費比率（分子）の構造'!K$53),'実質公債費比率（分子）の構造'!K$53,NA())</f>
        <v>5608</v>
      </c>
      <c r="D50" s="161" t="e">
        <f>NA()</f>
        <v>#N/A</v>
      </c>
      <c r="E50" s="161" t="e">
        <f>NA()</f>
        <v>#N/A</v>
      </c>
      <c r="F50" s="161">
        <f>IF(ISNUMBER('実質公債費比率（分子）の構造'!L$53),'実質公債費比率（分子）の構造'!L$53,NA())</f>
        <v>6160</v>
      </c>
      <c r="G50" s="161" t="e">
        <f>NA()</f>
        <v>#N/A</v>
      </c>
      <c r="H50" s="161" t="e">
        <f>NA()</f>
        <v>#N/A</v>
      </c>
      <c r="I50" s="161">
        <f>IF(ISNUMBER('実質公債費比率（分子）の構造'!M$53),'実質公債費比率（分子）の構造'!M$53,NA())</f>
        <v>4129</v>
      </c>
      <c r="J50" s="161" t="e">
        <f>NA()</f>
        <v>#N/A</v>
      </c>
      <c r="K50" s="161" t="e">
        <f>NA()</f>
        <v>#N/A</v>
      </c>
      <c r="L50" s="161">
        <f>IF(ISNUMBER('実質公債費比率（分子）の構造'!N$53),'実質公債費比率（分子）の構造'!N$53,NA())</f>
        <v>3685</v>
      </c>
      <c r="M50" s="161" t="e">
        <f>NA()</f>
        <v>#N/A</v>
      </c>
      <c r="N50" s="161" t="e">
        <f>NA()</f>
        <v>#N/A</v>
      </c>
      <c r="O50" s="161">
        <f>IF(ISNUMBER('実質公債費比率（分子）の構造'!O$53),'実質公債費比率（分子）の構造'!O$53,NA())</f>
        <v>2798</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70474</v>
      </c>
      <c r="E56" s="160"/>
      <c r="F56" s="160"/>
      <c r="G56" s="160">
        <f>'将来負担比率（分子）の構造'!J$52</f>
        <v>71006</v>
      </c>
      <c r="H56" s="160"/>
      <c r="I56" s="160"/>
      <c r="J56" s="160">
        <f>'将来負担比率（分子）の構造'!K$52</f>
        <v>70312</v>
      </c>
      <c r="K56" s="160"/>
      <c r="L56" s="160"/>
      <c r="M56" s="160">
        <f>'将来負担比率（分子）の構造'!L$52</f>
        <v>70565</v>
      </c>
      <c r="N56" s="160"/>
      <c r="O56" s="160"/>
      <c r="P56" s="160">
        <f>'将来負担比率（分子）の構造'!M$52</f>
        <v>70041</v>
      </c>
    </row>
    <row r="57" spans="1:16" x14ac:dyDescent="0.15">
      <c r="A57" s="160" t="s">
        <v>36</v>
      </c>
      <c r="B57" s="160"/>
      <c r="C57" s="160"/>
      <c r="D57" s="160">
        <f>'将来負担比率（分子）の構造'!I$51</f>
        <v>11003</v>
      </c>
      <c r="E57" s="160"/>
      <c r="F57" s="160"/>
      <c r="G57" s="160">
        <f>'将来負担比率（分子）の構造'!J$51</f>
        <v>14162</v>
      </c>
      <c r="H57" s="160"/>
      <c r="I57" s="160"/>
      <c r="J57" s="160">
        <f>'将来負担比率（分子）の構造'!K$51</f>
        <v>17344</v>
      </c>
      <c r="K57" s="160"/>
      <c r="L57" s="160"/>
      <c r="M57" s="160">
        <f>'将来負担比率（分子）の構造'!L$51</f>
        <v>20436</v>
      </c>
      <c r="N57" s="160"/>
      <c r="O57" s="160"/>
      <c r="P57" s="160">
        <f>'将来負担比率（分子）の構造'!M$51</f>
        <v>24257</v>
      </c>
    </row>
    <row r="58" spans="1:16" x14ac:dyDescent="0.15">
      <c r="A58" s="160" t="s">
        <v>35</v>
      </c>
      <c r="B58" s="160"/>
      <c r="C58" s="160"/>
      <c r="D58" s="160">
        <f>'将来負担比率（分子）の構造'!I$50</f>
        <v>31931</v>
      </c>
      <c r="E58" s="160"/>
      <c r="F58" s="160"/>
      <c r="G58" s="160">
        <f>'将来負担比率（分子）の構造'!J$50</f>
        <v>27316</v>
      </c>
      <c r="H58" s="160"/>
      <c r="I58" s="160"/>
      <c r="J58" s="160">
        <f>'将来負担比率（分子）の構造'!K$50</f>
        <v>29823</v>
      </c>
      <c r="K58" s="160"/>
      <c r="L58" s="160"/>
      <c r="M58" s="160">
        <f>'将来負担比率（分子）の構造'!L$50</f>
        <v>32734</v>
      </c>
      <c r="N58" s="160"/>
      <c r="O58" s="160"/>
      <c r="P58" s="160">
        <f>'将来負担比率（分子）の構造'!M$50</f>
        <v>35862</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77</v>
      </c>
      <c r="C61" s="160"/>
      <c r="D61" s="160"/>
      <c r="E61" s="160">
        <f>'将来負担比率（分子）の構造'!J$46</f>
        <v>178</v>
      </c>
      <c r="F61" s="160"/>
      <c r="G61" s="160"/>
      <c r="H61" s="160">
        <f>'将来負担比率（分子）の構造'!K$46</f>
        <v>67</v>
      </c>
      <c r="I61" s="160"/>
      <c r="J61" s="160"/>
      <c r="K61" s="160">
        <f>'将来負担比率（分子）の構造'!L$46</f>
        <v>103</v>
      </c>
      <c r="L61" s="160"/>
      <c r="M61" s="160"/>
      <c r="N61" s="160">
        <f>'将来負担比率（分子）の構造'!M$46</f>
        <v>87</v>
      </c>
      <c r="O61" s="160"/>
      <c r="P61" s="160"/>
    </row>
    <row r="62" spans="1:16" x14ac:dyDescent="0.15">
      <c r="A62" s="160" t="s">
        <v>29</v>
      </c>
      <c r="B62" s="160">
        <f>'将来負担比率（分子）の構造'!I$45</f>
        <v>12710</v>
      </c>
      <c r="C62" s="160"/>
      <c r="D62" s="160"/>
      <c r="E62" s="160">
        <f>'将来負担比率（分子）の構造'!J$45</f>
        <v>11260</v>
      </c>
      <c r="F62" s="160"/>
      <c r="G62" s="160"/>
      <c r="H62" s="160">
        <f>'将来負担比率（分子）の構造'!K$45</f>
        <v>10450</v>
      </c>
      <c r="I62" s="160"/>
      <c r="J62" s="160"/>
      <c r="K62" s="160">
        <f>'将来負担比率（分子）の構造'!L$45</f>
        <v>9892</v>
      </c>
      <c r="L62" s="160"/>
      <c r="M62" s="160"/>
      <c r="N62" s="160">
        <f>'将来負担比率（分子）の構造'!M$45</f>
        <v>9527</v>
      </c>
      <c r="O62" s="160"/>
      <c r="P62" s="160"/>
    </row>
    <row r="63" spans="1:16" x14ac:dyDescent="0.15">
      <c r="A63" s="160" t="s">
        <v>28</v>
      </c>
      <c r="B63" s="160">
        <f>'将来負担比率（分子）の構造'!I$44</f>
        <v>4732</v>
      </c>
      <c r="C63" s="160"/>
      <c r="D63" s="160"/>
      <c r="E63" s="160">
        <f>'将来負担比率（分子）の構造'!J$44</f>
        <v>4167</v>
      </c>
      <c r="F63" s="160"/>
      <c r="G63" s="160"/>
      <c r="H63" s="160">
        <f>'将来負担比率（分子）の構造'!K$44</f>
        <v>3574</v>
      </c>
      <c r="I63" s="160"/>
      <c r="J63" s="160"/>
      <c r="K63" s="160">
        <f>'将来負担比率（分子）の構造'!L$44</f>
        <v>3006</v>
      </c>
      <c r="L63" s="160"/>
      <c r="M63" s="160"/>
      <c r="N63" s="160">
        <f>'将来負担比率（分子）の構造'!M$44</f>
        <v>2664</v>
      </c>
      <c r="O63" s="160"/>
      <c r="P63" s="160"/>
    </row>
    <row r="64" spans="1:16" x14ac:dyDescent="0.15">
      <c r="A64" s="160" t="s">
        <v>27</v>
      </c>
      <c r="B64" s="160">
        <f>'将来負担比率（分子）の構造'!I$43</f>
        <v>46426</v>
      </c>
      <c r="C64" s="160"/>
      <c r="D64" s="160"/>
      <c r="E64" s="160">
        <f>'将来負担比率（分子）の構造'!J$43</f>
        <v>46437</v>
      </c>
      <c r="F64" s="160"/>
      <c r="G64" s="160"/>
      <c r="H64" s="160">
        <f>'将来負担比率（分子）の構造'!K$43</f>
        <v>47405</v>
      </c>
      <c r="I64" s="160"/>
      <c r="J64" s="160"/>
      <c r="K64" s="160">
        <f>'将来負担比率（分子）の構造'!L$43</f>
        <v>44072</v>
      </c>
      <c r="L64" s="160"/>
      <c r="M64" s="160"/>
      <c r="N64" s="160">
        <f>'将来負担比率（分子）の構造'!M$43</f>
        <v>43038</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71165</v>
      </c>
      <c r="C66" s="160"/>
      <c r="D66" s="160"/>
      <c r="E66" s="160">
        <f>'将来負担比率（分子）の構造'!J$41</f>
        <v>69924</v>
      </c>
      <c r="F66" s="160"/>
      <c r="G66" s="160"/>
      <c r="H66" s="160">
        <f>'将来負担比率（分子）の構造'!K$41</f>
        <v>73147</v>
      </c>
      <c r="I66" s="160"/>
      <c r="J66" s="160"/>
      <c r="K66" s="160">
        <f>'将来負担比率（分子）の構造'!L$41</f>
        <v>75143</v>
      </c>
      <c r="L66" s="160"/>
      <c r="M66" s="160"/>
      <c r="N66" s="160">
        <f>'将来負担比率（分子）の構造'!M$41</f>
        <v>77221</v>
      </c>
      <c r="O66" s="160"/>
      <c r="P66" s="160"/>
    </row>
    <row r="67" spans="1:16" x14ac:dyDescent="0.15">
      <c r="A67" s="160" t="s">
        <v>69</v>
      </c>
      <c r="B67" s="160" t="e">
        <f>NA()</f>
        <v>#N/A</v>
      </c>
      <c r="C67" s="160">
        <f>IF(ISNUMBER('将来負担比率（分子）の構造'!I$53), IF('将来負担比率（分子）の構造'!I$53 &lt; 0, 0, '将来負担比率（分子）の構造'!I$53), NA())</f>
        <v>21702</v>
      </c>
      <c r="D67" s="160" t="e">
        <f>NA()</f>
        <v>#N/A</v>
      </c>
      <c r="E67" s="160" t="e">
        <f>NA()</f>
        <v>#N/A</v>
      </c>
      <c r="F67" s="160">
        <f>IF(ISNUMBER('将来負担比率（分子）の構造'!J$53), IF('将来負担比率（分子）の構造'!J$53 &lt; 0, 0, '将来負担比率（分子）の構造'!J$53), NA())</f>
        <v>19482</v>
      </c>
      <c r="G67" s="160" t="e">
        <f>NA()</f>
        <v>#N/A</v>
      </c>
      <c r="H67" s="160" t="e">
        <f>NA()</f>
        <v>#N/A</v>
      </c>
      <c r="I67" s="160">
        <f>IF(ISNUMBER('将来負担比率（分子）の構造'!K$53), IF('将来負担比率（分子）の構造'!K$53 &lt; 0, 0, '将来負担比率（分子）の構造'!K$53), NA())</f>
        <v>17164</v>
      </c>
      <c r="J67" s="160" t="e">
        <f>NA()</f>
        <v>#N/A</v>
      </c>
      <c r="K67" s="160" t="e">
        <f>NA()</f>
        <v>#N/A</v>
      </c>
      <c r="L67" s="160">
        <f>IF(ISNUMBER('将来負担比率（分子）の構造'!L$53), IF('将来負担比率（分子）の構造'!L$53 &lt; 0, 0, '将来負担比率（分子）の構造'!L$53), NA())</f>
        <v>8481</v>
      </c>
      <c r="M67" s="160" t="e">
        <f>NA()</f>
        <v>#N/A</v>
      </c>
      <c r="N67" s="160" t="e">
        <f>NA()</f>
        <v>#N/A</v>
      </c>
      <c r="O67" s="160">
        <f>IF(ISNUMBER('将来負担比率（分子）の構造'!M$53), IF('将来負担比率（分子）の構造'!M$53 &lt; 0, 0, '将来負担比率（分子）の構造'!M$53), NA())</f>
        <v>2377</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9904</v>
      </c>
      <c r="C72" s="164">
        <f>基金残高に係る経年分析!G55</f>
        <v>10722</v>
      </c>
      <c r="D72" s="164">
        <f>基金残高に係る経年分析!H55</f>
        <v>10121</v>
      </c>
    </row>
    <row r="73" spans="1:16" x14ac:dyDescent="0.15">
      <c r="A73" s="163" t="s">
        <v>72</v>
      </c>
      <c r="B73" s="164">
        <f>基金残高に係る経年分析!F56</f>
        <v>3500</v>
      </c>
      <c r="C73" s="164">
        <f>基金残高に係る経年分析!G56</f>
        <v>3563</v>
      </c>
      <c r="D73" s="164">
        <f>基金残高に係る経年分析!H56</f>
        <v>3762</v>
      </c>
    </row>
    <row r="74" spans="1:16" x14ac:dyDescent="0.15">
      <c r="A74" s="163" t="s">
        <v>73</v>
      </c>
      <c r="B74" s="164">
        <f>基金残高に係る経年分析!F57</f>
        <v>172692</v>
      </c>
      <c r="C74" s="164">
        <f>基金残高に係る経年分析!G57</f>
        <v>137810</v>
      </c>
      <c r="D74" s="164">
        <f>基金残高に係る経年分析!H57</f>
        <v>117592</v>
      </c>
    </row>
  </sheetData>
  <sheetProtection algorithmName="SHA-512" hashValue="D9/oc/GLhnnNbc1kDPqkgPr4Ln+Q/x1difd8qupaM5cLHLEKxa5RPpd7RQGgE9sho90hC5ePqsKovujBioNsMw==" saltValue="4PewaxlsjBEMJFmPQ26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相澤 英昭 [Hideaki Aizawa]</cp:lastModifiedBy>
  <cp:lastPrinted>2019-03-11T06:33:24Z</cp:lastPrinted>
  <dcterms:created xsi:type="dcterms:W3CDTF">2019-02-14T01:25:17Z</dcterms:created>
  <dcterms:modified xsi:type="dcterms:W3CDTF">2019-03-13T10:35:32Z</dcterms:modified>
  <cp:category/>
</cp:coreProperties>
</file>