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財務部\財政課\決算\06_決算照会関係\H29決算照会\02_H28宮城県\300208_平成28年度財政状況資料集の作成及び提出について\03_県提出\"/>
    </mc:Choice>
  </mc:AlternateContent>
  <bookViews>
    <workbookView xWindow="0" yWindow="0" windowWidth="28800" windowHeight="12255" tabRatio="80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CW102" i="11" l="1"/>
  <c r="DB102" i="11"/>
  <c r="CR102" i="11"/>
  <c r="BG39" i="9" l="1"/>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AM39" i="9"/>
  <c r="U39" i="9"/>
  <c r="C39" i="9"/>
  <c r="AM38" i="9"/>
  <c r="U38" i="9"/>
  <c r="C38" i="9"/>
  <c r="AM37" i="9"/>
  <c r="U37" i="9"/>
  <c r="C37" i="9"/>
  <c r="AM36" i="9"/>
  <c r="BW35" i="9"/>
  <c r="BW36" i="9" s="1"/>
  <c r="AM35" i="9"/>
  <c r="BW34" i="9"/>
  <c r="C34" i="9"/>
  <c r="BW37" i="9" l="1"/>
  <c r="BW38" i="9" s="1"/>
  <c r="BW39" i="9" s="1"/>
  <c r="CO34" i="9"/>
  <c r="CO35" i="9" s="1"/>
  <c r="CO36" i="9" s="1"/>
  <c r="CO37" i="9" s="1"/>
  <c r="CO38" i="9" s="1"/>
  <c r="CO39" i="9" s="1"/>
  <c r="CO40" i="9" s="1"/>
  <c r="CO41" i="9" s="1"/>
  <c r="CO42" i="9" s="1"/>
  <c r="CO43"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AM34" i="9"/>
  <c r="U34" i="9"/>
  <c r="U35" i="9" s="1"/>
  <c r="U36" i="9" s="1"/>
  <c r="BE34" i="9"/>
  <c r="BE35" i="9" s="1"/>
  <c r="BE36" i="9" s="1"/>
  <c r="BE37" i="9" s="1"/>
  <c r="BE38" i="9" s="1"/>
  <c r="BE39" i="9" s="1"/>
</calcChain>
</file>

<file path=xl/sharedStrings.xml><?xml version="1.0" encoding="utf-8"?>
<sst xmlns="http://schemas.openxmlformats.org/spreadsheetml/2006/main" count="1102" uniqueCount="567">
  <si>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</si>
  <si>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</si>
  <si>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</si>
  <si>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</si>
  <si>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</si>
  <si>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</si>
  <si>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</si>
  <si>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</si>
  <si>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</si>
  <si>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</si>
  <si>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</si>
  <si>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</si>
  <si>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</si>
  <si>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</si>
  <si>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</si>
  <si>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</si>
  <si>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</si>
  <si>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</si>
  <si>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</si>
  <si>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</si>
  <si>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</si>
  <si>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</si>
  <si>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</si>
  <si>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</si>
  <si>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</si>
  <si>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</si>
  <si>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</si>
  <si>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</si>
  <si>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</si>
  <si>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</si>
  <si>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</si>
  <si>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</si>
  <si>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</si>
  <si>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</si>
  <si>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</si>
  <si>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</si>
  <si>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</si>
  <si>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</si>
  <si>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</si>
  <si>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</si>
  <si>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</si>
  <si>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</si>
  <si>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</si>
  <si>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</si>
  <si>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</si>
  <si>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</si>
  <si>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</si>
  <si>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</si>
  <si>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</si>
  <si>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</si>
  <si>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</si>
  <si>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</si>
  <si>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</si>
  <si>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</si>
  <si>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</si>
  <si>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</si>
  <si>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</si>
  <si>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</si>
  <si>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</si>
  <si>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</si>
  <si>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</si>
  <si>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</si>
  <si>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</si>
  <si>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</si>
  <si>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</si>
  <si>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</si>
  <si>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</si>
  <si>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</si>
  <si>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</si>
  <si>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</si>
  <si>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</si>
  <si>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</si>
  <si>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</si>
  <si>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</si>
  <si>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</si>
  <si>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</si>
  <si>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</si>
  <si>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</si>
  <si>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</si>
  <si>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</si>
  <si>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</si>
  <si>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</si>
  <si>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</si>
  <si>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</si>
  <si>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</si>
  <si>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</si>
  <si>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</si>
  <si>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</si>
  <si>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</si>
  <si>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</si>
  <si>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</si>
  <si>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</si>
  <si>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</si>
  <si>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</si>
  <si>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</si>
  <si>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</si>
  <si>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</si>
  <si>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</si>
  <si>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</si>
  <si>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</si>
  <si>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</si>
  <si>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</si>
  <si>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</si>
  <si>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</si>
  <si>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</si>
  <si>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</si>
  <si>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</si>
  <si>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</si>
  <si>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</si>
  <si>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</si>
  <si>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</si>
  <si>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</si>
  <si>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</si>
  <si>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</si>
  <si>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</si>
  <si>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</si>
  <si>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</si>
  <si>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</si>
  <si>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</si>
  <si>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</si>
  <si>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</si>
  <si>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</si>
  <si>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</si>
  <si>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</si>
  <si>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</si>
  <si>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</si>
  <si>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</si>
  <si>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</si>
  <si>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</si>
  <si>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</si>
  <si>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</si>
  <si>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</si>
  <si>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</si>
  <si>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</si>
  <si>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</si>
  <si>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</si>
  <si>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</si>
  <si>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</si>
  <si>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</si>
  <si>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</si>
  <si>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</si>
  <si>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</si>
  <si>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</si>
  <si>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</si>
  <si>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</si>
  <si>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</si>
  <si>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</si>
  <si>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</si>
  <si>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</si>
  <si>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</si>
  <si>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</si>
  <si>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</si>
  <si>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</si>
  <si>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</si>
  <si>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</si>
  <si>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</si>
  <si>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</si>
  <si>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</si>
  <si>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</si>
  <si>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</si>
  <si>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</si>
  <si>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</si>
  <si>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</si>
  <si>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</si>
  <si>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</si>
  <si>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</si>
  <si>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</si>
  <si>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</si>
  <si>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</si>
  <si>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</si>
  <si>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</si>
  <si>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</si>
  <si>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</si>
  <si>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</si>
  <si>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</si>
  <si>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</si>
  <si>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</si>
  <si>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</si>
  <si>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</si>
  <si>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</si>
  <si>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</si>
  <si>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</si>
  <si>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</si>
  <si>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</si>
  <si>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</si>
  <si>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</si>
  <si>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</si>
  <si>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</si>
  <si>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</si>
  <si>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</si>
  <si>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</si>
  <si>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</si>
  <si>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</si>
  <si>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</si>
  <si>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</si>
  <si>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</si>
  <si>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</si>
  <si>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</si>
  <si>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宮城県石巻市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</si>
  <si>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</si>
  <si>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</si>
  <si>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</si>
  <si>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</si>
  <si>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</si>
  <si>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</si>
  <si>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</si>
  <si>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</si>
  <si>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</si>
  <si>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</si>
  <si>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</si>
  <si>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</si>
  <si>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</si>
  <si>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</si>
  <si>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</si>
  <si>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</si>
  <si>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</si>
  <si>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</si>
  <si>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</si>
  <si>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</si>
  <si>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</si>
  <si>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</si>
  <si>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</si>
  <si>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</si>
  <si>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</si>
  <si>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</si>
  <si>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</si>
  <si>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</si>
  <si>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</si>
  <si>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</si>
  <si>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</si>
  <si>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</si>
  <si>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</si>
  <si>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</si>
  <si>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</si>
  <si>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</si>
  <si>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</si>
  <si>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</si>
  <si>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</si>
  <si>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</si>
  <si>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</si>
  <si>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</si>
  <si>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</si>
  <si>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</si>
  <si>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</si>
  <si>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</si>
  <si>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</si>
  <si>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</si>
  <si>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</si>
  <si>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</si>
  <si>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</si>
  <si>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</si>
  <si>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</si>
  <si>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</si>
  <si>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</si>
  <si>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</si>
  <si>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</si>
  <si>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</si>
  <si>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</si>
  <si>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</si>
  <si>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</si>
  <si>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</si>
  <si>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</si>
  <si>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</si>
  <si>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</si>
  <si>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</si>
  <si>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</si>
  <si>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</si>
  <si>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</si>
  <si>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</si>
  <si>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</si>
  <si>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</si>
  <si>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</si>
  <si>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</si>
  <si>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</si>
  <si>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</si>
  <si>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</si>
  <si>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</si>
  <si>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</si>
  <si>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</si>
  <si>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</si>
  <si>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</si>
  <si>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</si>
  <si>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</si>
  <si>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</si>
  <si>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</si>
  <si>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</si>
  <si>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</si>
  <si>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</si>
  <si>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</si>
  <si>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</si>
  <si>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</si>
  <si>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</si>
  <si>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</si>
  <si>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</si>
  <si>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</si>
  <si>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</si>
  <si>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</si>
  <si>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</si>
  <si>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</si>
  <si>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</si>
  <si>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</si>
  <si>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</si>
  <si>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</si>
  <si>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</si>
  <si>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</si>
  <si>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</si>
  <si>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</si>
  <si>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</si>
  <si>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</si>
  <si>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</si>
  <si>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</si>
  <si>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</si>
  <si>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</si>
  <si>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</si>
  <si>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</si>
  <si>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</si>
  <si>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</si>
  <si>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</si>
  <si>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</si>
  <si>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</si>
  <si>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</si>
  <si>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</si>
  <si>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</si>
  <si>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</si>
  <si>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</si>
  <si>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</si>
  <si>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</si>
  <si>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</si>
  <si>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</si>
  <si>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</si>
  <si>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</si>
  <si>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</si>
  <si>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</si>
  <si>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</si>
  <si>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</si>
  <si>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</si>
  <si>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</si>
  <si>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</si>
  <si>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</si>
  <si>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</si>
  <si>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</si>
  <si>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</si>
  <si>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</si>
  <si>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</si>
  <si>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</si>
  <si>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</si>
  <si>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</si>
  <si>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</si>
  <si>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宮城県石巻市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</si>
  <si>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</si>
  <si>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</si>
  <si>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</si>
  <si>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</si>
  <si>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</si>
  <si>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</si>
  <si>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</si>
  <si>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</si>
  <si>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</si>
  <si>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</si>
  <si>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</si>
  <si>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</si>
  <si>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</si>
  <si>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</si>
  <si>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</si>
  <si>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</si>
  <si>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</si>
  <si>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</si>
  <si>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</si>
  <si>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</si>
  <si>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</si>
  <si>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市街地開発事業特別会計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</si>
  <si>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</si>
  <si>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</si>
  <si>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</si>
  <si>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</si>
  <si>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</si>
  <si>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</si>
  <si>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</si>
  <si>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</si>
  <si>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</si>
  <si>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</si>
  <si>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</si>
  <si>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</si>
  <si>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</si>
  <si>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</si>
  <si>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</si>
  <si>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</si>
  <si>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病院事業会計</t>
    <phoneticPr fontId="5"/>
  </si>
  <si>
    <t>法適用企業</t>
    <phoneticPr fontId="5"/>
  </si>
  <si>
    <t>水産物地方卸売市場事業特別会計</t>
    <phoneticPr fontId="5"/>
  </si>
  <si>
    <t>法非適用企業</t>
    <phoneticPr fontId="5"/>
  </si>
  <si>
    <t>下水道事業特別会計</t>
    <phoneticPr fontId="5"/>
  </si>
  <si>
    <t>漁業集落排水事業特別会計</t>
    <phoneticPr fontId="5"/>
  </si>
  <si>
    <t>農業集落排水事業特別会計</t>
    <phoneticPr fontId="5"/>
  </si>
  <si>
    <t>浄化槽整備事業特別会計</t>
    <phoneticPr fontId="5"/>
  </si>
  <si>
    <t>産業用地整備事業特別会計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</si>
  <si>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</si>
  <si>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</si>
  <si>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</si>
  <si>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</si>
  <si>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</si>
  <si>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</si>
  <si>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</si>
  <si>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</si>
  <si>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</si>
  <si>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</si>
  <si>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</si>
  <si>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</si>
  <si>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</si>
  <si>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</si>
  <si>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</si>
  <si>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</si>
  <si>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</si>
  <si>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</si>
  <si>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</si>
  <si>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</si>
  <si>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</si>
  <si>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</si>
  <si>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</si>
  <si>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</si>
  <si>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</si>
  <si>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</si>
  <si>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</si>
  <si>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</si>
  <si>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</si>
  <si>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</si>
  <si>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</si>
  <si>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</si>
  <si>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</si>
  <si>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</si>
  <si>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</si>
  <si>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</si>
  <si>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</si>
  <si>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</si>
  <si>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</si>
  <si>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</si>
  <si>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</si>
  <si>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</si>
  <si>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</si>
  <si>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</si>
  <si>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</si>
  <si>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</si>
  <si>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</si>
  <si>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</si>
  <si>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</si>
  <si>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</si>
  <si>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</si>
  <si>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</si>
  <si>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</si>
  <si>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</si>
  <si>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</si>
  <si>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</si>
  <si>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</si>
  <si>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</si>
  <si>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</si>
  <si>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</si>
  <si>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</si>
  <si>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</si>
  <si>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</si>
  <si>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</si>
  <si>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</si>
  <si>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</si>
  <si>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</si>
  <si>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</si>
  <si>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</si>
  <si>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</si>
  <si>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</si>
  <si>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</si>
  <si>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</si>
  <si>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</si>
  <si>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</si>
  <si>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</si>
  <si>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</si>
  <si>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</si>
  <si>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</si>
  <si>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</si>
  <si>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</si>
  <si>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</si>
  <si>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</si>
  <si>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</si>
  <si>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</si>
  <si>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</si>
  <si>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</si>
  <si>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</si>
  <si>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</si>
  <si>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</si>
  <si>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</si>
  <si>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</si>
  <si>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</si>
  <si>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</si>
  <si>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</si>
  <si>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</si>
  <si>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</si>
  <si>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</si>
  <si>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</si>
  <si>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</si>
  <si>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</si>
  <si>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</si>
  <si>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</si>
  <si>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</si>
  <si>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</si>
  <si>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</si>
  <si>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</si>
  <si>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</si>
  <si>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</si>
  <si>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</si>
  <si>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</si>
  <si>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</si>
  <si>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</si>
  <si>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</si>
  <si>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</si>
  <si>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</si>
  <si>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</si>
  <si>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</si>
  <si>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</si>
  <si>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</si>
  <si>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</si>
  <si>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</si>
  <si>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</si>
  <si>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</si>
  <si>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</si>
  <si>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</si>
  <si>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</si>
  <si>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</si>
  <si>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</si>
  <si>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</si>
  <si>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</si>
  <si>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</si>
  <si>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</si>
  <si>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</si>
  <si>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</si>
  <si>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4.07</t>
  </si>
  <si>
    <t>▲ 3.31</t>
  </si>
  <si>
    <t>▲ 29.17</t>
  </si>
  <si>
    <t>▲ 5.32</t>
  </si>
  <si>
    <t>一般会計</t>
  </si>
  <si>
    <t>下水道事業特別会計</t>
  </si>
  <si>
    <t>市街地開発事業特別会計</t>
  </si>
  <si>
    <t>介護保険事業特別会計</t>
  </si>
  <si>
    <t>国民健康保険事業特別会計</t>
  </si>
  <si>
    <t>後期高齢者医療特別会計</t>
  </si>
  <si>
    <t>農業集落排水事業特別会計</t>
  </si>
  <si>
    <t>浄化槽整備事業特別会計</t>
  </si>
  <si>
    <t>その他会計（赤字）</t>
  </si>
  <si>
    <t>その他会計（黒字）</t>
  </si>
  <si>
    <t>石巻市水産加工排水処理公社</t>
    <rPh sb="0" eb="3">
      <t>イシノマキシ</t>
    </rPh>
    <rPh sb="3" eb="5">
      <t>スイサン</t>
    </rPh>
    <rPh sb="5" eb="7">
      <t>カコウ</t>
    </rPh>
    <rPh sb="7" eb="9">
      <t>ハイスイ</t>
    </rPh>
    <rPh sb="9" eb="11">
      <t>ショリ</t>
    </rPh>
    <rPh sb="11" eb="13">
      <t>コウシャ</t>
    </rPh>
    <phoneticPr fontId="30"/>
  </si>
  <si>
    <t>石巻地域高等教育事業団</t>
    <rPh sb="0" eb="2">
      <t>イシノマキ</t>
    </rPh>
    <rPh sb="2" eb="4">
      <t>チイキ</t>
    </rPh>
    <rPh sb="4" eb="6">
      <t>コウトウ</t>
    </rPh>
    <rPh sb="6" eb="8">
      <t>キョウイク</t>
    </rPh>
    <rPh sb="8" eb="11">
      <t>ジギョウダン</t>
    </rPh>
    <phoneticPr fontId="30"/>
  </si>
  <si>
    <t>石巻市芸術文化振興財団</t>
    <rPh sb="0" eb="3">
      <t>イシノマキシ</t>
    </rPh>
    <rPh sb="3" eb="5">
      <t>ゲイジュツ</t>
    </rPh>
    <rPh sb="5" eb="7">
      <t>ブンカ</t>
    </rPh>
    <rPh sb="7" eb="9">
      <t>シンコウ</t>
    </rPh>
    <rPh sb="9" eb="11">
      <t>ザイダン</t>
    </rPh>
    <phoneticPr fontId="30"/>
  </si>
  <si>
    <t>石巻地区勤労者福祉サービスセンター</t>
    <rPh sb="0" eb="2">
      <t>イシノマキ</t>
    </rPh>
    <rPh sb="2" eb="4">
      <t>チク</t>
    </rPh>
    <rPh sb="4" eb="7">
      <t>キンロウシャ</t>
    </rPh>
    <rPh sb="7" eb="9">
      <t>フクシ</t>
    </rPh>
    <phoneticPr fontId="30"/>
  </si>
  <si>
    <t>石巻魚市場</t>
    <rPh sb="0" eb="2">
      <t>イシノマキ</t>
    </rPh>
    <rPh sb="2" eb="3">
      <t>サカナ</t>
    </rPh>
    <rPh sb="3" eb="5">
      <t>イチバ</t>
    </rPh>
    <phoneticPr fontId="30"/>
  </si>
  <si>
    <t>石巻青果</t>
    <rPh sb="0" eb="2">
      <t>イシノマキ</t>
    </rPh>
    <rPh sb="2" eb="4">
      <t>セイカ</t>
    </rPh>
    <phoneticPr fontId="30"/>
  </si>
  <si>
    <t>網地島ライン</t>
    <rPh sb="0" eb="3">
      <t>アジシマ</t>
    </rPh>
    <phoneticPr fontId="30"/>
  </si>
  <si>
    <t>街づくりまんぼう</t>
    <rPh sb="0" eb="1">
      <t>マチ</t>
    </rPh>
    <phoneticPr fontId="30"/>
  </si>
  <si>
    <t>かほく・上品の郷</t>
    <rPh sb="4" eb="6">
      <t>ジョウボン</t>
    </rPh>
    <rPh sb="7" eb="8">
      <t>サト</t>
    </rPh>
    <phoneticPr fontId="30"/>
  </si>
  <si>
    <t>牡鹿産業</t>
    <rPh sb="0" eb="2">
      <t>オシカ</t>
    </rPh>
    <rPh sb="2" eb="4">
      <t>サンギョウ</t>
    </rPh>
    <phoneticPr fontId="30"/>
  </si>
  <si>
    <t>石巻産業創造</t>
    <rPh sb="0" eb="2">
      <t>イシノマキ</t>
    </rPh>
    <rPh sb="2" eb="4">
      <t>サンギョウ</t>
    </rPh>
    <rPh sb="4" eb="6">
      <t>ソウゾウ</t>
    </rPh>
    <phoneticPr fontId="30"/>
  </si>
  <si>
    <t>おしかパブリックサービス</t>
    <phoneticPr fontId="30"/>
  </si>
  <si>
    <t>石巻地区広域行政事務組合</t>
    <rPh sb="0" eb="2">
      <t>イシノマキ</t>
    </rPh>
    <rPh sb="2" eb="4">
      <t>チク</t>
    </rPh>
    <rPh sb="4" eb="6">
      <t>コウイキ</t>
    </rPh>
    <rPh sb="6" eb="8">
      <t>ギョウセイ</t>
    </rPh>
    <rPh sb="8" eb="10">
      <t>ジム</t>
    </rPh>
    <rPh sb="10" eb="12">
      <t>クミアイ</t>
    </rPh>
    <phoneticPr fontId="30"/>
  </si>
  <si>
    <t>石巻地方広域水道企業団</t>
    <rPh sb="0" eb="2">
      <t>イシノマキ</t>
    </rPh>
    <rPh sb="2" eb="4">
      <t>チホウ</t>
    </rPh>
    <rPh sb="4" eb="6">
      <t>コウイキ</t>
    </rPh>
    <rPh sb="6" eb="8">
      <t>スイドウ</t>
    </rPh>
    <rPh sb="8" eb="10">
      <t>キギョウ</t>
    </rPh>
    <rPh sb="10" eb="11">
      <t>ダン</t>
    </rPh>
    <phoneticPr fontId="30"/>
  </si>
  <si>
    <t>宮城県市町村職員退職手当組合</t>
    <rPh sb="0" eb="3">
      <t>ミヤギケン</t>
    </rPh>
    <rPh sb="3" eb="6">
      <t>シチョウソン</t>
    </rPh>
    <rPh sb="6" eb="8">
      <t>ショクイン</t>
    </rPh>
    <rPh sb="8" eb="10">
      <t>タイショク</t>
    </rPh>
    <rPh sb="10" eb="12">
      <t>テアテ</t>
    </rPh>
    <rPh sb="12" eb="14">
      <t>クミアイ</t>
    </rPh>
    <phoneticPr fontId="30"/>
  </si>
  <si>
    <t>宮城県市町村自治振興センター</t>
    <rPh sb="0" eb="3">
      <t>ミヤギケン</t>
    </rPh>
    <rPh sb="3" eb="6">
      <t>シチョウソン</t>
    </rPh>
    <rPh sb="6" eb="8">
      <t>ジチ</t>
    </rPh>
    <rPh sb="8" eb="10">
      <t>シンコウ</t>
    </rPh>
    <phoneticPr fontId="30"/>
  </si>
  <si>
    <t>宮城県後期高齢者医療広域連合（一般会計）</t>
    <rPh sb="0" eb="3">
      <t>ミヤギケン</t>
    </rPh>
    <rPh sb="3" eb="5">
      <t>コウキ</t>
    </rPh>
    <rPh sb="5" eb="8">
      <t>コウレイシャ</t>
    </rPh>
    <rPh sb="8" eb="10">
      <t>イリョウ</t>
    </rPh>
    <rPh sb="10" eb="12">
      <t>コウイキ</t>
    </rPh>
    <rPh sb="12" eb="14">
      <t>レンゴウ</t>
    </rPh>
    <rPh sb="15" eb="17">
      <t>イッパン</t>
    </rPh>
    <rPh sb="17" eb="19">
      <t>カイケイ</t>
    </rPh>
    <phoneticPr fontId="30"/>
  </si>
  <si>
    <t>宮城県後期高齢者医療広域連合（後期高齢者医療事業会計）</t>
    <rPh sb="0" eb="3">
      <t>ミヤギケン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</si>
  <si>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t>
    <phoneticPr fontId="2"/>
  </si>
  <si>
    <t>元気いしのまき</t>
    <phoneticPr fontId="2"/>
  </si>
  <si>
    <t>-</t>
    <phoneticPr fontId="30"/>
  </si>
  <si>
    <t>-</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</si>
</sst>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58051</c:v>
                </c:pt>
                <c:pt idx="4">
                  <c:v>63257</c:v>
                </c:pt>
              </c:numCache>
            </c:numRef>
          </c:val>
          <c:smooth val="0"/>
          <c:extLst>
            <c:ext xmlns:c16="http://schemas.microsoft.com/office/drawing/2014/chart" uri="{C3380CC4-5D6E-409C-BE32-E72D297353CC}">
              <c16:uniqueId val="{00000000-F100-4900-8F0A-A97E8CDC13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95406</c:v>
                </c:pt>
                <c:pt idx="1">
                  <c:v>229933</c:v>
                </c:pt>
                <c:pt idx="2">
                  <c:v>690288</c:v>
                </c:pt>
                <c:pt idx="3">
                  <c:v>758055</c:v>
                </c:pt>
                <c:pt idx="4">
                  <c:v>523042</c:v>
                </c:pt>
              </c:numCache>
            </c:numRef>
          </c:val>
          <c:smooth val="0"/>
          <c:extLst>
            <c:ext xmlns:c16="http://schemas.microsoft.com/office/drawing/2014/chart" uri="{C3380CC4-5D6E-409C-BE32-E72D297353CC}">
              <c16:uniqueId val="{00000001-F100-4900-8F0A-A97E8CDC1381}"/>
            </c:ext>
          </c:extLst>
        </c:ser>
        <c:dLbls>
          <c:showLegendKey val="0"/>
          <c:showVal val="0"/>
          <c:showCatName val="0"/>
          <c:showSerName val="0"/>
          <c:showPercent val="0"/>
          <c:showBubbleSize val="0"/>
        </c:dLbls>
        <c:marker val="1"/>
        <c:smooth val="0"/>
        <c:axId val="161932416"/>
        <c:axId val="161937664"/>
      </c:lineChart>
      <c:catAx>
        <c:axId val="161932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937664"/>
        <c:crosses val="autoZero"/>
        <c:auto val="1"/>
        <c:lblAlgn val="ctr"/>
        <c:lblOffset val="100"/>
        <c:tickLblSkip val="1"/>
        <c:tickMarkSkip val="1"/>
        <c:noMultiLvlLbl val="0"/>
      </c:catAx>
      <c:valAx>
        <c:axId val="161937664"/>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932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23.36</c:v>
                </c:pt>
                <c:pt idx="1">
                  <c:v>23.09</c:v>
                </c:pt>
                <c:pt idx="2">
                  <c:v>15.58</c:v>
                </c:pt>
                <c:pt idx="3">
                  <c:v>25.39</c:v>
                </c:pt>
                <c:pt idx="4">
                  <c:v>32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25.09</c:v>
                </c:pt>
                <c:pt idx="1">
                  <c:v>32.19</c:v>
                </c:pt>
                <c:pt idx="2">
                  <c:v>16.559999999999999</c:v>
                </c:pt>
                <c:pt idx="3">
                  <c:v>23.47</c:v>
                </c:pt>
                <c:pt idx="4">
                  <c:v>26.69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9088"/>
        <c:axId val="90882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-4.07</c:v>
                </c:pt>
                <c:pt idx="1">
                  <c:v>-3.31</c:v>
                </c:pt>
                <c:pt idx="2">
                  <c:v>-29.17</c:v>
                </c:pt>
                <c:pt idx="3">
                  <c:v>3.14</c:v>
                </c:pt>
                <c:pt idx="4">
                  <c:v>-5.32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9088"/>
        <c:axId val="90882048"/>
      </c:lineChart>
      <c:catAx>
        <c:axId val="9024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882048"/>
        <c:crosses val="autoZero"/>
        <c:auto val="1"/>
        <c:lblAlgn val="ctr"/>
        <c:lblOffset val="100"/>
        <c:tickLblSkip val="1"/>
        <c:tickMarkSkip val="1"/>
        <c:noMultiLvlLbl val="0"/>
      </c:catAx>
      <c:valAx>
        <c:axId val="9088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0.01</c:v>
                </c:pt>
                <c:pt idx="4">
                  <c:v>#N/A</c:v>
                </c:pt>
                <c:pt idx="5">
                  <c:v>1.34</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0.12</c:v>
                </c:pt>
                <c:pt idx="4">
                  <c:v>#N/A</c:v>
                </c:pt>
                <c:pt idx="5">
                  <c:v>0.03</c:v>
                </c:pt>
                <c:pt idx="6">
                  <c:v>#N/A</c:v>
                </c:pt>
                <c:pt idx="7">
                  <c:v>0</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0.06</c:v>
                </c:pt>
                <c:pt idx="4">
                  <c:v>#N/A</c:v>
                </c:pt>
                <c:pt idx="5">
                  <c:v>0.03</c:v>
                </c:pt>
                <c:pt idx="6">
                  <c:v>#N/A</c:v>
                </c:pt>
                <c:pt idx="7">
                  <c:v>0.1</c:v>
                </c:pt>
                <c:pt idx="8">
                  <c:v>#N/A</c:v>
                </c:pt>
                <c:pt idx="9">
                  <c:v>0.23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0.17</c:v>
                </c:pt>
                <c:pt idx="4">
                  <c:v>#N/A</c:v>
                </c:pt>
                <c:pt idx="5">
                  <c:v>0.01</c:v>
                </c:pt>
                <c:pt idx="6">
                  <c:v>#N/A</c:v>
                </c:pt>
                <c:pt idx="7">
                  <c:v>0.88</c:v>
                </c:pt>
                <c:pt idx="8">
                  <c:v>#N/A</c:v>
                </c:pt>
                <c:pt idx="9">
                  <c:v>0.31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市街地開発事業特別会計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7.12</c:v>
                </c:pt>
                <c:pt idx="8">
                  <c:v>#N/A</c:v>
                </c:pt>
                <c:pt idx="9">
                  <c:v>2.73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c:v>
                </c:pt>
                <c:pt idx="4">
                  <c:v>#N/A</c:v>
                </c:pt>
                <c:pt idx="5">
                  <c:v>2.15</c:v>
                </c:pt>
                <c:pt idx="6">
                  <c:v>#N/A</c:v>
                </c:pt>
                <c:pt idx="7">
                  <c:v>8.81</c:v>
                </c:pt>
                <c:pt idx="8">
                  <c:v>#N/A</c:v>
                </c:pt>
                <c:pt idx="9">
                  <c:v>4.3899999999999997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23.36</c:v>
                </c:pt>
                <c:pt idx="2">
                  <c:v>#N/A</c:v>
                </c:pt>
                <c:pt idx="3">
                  <c:v>23.07</c:v>
                </c:pt>
                <c:pt idx="4">
                  <c:v>#N/A</c:v>
                </c:pt>
                <c:pt idx="5">
                  <c:v>14.22</c:v>
                </c:pt>
                <c:pt idx="6">
                  <c:v>#N/A</c:v>
                </c:pt>
                <c:pt idx="7">
                  <c:v>23.41</c:v>
                </c:pt>
                <c:pt idx="8">
                  <c:v>#N/A</c:v>
                </c:pt>
                <c:pt idx="9">
                  <c:v>29.34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65152"/>
        <c:axId val="148467072"/>
      </c:barChart>
      <c:catAx>
        <c:axId val="14846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67072"/>
        <c:crosses val="autoZero"/>
        <c:auto val="1"/>
        <c:lblAlgn val="ctr"/>
        <c:lblOffset val="100"/>
        <c:tickLblSkip val="1"/>
        <c:tickMarkSkip val="1"/>
        <c:noMultiLvlLbl val="0"/>
      </c:catAx>
      <c:valAx>
        <c:axId val="148467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6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6574</c:v>
                </c:pt>
                <c:pt idx="5">
                  <c:v>6699</c:v>
                </c:pt>
                <c:pt idx="8">
                  <c:v>6852</c:v>
                </c:pt>
                <c:pt idx="11">
                  <c:v>6899</c:v>
                </c:pt>
                <c:pt idx="14">
                  <c:v>7039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31</c:v>
                </c:pt>
                <c:pt idx="3">
                  <c:v>19</c:v>
                </c:pt>
                <c:pt idx="6">
                  <c:v>1</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592</c:v>
                </c:pt>
                <c:pt idx="3">
                  <c:v>765</c:v>
                </c:pt>
                <c:pt idx="6">
                  <c:v>738</c:v>
                </c:pt>
                <c:pt idx="9">
                  <c:v>706</c:v>
                </c:pt>
                <c:pt idx="12">
                  <c:v>671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2352</c:v>
                </c:pt>
                <c:pt idx="3">
                  <c:v>2697</c:v>
                </c:pt>
                <c:pt idx="6">
                  <c:v>3218</c:v>
                </c:pt>
                <c:pt idx="9">
                  <c:v>3630</c:v>
                </c:pt>
                <c:pt idx="12">
                  <c:v>3138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8368</c:v>
                </c:pt>
                <c:pt idx="3">
                  <c:v>8826</c:v>
                </c:pt>
                <c:pt idx="6">
                  <c:v>9055</c:v>
                </c:pt>
                <c:pt idx="9">
                  <c:v>6691</c:v>
                </c:pt>
                <c:pt idx="12">
                  <c:v>6914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9875456"/>
        <c:axId val="159922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4769</c:v>
                </c:pt>
                <c:pt idx="2">
                  <c:v>#N/A</c:v>
                </c:pt>
                <c:pt idx="3">
                  <c:v>#N/A</c:v>
                </c:pt>
                <c:pt idx="4">
                  <c:v>5608</c:v>
                </c:pt>
                <c:pt idx="5">
                  <c:v>#N/A</c:v>
                </c:pt>
                <c:pt idx="6">
                  <c:v>#N/A</c:v>
                </c:pt>
                <c:pt idx="7">
                  <c:v>6160</c:v>
                </c:pt>
                <c:pt idx="8">
                  <c:v>#N/A</c:v>
                </c:pt>
                <c:pt idx="9">
                  <c:v>#N/A</c:v>
                </c:pt>
                <c:pt idx="10">
                  <c:v>4129</c:v>
                </c:pt>
                <c:pt idx="11">
                  <c:v>#N/A</c:v>
                </c:pt>
                <c:pt idx="12">
                  <c:v>#N/A</c:v>
                </c:pt>
                <c:pt idx="13">
                  <c:v>3685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9875456"/>
        <c:axId val="159922048"/>
      </c:lineChart>
      <c:catAx>
        <c:axId val="15987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922048"/>
        <c:crosses val="autoZero"/>
        <c:auto val="1"/>
        <c:lblAlgn val="ctr"/>
        <c:lblOffset val="100"/>
        <c:tickLblSkip val="1"/>
        <c:tickMarkSkip val="1"/>
        <c:noMultiLvlLbl val="0"/>
      </c:catAx>
      <c:valAx>
        <c:axId val="15992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87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71260</c:v>
                </c:pt>
                <c:pt idx="5">
                  <c:v>70474</c:v>
                </c:pt>
                <c:pt idx="8">
                  <c:v>71006</c:v>
                </c:pt>
                <c:pt idx="11">
                  <c:v>70312</c:v>
                </c:pt>
                <c:pt idx="14">
                  <c:v>70565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12497</c:v>
                </c:pt>
                <c:pt idx="5">
                  <c:v>11003</c:v>
                </c:pt>
                <c:pt idx="8">
                  <c:v>14162</c:v>
                </c:pt>
                <c:pt idx="11">
                  <c:v>17344</c:v>
                </c:pt>
                <c:pt idx="14">
                  <c:v>20436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29571</c:v>
                </c:pt>
                <c:pt idx="5">
                  <c:v>31931</c:v>
                </c:pt>
                <c:pt idx="8">
                  <c:v>27316</c:v>
                </c:pt>
                <c:pt idx="11">
                  <c:v>29823</c:v>
                </c:pt>
                <c:pt idx="14">
                  <c:v>32734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72</c:v>
                </c:pt>
                <c:pt idx="3">
                  <c:v>77</c:v>
                </c:pt>
                <c:pt idx="6">
                  <c:v>178</c:v>
                </c:pt>
                <c:pt idx="9">
                  <c:v>67</c:v>
                </c:pt>
                <c:pt idx="12">
                  <c:v>103</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13227</c:v>
                </c:pt>
                <c:pt idx="3">
                  <c:v>12710</c:v>
                </c:pt>
                <c:pt idx="6">
                  <c:v>11260</c:v>
                </c:pt>
                <c:pt idx="9">
                  <c:v>10450</c:v>
                </c:pt>
                <c:pt idx="12">
                  <c:v>9892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5433</c:v>
                </c:pt>
                <c:pt idx="3">
                  <c:v>4732</c:v>
                </c:pt>
                <c:pt idx="6">
                  <c:v>4167</c:v>
                </c:pt>
                <c:pt idx="9">
                  <c:v>3574</c:v>
                </c:pt>
                <c:pt idx="12">
                  <c:v>3006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45344</c:v>
                </c:pt>
                <c:pt idx="3">
                  <c:v>46426</c:v>
                </c:pt>
                <c:pt idx="6">
                  <c:v>46437</c:v>
                </c:pt>
                <c:pt idx="9">
                  <c:v>47405</c:v>
                </c:pt>
                <c:pt idx="12">
                  <c:v>44072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72564</c:v>
                </c:pt>
                <c:pt idx="3">
                  <c:v>71165</c:v>
                </c:pt>
                <c:pt idx="6">
                  <c:v>69924</c:v>
                </c:pt>
                <c:pt idx="9">
                  <c:v>73147</c:v>
                </c:pt>
                <c:pt idx="12">
                  <c:v>75143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0518144"/>
        <c:axId val="16052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23328</c:v>
                </c:pt>
                <c:pt idx="2">
                  <c:v>#N/A</c:v>
                </c:pt>
                <c:pt idx="3">
                  <c:v>#N/A</c:v>
                </c:pt>
                <c:pt idx="4">
                  <c:v>21702</c:v>
                </c:pt>
                <c:pt idx="5">
                  <c:v>#N/A</c:v>
                </c:pt>
                <c:pt idx="6">
                  <c:v>#N/A</c:v>
                </c:pt>
                <c:pt idx="7">
                  <c:v>19482</c:v>
                </c:pt>
                <c:pt idx="8">
                  <c:v>#N/A</c:v>
                </c:pt>
                <c:pt idx="9">
                  <c:v>#N/A</c:v>
                </c:pt>
                <c:pt idx="10">
                  <c:v>17164</c:v>
                </c:pt>
                <c:pt idx="11">
                  <c:v>#N/A</c:v>
                </c:pt>
                <c:pt idx="12">
                  <c:v>#N/A</c:v>
                </c:pt>
                <c:pt idx="13">
                  <c:v>8481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0518144"/>
        <c:axId val="160527488"/>
      </c:lineChart>
      <c:catAx>
        <c:axId val="16051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527488"/>
        <c:crosses val="autoZero"/>
        <c:auto val="1"/>
        <c:lblAlgn val="ctr"/>
        <c:lblOffset val="100"/>
        <c:tickLblSkip val="1"/>
        <c:tickMarkSkip val="1"/>
        <c:noMultiLvlLbl val="0"/>
      </c:catAx>
      <c:valAx>
        <c:axId val="16052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51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宮城県石巻市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147,627
146,608
554.58
254,548,267
201,677,922
12,842,768
40,130,062
74,805,938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25.1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東日本大震災に伴う人口減少等により落ち込んだ市税については、被災者の住宅再建や各種復興事業の実施により回復基調にあ</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、財政力指数は</a:t>
          </a:r>
          <a:r>
            <a:rPr kumimoji="1" lang="ja-JP" altLang="en-US"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0.02</a:t>
          </a:r>
          <a:r>
            <a:rPr kumimoji="1" lang="ja-JP" altLang="en-US" sz="1300">
              <a:solidFill>
                <a:schemeClr val="dk1"/>
              </a:solidFill>
              <a:effectLst/>
              <a:latin typeface="+mn-lt"/>
              <a:ea typeface="+mn-ea"/>
              <a:cs typeface="+mn-cs"/>
            </a:rPr>
            <a:t>ポイント上昇しているものの、</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0.31</a:t>
          </a:r>
          <a:r>
            <a:rPr kumimoji="1" lang="ja-JP" altLang="ja-JP" sz="1300">
              <a:solidFill>
                <a:schemeClr val="dk1"/>
              </a:solidFill>
              <a:effectLst/>
              <a:latin typeface="+mn-lt"/>
              <a:ea typeface="+mn-ea"/>
              <a:cs typeface="+mn-cs"/>
            </a:rPr>
            <a:t>ポイント下回る状況となっている。</a:t>
          </a:r>
          <a:endParaRPr lang="ja-JP" altLang="ja-JP" sz="1300">
            <a:effectLst/>
          </a:endParaRPr>
        </a:p>
        <a:p>
          <a:r>
            <a:rPr kumimoji="1" lang="ja-JP" altLang="ja-JP" sz="1300">
              <a:solidFill>
                <a:schemeClr val="dk1"/>
              </a:solidFill>
              <a:effectLst/>
              <a:latin typeface="+mn-lt"/>
              <a:ea typeface="+mn-ea"/>
              <a:cs typeface="+mn-cs"/>
            </a:rPr>
            <a:t>　このため、特に通常予算については、歳出の徹底的な見直しと歳入確保に努めるとともに、行財政運営プランに沿った施策の重点化の両立を果たしながら、より一層の財政基盤強化に努めていく。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147865</xdr:rowOff>
    </xdr:to>
    <xdr:cxnSp macro="">
      <xdr:nvCxnSpPr>
        <xdr:cNvPr id="70" name="直線コネクタ 69"/>
        <xdr:cNvCxnSpPr/>
      </xdr:nvCxnSpPr>
      <xdr:spPr>
        <a:xfrm flipV="1">
          <a:off x="4114800" y="76571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147865</xdr:rowOff>
    </xdr:from>
    <xdr:to>
      <xdr:col>6</xdr:col>
      <xdr:colOff>0</xdr:colOff>
      <xdr:row>44</xdr:row>
      <xdr:rowOff>165100</xdr:rowOff>
    </xdr:to>
    <xdr:cxnSp macro="">
      <xdr:nvCxnSpPr>
        <xdr:cNvPr id="73" name="直線コネクタ 72"/>
        <xdr:cNvCxnSpPr/>
      </xdr:nvCxnSpPr>
      <xdr:spPr>
        <a:xfrm flipV="1">
          <a:off x="3225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10885</xdr:rowOff>
    </xdr:to>
    <xdr:cxnSp macro="">
      <xdr:nvCxnSpPr>
        <xdr:cNvPr id="76" name="直線コネクタ 75"/>
        <xdr:cNvCxnSpPr/>
      </xdr:nvCxnSpPr>
      <xdr:spPr>
        <a:xfrm flipV="1">
          <a:off x="2336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10885</xdr:rowOff>
    </xdr:from>
    <xdr:to>
      <xdr:col>3</xdr:col>
      <xdr:colOff>279400</xdr:colOff>
      <xdr:row>45</xdr:row>
      <xdr:rowOff>10885</xdr:rowOff>
    </xdr:to>
    <xdr:cxnSp macro="">
      <xdr:nvCxnSpPr>
        <xdr:cNvPr id="79" name="直線コネクタ 78"/>
        <xdr:cNvCxnSpPr/>
      </xdr:nvCxnSpPr>
      <xdr:spPr>
        <a:xfrm>
          <a:off x="1447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9" name="円/楕円 88"/>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90"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97065</xdr:rowOff>
    </xdr:from>
    <xdr:to>
      <xdr:col>6</xdr:col>
      <xdr:colOff>50800</xdr:colOff>
      <xdr:row>45</xdr:row>
      <xdr:rowOff>27215</xdr:rowOff>
    </xdr:to>
    <xdr:sp macro="" textlink="">
      <xdr:nvSpPr>
        <xdr:cNvPr id="91" name="円/楕円 90"/>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11992</xdr:rowOff>
    </xdr:from>
    <xdr:ext cx="736600" cy="259045"/>
    <xdr:sp macro="" textlink="">
      <xdr:nvSpPr>
        <xdr:cNvPr id="92" name="テキスト ボックス 91"/>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3" name="円/楕円 92"/>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4" name="テキスト ボックス 93"/>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131535</xdr:rowOff>
    </xdr:from>
    <xdr:to>
      <xdr:col>3</xdr:col>
      <xdr:colOff>330200</xdr:colOff>
      <xdr:row>45</xdr:row>
      <xdr:rowOff>61685</xdr:rowOff>
    </xdr:to>
    <xdr:sp macro="" textlink="">
      <xdr:nvSpPr>
        <xdr:cNvPr id="95" name="円/楕円 94"/>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46462</xdr:rowOff>
    </xdr:from>
    <xdr:ext cx="762000" cy="259045"/>
    <xdr:sp macro="" textlink="">
      <xdr:nvSpPr>
        <xdr:cNvPr id="96" name="テキスト ボックス 95"/>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131535</xdr:rowOff>
    </xdr:from>
    <xdr:to>
      <xdr:col>2</xdr:col>
      <xdr:colOff>127000</xdr:colOff>
      <xdr:row>45</xdr:row>
      <xdr:rowOff>61685</xdr:rowOff>
    </xdr:to>
    <xdr:sp macro="" textlink="">
      <xdr:nvSpPr>
        <xdr:cNvPr id="97" name="円/楕円 96"/>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46462</xdr:rowOff>
    </xdr:from>
    <xdr:ext cx="762000" cy="259045"/>
    <xdr:sp macro="" textlink="">
      <xdr:nvSpPr>
        <xdr:cNvPr id="98" name="テキスト ボックス 97"/>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物件費及び維持補修費の抑制には努めているものの、補助費及び扶助費の増加が続き、経常的支出の抑制に努めることが難しい状況が続いている。平成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年度は、市立病院の開院に伴う経費や社会保障関係費の増大がその主な要因となっていることに加え、将来負担を見据えた借換債の未発行等により公債費の増加も経常収支比率悪化の一因となった。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今後とも、さらなる事務事業の見直しを行うとともに、すべての事務事業の優先度を厳しく点検し、優先度の低い事務事業について計画的に廃止・縮小を進めるなど経常経費の削減に努めていく。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126238</xdr:rowOff>
    </xdr:from>
    <xdr:to>
      <xdr:col>7</xdr:col>
      <xdr:colOff>152400</xdr:colOff>
      <xdr:row>66</xdr:row>
      <xdr:rowOff>150114</xdr:rowOff>
    </xdr:to>
    <xdr:cxnSp macro="">
      <xdr:nvCxnSpPr>
        <xdr:cNvPr id="131" name="直線コネクタ 130"/>
        <xdr:cNvCxnSpPr/>
      </xdr:nvCxnSpPr>
      <xdr:spPr>
        <a:xfrm>
          <a:off x="4114800" y="11099038"/>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126238</xdr:rowOff>
    </xdr:from>
    <xdr:to>
      <xdr:col>6</xdr:col>
      <xdr:colOff>0</xdr:colOff>
      <xdr:row>66</xdr:row>
      <xdr:rowOff>43942</xdr:rowOff>
    </xdr:to>
    <xdr:cxnSp macro="">
      <xdr:nvCxnSpPr>
        <xdr:cNvPr id="134" name="直線コネクタ 133"/>
        <xdr:cNvCxnSpPr/>
      </xdr:nvCxnSpPr>
      <xdr:spPr>
        <a:xfrm flipV="1">
          <a:off x="3225800" y="1109903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111760</xdr:rowOff>
    </xdr:from>
    <xdr:to>
      <xdr:col>6</xdr:col>
      <xdr:colOff>50800</xdr:colOff>
      <xdr:row>64</xdr:row>
      <xdr:rowOff>41910</xdr:rowOff>
    </xdr:to>
    <xdr:sp macro="" textlink="">
      <xdr:nvSpPr>
        <xdr:cNvPr id="135" name="フローチャート : 判断 134"/>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52087</xdr:rowOff>
    </xdr:from>
    <xdr:ext cx="736600" cy="259045"/>
    <xdr:sp macro="" textlink="">
      <xdr:nvSpPr>
        <xdr:cNvPr id="136" name="テキスト ボックス 135"/>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24638</xdr:rowOff>
    </xdr:from>
    <xdr:to>
      <xdr:col>4</xdr:col>
      <xdr:colOff>482600</xdr:colOff>
      <xdr:row>66</xdr:row>
      <xdr:rowOff>43942</xdr:rowOff>
    </xdr:to>
    <xdr:cxnSp macro="">
      <xdr:nvCxnSpPr>
        <xdr:cNvPr id="137" name="直線コネクタ 136"/>
        <xdr:cNvCxnSpPr/>
      </xdr:nvCxnSpPr>
      <xdr:spPr>
        <a:xfrm>
          <a:off x="2336800" y="113403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65786</xdr:rowOff>
    </xdr:from>
    <xdr:to>
      <xdr:col>4</xdr:col>
      <xdr:colOff>533400</xdr:colOff>
      <xdr:row>64</xdr:row>
      <xdr:rowOff>167386</xdr:rowOff>
    </xdr:to>
    <xdr:sp macro="" textlink="">
      <xdr:nvSpPr>
        <xdr:cNvPr id="138" name="フローチャート : 判断 137"/>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6113</xdr:rowOff>
    </xdr:from>
    <xdr:ext cx="762000" cy="259045"/>
    <xdr:sp macro="" textlink="">
      <xdr:nvSpPr>
        <xdr:cNvPr id="139" name="テキスト ボックス 138"/>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24638</xdr:rowOff>
    </xdr:from>
    <xdr:to>
      <xdr:col>3</xdr:col>
      <xdr:colOff>279400</xdr:colOff>
      <xdr:row>67</xdr:row>
      <xdr:rowOff>12446</xdr:rowOff>
    </xdr:to>
    <xdr:cxnSp macro="">
      <xdr:nvCxnSpPr>
        <xdr:cNvPr id="140" name="直線コネクタ 139"/>
        <xdr:cNvCxnSpPr/>
      </xdr:nvCxnSpPr>
      <xdr:spPr>
        <a:xfrm flipV="1">
          <a:off x="1447800" y="1134033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12700</xdr:rowOff>
    </xdr:from>
    <xdr:to>
      <xdr:col>3</xdr:col>
      <xdr:colOff>330200</xdr:colOff>
      <xdr:row>64</xdr:row>
      <xdr:rowOff>114300</xdr:rowOff>
    </xdr:to>
    <xdr:sp macro="" textlink="">
      <xdr:nvSpPr>
        <xdr:cNvPr id="141" name="フローチャート : 判断 140"/>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124477</xdr:rowOff>
    </xdr:from>
    <xdr:ext cx="762000" cy="259045"/>
    <xdr:sp macro="" textlink="">
      <xdr:nvSpPr>
        <xdr:cNvPr id="142" name="テキスト ボックス 141"/>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51308</xdr:rowOff>
    </xdr:from>
    <xdr:to>
      <xdr:col>2</xdr:col>
      <xdr:colOff>127000</xdr:colOff>
      <xdr:row>64</xdr:row>
      <xdr:rowOff>152908</xdr:rowOff>
    </xdr:to>
    <xdr:sp macro="" textlink="">
      <xdr:nvSpPr>
        <xdr:cNvPr id="143" name="フローチャート : 判断 142"/>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163085</xdr:rowOff>
    </xdr:from>
    <xdr:ext cx="762000" cy="259045"/>
    <xdr:sp macro="" textlink="">
      <xdr:nvSpPr>
        <xdr:cNvPr id="144" name="テキスト ボックス 143"/>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99314</xdr:rowOff>
    </xdr:from>
    <xdr:to>
      <xdr:col>7</xdr:col>
      <xdr:colOff>203200</xdr:colOff>
      <xdr:row>67</xdr:row>
      <xdr:rowOff>29464</xdr:rowOff>
    </xdr:to>
    <xdr:sp macro="" textlink="">
      <xdr:nvSpPr>
        <xdr:cNvPr id="150" name="円/楕円 149"/>
        <xdr:cNvSpPr/>
      </xdr:nvSpPr>
      <xdr:spPr>
        <a:xfrm>
          <a:off x="49022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71391</xdr:rowOff>
    </xdr:from>
    <xdr:ext cx="762000" cy="259045"/>
    <xdr:sp macro="" textlink="">
      <xdr:nvSpPr>
        <xdr:cNvPr id="151" name="財政構造の弾力性該当値テキスト"/>
        <xdr:cNvSpPr txBox="1"/>
      </xdr:nvSpPr>
      <xdr:spPr>
        <a:xfrm>
          <a:off x="5041900" y="1138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75438</xdr:rowOff>
    </xdr:from>
    <xdr:to>
      <xdr:col>6</xdr:col>
      <xdr:colOff>50800</xdr:colOff>
      <xdr:row>65</xdr:row>
      <xdr:rowOff>5588</xdr:rowOff>
    </xdr:to>
    <xdr:sp macro="" textlink="">
      <xdr:nvSpPr>
        <xdr:cNvPr id="152" name="円/楕円 151"/>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161815</xdr:rowOff>
    </xdr:from>
    <xdr:ext cx="736600" cy="259045"/>
    <xdr:sp macro="" textlink="">
      <xdr:nvSpPr>
        <xdr:cNvPr id="153" name="テキスト ボックス 152"/>
        <xdr:cNvSpPr txBox="1"/>
      </xdr:nvSpPr>
      <xdr:spPr>
        <a:xfrm>
          <a:off x="3733800" y="1113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164592</xdr:rowOff>
    </xdr:from>
    <xdr:to>
      <xdr:col>4</xdr:col>
      <xdr:colOff>533400</xdr:colOff>
      <xdr:row>66</xdr:row>
      <xdr:rowOff>94742</xdr:rowOff>
    </xdr:to>
    <xdr:sp macro="" textlink="">
      <xdr:nvSpPr>
        <xdr:cNvPr id="154" name="円/楕円 153"/>
        <xdr:cNvSpPr/>
      </xdr:nvSpPr>
      <xdr:spPr>
        <a:xfrm>
          <a:off x="3175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79519</xdr:rowOff>
    </xdr:from>
    <xdr:ext cx="762000" cy="259045"/>
    <xdr:sp macro="" textlink="">
      <xdr:nvSpPr>
        <xdr:cNvPr id="155" name="テキスト ボックス 154"/>
        <xdr:cNvSpPr txBox="1"/>
      </xdr:nvSpPr>
      <xdr:spPr>
        <a:xfrm>
          <a:off x="2844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145288</xdr:rowOff>
    </xdr:from>
    <xdr:to>
      <xdr:col>3</xdr:col>
      <xdr:colOff>330200</xdr:colOff>
      <xdr:row>66</xdr:row>
      <xdr:rowOff>75438</xdr:rowOff>
    </xdr:to>
    <xdr:sp macro="" textlink="">
      <xdr:nvSpPr>
        <xdr:cNvPr id="156" name="円/楕円 155"/>
        <xdr:cNvSpPr/>
      </xdr:nvSpPr>
      <xdr:spPr>
        <a:xfrm>
          <a:off x="2286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60215</xdr:rowOff>
    </xdr:from>
    <xdr:ext cx="762000" cy="259045"/>
    <xdr:sp macro="" textlink="">
      <xdr:nvSpPr>
        <xdr:cNvPr id="157" name="テキスト ボックス 156"/>
        <xdr:cNvSpPr txBox="1"/>
      </xdr:nvSpPr>
      <xdr:spPr>
        <a:xfrm>
          <a:off x="1955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133096</xdr:rowOff>
    </xdr:from>
    <xdr:to>
      <xdr:col>2</xdr:col>
      <xdr:colOff>127000</xdr:colOff>
      <xdr:row>67</xdr:row>
      <xdr:rowOff>63246</xdr:rowOff>
    </xdr:to>
    <xdr:sp macro="" textlink="">
      <xdr:nvSpPr>
        <xdr:cNvPr id="158" name="円/楕円 157"/>
        <xdr:cNvSpPr/>
      </xdr:nvSpPr>
      <xdr:spPr>
        <a:xfrm>
          <a:off x="1397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48023</xdr:rowOff>
    </xdr:from>
    <xdr:ext cx="762000" cy="259045"/>
    <xdr:sp macro="" textlink="">
      <xdr:nvSpPr>
        <xdr:cNvPr id="159" name="テキスト ボックス 158"/>
        <xdr:cNvSpPr txBox="1"/>
      </xdr:nvSpPr>
      <xdr:spPr>
        <a:xfrm>
          <a:off x="1066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[171,837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139,336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震災に伴う復旧・復興事業により、平成</a:t>
          </a:r>
          <a:r>
            <a:rPr kumimoji="1" lang="en-US" altLang="ja-JP" sz="1300">
              <a:latin typeface="ＭＳ Ｐゴシック"/>
            </a:rPr>
            <a:t>23</a:t>
          </a:r>
          <a:r>
            <a:rPr kumimoji="1" lang="ja-JP" altLang="en-US" sz="1300">
              <a:latin typeface="ＭＳ Ｐゴシック"/>
            </a:rPr>
            <a:t>年度以降人件費や物件費が急激に上昇したことに起因しており、復興期間が完了するまでの間は一定程度の金額が上乗せされた状態で推移することが予想される。</a:t>
          </a:r>
        </a:p>
        <a:p>
          <a:r>
            <a:rPr kumimoji="1" lang="ja-JP" altLang="en-US" sz="1300">
              <a:latin typeface="ＭＳ Ｐゴシック"/>
            </a:rPr>
            <a:t>　通常予算においては、民間でも実施可能な部分について指定管理者制度の導入など、積極的に事務事業の委託を進めてきたが、復興創生期間の終了を見据え、これまで以上のコスト削減について強く推進して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137641</xdr:rowOff>
    </xdr:from>
    <xdr:to>
      <xdr:col>7</xdr:col>
      <xdr:colOff>152400</xdr:colOff>
      <xdr:row>86</xdr:row>
      <xdr:rowOff>35942</xdr:rowOff>
    </xdr:to>
    <xdr:cxnSp macro="">
      <xdr:nvCxnSpPr>
        <xdr:cNvPr id="189" name="直線コネクタ 188"/>
        <xdr:cNvCxnSpPr/>
      </xdr:nvCxnSpPr>
      <xdr:spPr>
        <a:xfrm flipV="1">
          <a:off x="4953000" y="14025091"/>
          <a:ext cx="0" cy="755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8019</xdr:rowOff>
    </xdr:from>
    <xdr:ext cx="762000" cy="259045"/>
    <xdr:sp macro="" textlink="">
      <xdr:nvSpPr>
        <xdr:cNvPr id="190" name="人件費・物件費等の状況最小値テキスト"/>
        <xdr:cNvSpPr txBox="1"/>
      </xdr:nvSpPr>
      <xdr:spPr>
        <a:xfrm>
          <a:off x="5041900" y="1475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86</xdr:row>
      <xdr:rowOff>35942</xdr:rowOff>
    </xdr:from>
    <xdr:to>
      <xdr:col>7</xdr:col>
      <xdr:colOff>241300</xdr:colOff>
      <xdr:row>86</xdr:row>
      <xdr:rowOff>35942</xdr:rowOff>
    </xdr:to>
    <xdr:cxnSp macro="">
      <xdr:nvCxnSpPr>
        <xdr:cNvPr id="191" name="直線コネクタ 190"/>
        <xdr:cNvCxnSpPr/>
      </xdr:nvCxnSpPr>
      <xdr:spPr>
        <a:xfrm>
          <a:off x="4864100" y="147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52568</xdr:rowOff>
    </xdr:from>
    <xdr:ext cx="762000" cy="259045"/>
    <xdr:sp macro="" textlink="">
      <xdr:nvSpPr>
        <xdr:cNvPr id="192" name="人件費・物件費等の状況最大値テキスト"/>
        <xdr:cNvSpPr txBox="1"/>
      </xdr:nvSpPr>
      <xdr:spPr>
        <a:xfrm>
          <a:off x="5041900" y="1376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81</xdr:row>
      <xdr:rowOff>137641</xdr:rowOff>
    </xdr:from>
    <xdr:to>
      <xdr:col>7</xdr:col>
      <xdr:colOff>241300</xdr:colOff>
      <xdr:row>81</xdr:row>
      <xdr:rowOff>137641</xdr:rowOff>
    </xdr:to>
    <xdr:cxnSp macro="">
      <xdr:nvCxnSpPr>
        <xdr:cNvPr id="193" name="直線コネクタ 192"/>
        <xdr:cNvCxnSpPr/>
      </xdr:nvCxnSpPr>
      <xdr:spPr>
        <a:xfrm>
          <a:off x="4864100" y="1402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35942</xdr:rowOff>
    </xdr:from>
    <xdr:to>
      <xdr:col>7</xdr:col>
      <xdr:colOff>152400</xdr:colOff>
      <xdr:row>86</xdr:row>
      <xdr:rowOff>41903</xdr:rowOff>
    </xdr:to>
    <xdr:cxnSp macro="">
      <xdr:nvCxnSpPr>
        <xdr:cNvPr id="194" name="直線コネクタ 193"/>
        <xdr:cNvCxnSpPr/>
      </xdr:nvCxnSpPr>
      <xdr:spPr>
        <a:xfrm flipV="1">
          <a:off x="4114800" y="14780642"/>
          <a:ext cx="8382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38888</xdr:rowOff>
    </xdr:from>
    <xdr:ext cx="762000" cy="259045"/>
    <xdr:sp macro="" textlink="">
      <xdr:nvSpPr>
        <xdr:cNvPr id="195" name="人件費・物件費等の状況平均値テキスト"/>
        <xdr:cNvSpPr txBox="1"/>
      </xdr:nvSpPr>
      <xdr:spPr>
        <a:xfrm>
          <a:off x="5041900" y="14097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22361</xdr:rowOff>
    </xdr:from>
    <xdr:to>
      <xdr:col>7</xdr:col>
      <xdr:colOff>203200</xdr:colOff>
      <xdr:row>83</xdr:row>
      <xdr:rowOff>123961</xdr:rowOff>
    </xdr:to>
    <xdr:sp macro="" textlink="">
      <xdr:nvSpPr>
        <xdr:cNvPr id="196" name="フローチャート : 判断 195"/>
        <xdr:cNvSpPr/>
      </xdr:nvSpPr>
      <xdr:spPr>
        <a:xfrm>
          <a:off x="4902200" y="1425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164850</xdr:rowOff>
    </xdr:from>
    <xdr:to>
      <xdr:col>6</xdr:col>
      <xdr:colOff>0</xdr:colOff>
      <xdr:row>86</xdr:row>
      <xdr:rowOff>41903</xdr:rowOff>
    </xdr:to>
    <xdr:cxnSp macro="">
      <xdr:nvCxnSpPr>
        <xdr:cNvPr id="197" name="直線コネクタ 196"/>
        <xdr:cNvCxnSpPr/>
      </xdr:nvCxnSpPr>
      <xdr:spPr>
        <a:xfrm>
          <a:off x="3225800" y="14738100"/>
          <a:ext cx="889000" cy="4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36100</xdr:rowOff>
    </xdr:from>
    <xdr:to>
      <xdr:col>6</xdr:col>
      <xdr:colOff>50800</xdr:colOff>
      <xdr:row>83</xdr:row>
      <xdr:rowOff>137700</xdr:rowOff>
    </xdr:to>
    <xdr:sp macro="" textlink="">
      <xdr:nvSpPr>
        <xdr:cNvPr id="198" name="フローチャート : 判断 197"/>
        <xdr:cNvSpPr/>
      </xdr:nvSpPr>
      <xdr:spPr>
        <a:xfrm>
          <a:off x="4064000" y="1426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147877</xdr:rowOff>
    </xdr:from>
    <xdr:ext cx="736600" cy="259045"/>
    <xdr:sp macro="" textlink="">
      <xdr:nvSpPr>
        <xdr:cNvPr id="199" name="テキスト ボックス 198"/>
        <xdr:cNvSpPr txBox="1"/>
      </xdr:nvSpPr>
      <xdr:spPr>
        <a:xfrm>
          <a:off x="3733800" y="1403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164850</xdr:rowOff>
    </xdr:from>
    <xdr:to>
      <xdr:col>4</xdr:col>
      <xdr:colOff>482600</xdr:colOff>
      <xdr:row>87</xdr:row>
      <xdr:rowOff>155363</xdr:rowOff>
    </xdr:to>
    <xdr:cxnSp macro="">
      <xdr:nvCxnSpPr>
        <xdr:cNvPr id="200" name="直線コネクタ 199"/>
        <xdr:cNvCxnSpPr/>
      </xdr:nvCxnSpPr>
      <xdr:spPr>
        <a:xfrm flipV="1">
          <a:off x="2336800" y="14738100"/>
          <a:ext cx="889000" cy="3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13401</xdr:rowOff>
    </xdr:from>
    <xdr:to>
      <xdr:col>4</xdr:col>
      <xdr:colOff>533400</xdr:colOff>
      <xdr:row>83</xdr:row>
      <xdr:rowOff>115001</xdr:rowOff>
    </xdr:to>
    <xdr:sp macro="" textlink="">
      <xdr:nvSpPr>
        <xdr:cNvPr id="201" name="フローチャート : 判断 200"/>
        <xdr:cNvSpPr/>
      </xdr:nvSpPr>
      <xdr:spPr>
        <a:xfrm>
          <a:off x="3175000" y="142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125178</xdr:rowOff>
    </xdr:from>
    <xdr:ext cx="762000" cy="259045"/>
    <xdr:sp macro="" textlink="">
      <xdr:nvSpPr>
        <xdr:cNvPr id="202" name="テキスト ボックス 201"/>
        <xdr:cNvSpPr txBox="1"/>
      </xdr:nvSpPr>
      <xdr:spPr>
        <a:xfrm>
          <a:off x="2844800" y="1401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155363</xdr:rowOff>
    </xdr:from>
    <xdr:to>
      <xdr:col>3</xdr:col>
      <xdr:colOff>279400</xdr:colOff>
      <xdr:row>89</xdr:row>
      <xdr:rowOff>100222</xdr:rowOff>
    </xdr:to>
    <xdr:cxnSp macro="">
      <xdr:nvCxnSpPr>
        <xdr:cNvPr id="203" name="直線コネクタ 202"/>
        <xdr:cNvCxnSpPr/>
      </xdr:nvCxnSpPr>
      <xdr:spPr>
        <a:xfrm flipV="1">
          <a:off x="1447800" y="15071513"/>
          <a:ext cx="889000" cy="28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154198</xdr:rowOff>
    </xdr:from>
    <xdr:to>
      <xdr:col>3</xdr:col>
      <xdr:colOff>330200</xdr:colOff>
      <xdr:row>83</xdr:row>
      <xdr:rowOff>84348</xdr:rowOff>
    </xdr:to>
    <xdr:sp macro="" textlink="">
      <xdr:nvSpPr>
        <xdr:cNvPr id="204" name="フローチャート : 判断 203"/>
        <xdr:cNvSpPr/>
      </xdr:nvSpPr>
      <xdr:spPr>
        <a:xfrm>
          <a:off x="2286000" y="142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94525</xdr:rowOff>
    </xdr:from>
    <xdr:ext cx="762000" cy="259045"/>
    <xdr:sp macro="" textlink="">
      <xdr:nvSpPr>
        <xdr:cNvPr id="205" name="テキスト ボックス 204"/>
        <xdr:cNvSpPr txBox="1"/>
      </xdr:nvSpPr>
      <xdr:spPr>
        <a:xfrm>
          <a:off x="1955800" y="139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142069</xdr:rowOff>
    </xdr:from>
    <xdr:to>
      <xdr:col>2</xdr:col>
      <xdr:colOff>127000</xdr:colOff>
      <xdr:row>83</xdr:row>
      <xdr:rowOff>72219</xdr:rowOff>
    </xdr:to>
    <xdr:sp macro="" textlink="">
      <xdr:nvSpPr>
        <xdr:cNvPr id="206" name="フローチャート : 判断 205"/>
        <xdr:cNvSpPr/>
      </xdr:nvSpPr>
      <xdr:spPr>
        <a:xfrm>
          <a:off x="1397000" y="1420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82396</xdr:rowOff>
    </xdr:from>
    <xdr:ext cx="762000" cy="259045"/>
    <xdr:sp macro="" textlink="">
      <xdr:nvSpPr>
        <xdr:cNvPr id="207" name="テキスト ボックス 206"/>
        <xdr:cNvSpPr txBox="1"/>
      </xdr:nvSpPr>
      <xdr:spPr>
        <a:xfrm>
          <a:off x="1066800" y="139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156592</xdr:rowOff>
    </xdr:from>
    <xdr:to>
      <xdr:col>7</xdr:col>
      <xdr:colOff>203200</xdr:colOff>
      <xdr:row>86</xdr:row>
      <xdr:rowOff>86742</xdr:rowOff>
    </xdr:to>
    <xdr:sp macro="" textlink="">
      <xdr:nvSpPr>
        <xdr:cNvPr id="213" name="円/楕円 212"/>
        <xdr:cNvSpPr/>
      </xdr:nvSpPr>
      <xdr:spPr>
        <a:xfrm>
          <a:off x="4902200" y="147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52469</xdr:rowOff>
    </xdr:from>
    <xdr:ext cx="762000" cy="259045"/>
    <xdr:sp macro="" textlink="">
      <xdr:nvSpPr>
        <xdr:cNvPr id="214" name="人件費・物件費等の状況該当値テキスト"/>
        <xdr:cNvSpPr txBox="1"/>
      </xdr:nvSpPr>
      <xdr:spPr>
        <a:xfrm>
          <a:off x="5041900" y="1462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171,837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162553</xdr:rowOff>
    </xdr:from>
    <xdr:to>
      <xdr:col>6</xdr:col>
      <xdr:colOff>50800</xdr:colOff>
      <xdr:row>86</xdr:row>
      <xdr:rowOff>92703</xdr:rowOff>
    </xdr:to>
    <xdr:sp macro="" textlink="">
      <xdr:nvSpPr>
        <xdr:cNvPr id="215" name="円/楕円 214"/>
        <xdr:cNvSpPr/>
      </xdr:nvSpPr>
      <xdr:spPr>
        <a:xfrm>
          <a:off x="4064000" y="147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77480</xdr:rowOff>
    </xdr:from>
    <xdr:ext cx="736600" cy="259045"/>
    <xdr:sp macro="" textlink="">
      <xdr:nvSpPr>
        <xdr:cNvPr id="216" name="テキスト ボックス 215"/>
        <xdr:cNvSpPr txBox="1"/>
      </xdr:nvSpPr>
      <xdr:spPr>
        <a:xfrm>
          <a:off x="3733800" y="14822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172,578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114050</xdr:rowOff>
    </xdr:from>
    <xdr:to>
      <xdr:col>4</xdr:col>
      <xdr:colOff>533400</xdr:colOff>
      <xdr:row>86</xdr:row>
      <xdr:rowOff>44200</xdr:rowOff>
    </xdr:to>
    <xdr:sp macro="" textlink="">
      <xdr:nvSpPr>
        <xdr:cNvPr id="217" name="円/楕円 216"/>
        <xdr:cNvSpPr/>
      </xdr:nvSpPr>
      <xdr:spPr>
        <a:xfrm>
          <a:off x="3175000" y="14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28977</xdr:rowOff>
    </xdr:from>
    <xdr:ext cx="762000" cy="259045"/>
    <xdr:sp macro="" textlink="">
      <xdr:nvSpPr>
        <xdr:cNvPr id="218" name="テキスト ボックス 217"/>
        <xdr:cNvSpPr txBox="1"/>
      </xdr:nvSpPr>
      <xdr:spPr>
        <a:xfrm>
          <a:off x="2844800" y="14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166,548</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104563</xdr:rowOff>
    </xdr:from>
    <xdr:to>
      <xdr:col>3</xdr:col>
      <xdr:colOff>330200</xdr:colOff>
      <xdr:row>88</xdr:row>
      <xdr:rowOff>34713</xdr:rowOff>
    </xdr:to>
    <xdr:sp macro="" textlink="">
      <xdr:nvSpPr>
        <xdr:cNvPr id="219" name="円/楕円 218"/>
        <xdr:cNvSpPr/>
      </xdr:nvSpPr>
      <xdr:spPr>
        <a:xfrm>
          <a:off x="2286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19490</xdr:rowOff>
    </xdr:from>
    <xdr:ext cx="762000" cy="259045"/>
    <xdr:sp macro="" textlink="">
      <xdr:nvSpPr>
        <xdr:cNvPr id="220" name="テキスト ボックス 219"/>
        <xdr:cNvSpPr txBox="1"/>
      </xdr:nvSpPr>
      <xdr:spPr>
        <a:xfrm>
          <a:off x="1955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208,000</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49422</xdr:rowOff>
    </xdr:from>
    <xdr:to>
      <xdr:col>2</xdr:col>
      <xdr:colOff>127000</xdr:colOff>
      <xdr:row>89</xdr:row>
      <xdr:rowOff>151022</xdr:rowOff>
    </xdr:to>
    <xdr:sp macro="" textlink="">
      <xdr:nvSpPr>
        <xdr:cNvPr id="221" name="円/楕円 220"/>
        <xdr:cNvSpPr/>
      </xdr:nvSpPr>
      <xdr:spPr>
        <a:xfrm>
          <a:off x="1397000" y="153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135799</xdr:rowOff>
    </xdr:from>
    <xdr:ext cx="762000" cy="259045"/>
    <xdr:sp macro="" textlink="">
      <xdr:nvSpPr>
        <xdr:cNvPr id="222" name="テキスト ボックス 221"/>
        <xdr:cNvSpPr txBox="1"/>
      </xdr:nvSpPr>
      <xdr:spPr>
        <a:xfrm>
          <a:off x="1066800" y="153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243,776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実施済の給与削減計画により類似団体の中でも低い水準にあり、引き続き縮減に努めていく。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1" name="直線コネクタ 250"/>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2"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3" name="直線コネクタ 252"/>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98072</xdr:rowOff>
    </xdr:from>
    <xdr:to>
      <xdr:col>24</xdr:col>
      <xdr:colOff>558800</xdr:colOff>
      <xdr:row>80</xdr:row>
      <xdr:rowOff>138289</xdr:rowOff>
    </xdr:to>
    <xdr:cxnSp macro="">
      <xdr:nvCxnSpPr>
        <xdr:cNvPr id="256" name="直線コネクタ 255"/>
        <xdr:cNvCxnSpPr/>
      </xdr:nvCxnSpPr>
      <xdr:spPr>
        <a:xfrm flipV="1">
          <a:off x="16179800" y="138140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159049</xdr:rowOff>
    </xdr:from>
    <xdr:ext cx="762000" cy="259045"/>
    <xdr:sp macro="" textlink="">
      <xdr:nvSpPr>
        <xdr:cNvPr id="257" name="給与水準   （国との比較）平均値テキスト"/>
        <xdr:cNvSpPr txBox="1"/>
      </xdr:nvSpPr>
      <xdr:spPr>
        <a:xfrm>
          <a:off x="17106900" y="1421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58" name="フローチャート : 判断 257"/>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57855</xdr:rowOff>
    </xdr:from>
    <xdr:to>
      <xdr:col>23</xdr:col>
      <xdr:colOff>406400</xdr:colOff>
      <xdr:row>80</xdr:row>
      <xdr:rowOff>138289</xdr:rowOff>
    </xdr:to>
    <xdr:cxnSp macro="">
      <xdr:nvCxnSpPr>
        <xdr:cNvPr id="259" name="直線コネクタ 258"/>
        <xdr:cNvCxnSpPr/>
      </xdr:nvCxnSpPr>
      <xdr:spPr>
        <a:xfrm>
          <a:off x="15290800" y="137738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79728</xdr:rowOff>
    </xdr:from>
    <xdr:to>
      <xdr:col>23</xdr:col>
      <xdr:colOff>457200</xdr:colOff>
      <xdr:row>83</xdr:row>
      <xdr:rowOff>9878</xdr:rowOff>
    </xdr:to>
    <xdr:sp macro="" textlink="">
      <xdr:nvSpPr>
        <xdr:cNvPr id="260" name="フローチャート : 判断 259"/>
        <xdr:cNvSpPr/>
      </xdr:nvSpPr>
      <xdr:spPr>
        <a:xfrm>
          <a:off x="16129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166105</xdr:rowOff>
    </xdr:from>
    <xdr:ext cx="736600" cy="259045"/>
    <xdr:sp macro="" textlink="">
      <xdr:nvSpPr>
        <xdr:cNvPr id="261" name="テキスト ボックス 260"/>
        <xdr:cNvSpPr txBox="1"/>
      </xdr:nvSpPr>
      <xdr:spPr>
        <a:xfrm>
          <a:off x="15798800" y="1422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57855</xdr:rowOff>
    </xdr:from>
    <xdr:to>
      <xdr:col>22</xdr:col>
      <xdr:colOff>203200</xdr:colOff>
      <xdr:row>80</xdr:row>
      <xdr:rowOff>57855</xdr:rowOff>
    </xdr:to>
    <xdr:cxnSp macro="">
      <xdr:nvCxnSpPr>
        <xdr:cNvPr id="262" name="直線コネクタ 261"/>
        <xdr:cNvCxnSpPr/>
      </xdr:nvCxnSpPr>
      <xdr:spPr>
        <a:xfrm>
          <a:off x="14401800" y="1377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57855</xdr:rowOff>
    </xdr:from>
    <xdr:to>
      <xdr:col>21</xdr:col>
      <xdr:colOff>0</xdr:colOff>
      <xdr:row>84</xdr:row>
      <xdr:rowOff>82550</xdr:rowOff>
    </xdr:to>
    <xdr:cxnSp macro="">
      <xdr:nvCxnSpPr>
        <xdr:cNvPr id="265" name="直線コネクタ 264"/>
        <xdr:cNvCxnSpPr/>
      </xdr:nvCxnSpPr>
      <xdr:spPr>
        <a:xfrm flipV="1">
          <a:off x="13512800" y="13773855"/>
          <a:ext cx="889000" cy="7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55739</xdr:rowOff>
    </xdr:from>
    <xdr:to>
      <xdr:col>21</xdr:col>
      <xdr:colOff>50800</xdr:colOff>
      <xdr:row>83</xdr:row>
      <xdr:rowOff>157339</xdr:rowOff>
    </xdr:to>
    <xdr:sp macro="" textlink="">
      <xdr:nvSpPr>
        <xdr:cNvPr id="266" name="フローチャート : 判断 265"/>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142116</xdr:rowOff>
    </xdr:from>
    <xdr:ext cx="762000" cy="259045"/>
    <xdr:sp macro="" textlink="">
      <xdr:nvSpPr>
        <xdr:cNvPr id="267" name="テキスト ボックス 266"/>
        <xdr:cNvSpPr txBox="1"/>
      </xdr:nvSpPr>
      <xdr:spPr>
        <a:xfrm>
          <a:off x="14020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9" name="テキスト ボックス 268"/>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47272</xdr:rowOff>
    </xdr:from>
    <xdr:to>
      <xdr:col>24</xdr:col>
      <xdr:colOff>609600</xdr:colOff>
      <xdr:row>80</xdr:row>
      <xdr:rowOff>148872</xdr:rowOff>
    </xdr:to>
    <xdr:sp macro="" textlink="">
      <xdr:nvSpPr>
        <xdr:cNvPr id="275" name="円/楕円 274"/>
        <xdr:cNvSpPr/>
      </xdr:nvSpPr>
      <xdr:spPr>
        <a:xfrm>
          <a:off x="169672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139999</xdr:rowOff>
    </xdr:from>
    <xdr:ext cx="762000" cy="259045"/>
    <xdr:sp macro="" textlink="">
      <xdr:nvSpPr>
        <xdr:cNvPr id="276" name="給与水準   （国との比較）該当値テキスト"/>
        <xdr:cNvSpPr txBox="1"/>
      </xdr:nvSpPr>
      <xdr:spPr>
        <a:xfrm>
          <a:off x="17106900" y="1368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87489</xdr:rowOff>
    </xdr:from>
    <xdr:to>
      <xdr:col>23</xdr:col>
      <xdr:colOff>457200</xdr:colOff>
      <xdr:row>81</xdr:row>
      <xdr:rowOff>17639</xdr:rowOff>
    </xdr:to>
    <xdr:sp macro="" textlink="">
      <xdr:nvSpPr>
        <xdr:cNvPr id="277" name="円/楕円 276"/>
        <xdr:cNvSpPr/>
      </xdr:nvSpPr>
      <xdr:spPr>
        <a:xfrm>
          <a:off x="16129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27816</xdr:rowOff>
    </xdr:from>
    <xdr:ext cx="736600" cy="259045"/>
    <xdr:sp macro="" textlink="">
      <xdr:nvSpPr>
        <xdr:cNvPr id="278" name="テキスト ボックス 277"/>
        <xdr:cNvSpPr txBox="1"/>
      </xdr:nvSpPr>
      <xdr:spPr>
        <a:xfrm>
          <a:off x="15798800" y="1357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7055</xdr:rowOff>
    </xdr:from>
    <xdr:to>
      <xdr:col>22</xdr:col>
      <xdr:colOff>254000</xdr:colOff>
      <xdr:row>80</xdr:row>
      <xdr:rowOff>108655</xdr:rowOff>
    </xdr:to>
    <xdr:sp macro="" textlink="">
      <xdr:nvSpPr>
        <xdr:cNvPr id="279" name="円/楕円 278"/>
        <xdr:cNvSpPr/>
      </xdr:nvSpPr>
      <xdr:spPr>
        <a:xfrm>
          <a:off x="15240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118832</xdr:rowOff>
    </xdr:from>
    <xdr:ext cx="762000" cy="259045"/>
    <xdr:sp macro="" textlink="">
      <xdr:nvSpPr>
        <xdr:cNvPr id="280" name="テキスト ボックス 279"/>
        <xdr:cNvSpPr txBox="1"/>
      </xdr:nvSpPr>
      <xdr:spPr>
        <a:xfrm>
          <a:off x="14909800" y="134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7055</xdr:rowOff>
    </xdr:from>
    <xdr:to>
      <xdr:col>21</xdr:col>
      <xdr:colOff>50800</xdr:colOff>
      <xdr:row>80</xdr:row>
      <xdr:rowOff>108655</xdr:rowOff>
    </xdr:to>
    <xdr:sp macro="" textlink="">
      <xdr:nvSpPr>
        <xdr:cNvPr id="281" name="円/楕円 280"/>
        <xdr:cNvSpPr/>
      </xdr:nvSpPr>
      <xdr:spPr>
        <a:xfrm>
          <a:off x="14351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118832</xdr:rowOff>
    </xdr:from>
    <xdr:ext cx="762000" cy="259045"/>
    <xdr:sp macro="" textlink="">
      <xdr:nvSpPr>
        <xdr:cNvPr id="282" name="テキスト ボックス 281"/>
        <xdr:cNvSpPr txBox="1"/>
      </xdr:nvSpPr>
      <xdr:spPr>
        <a:xfrm>
          <a:off x="14020800" y="134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83" name="円/楕円 282"/>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143527</xdr:rowOff>
    </xdr:from>
    <xdr:ext cx="762000" cy="259045"/>
    <xdr:sp macro="" textlink="">
      <xdr:nvSpPr>
        <xdr:cNvPr id="284" name="テキスト ボックス 283"/>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公共施設の指定管理や事務の民間委託等の対策は講じてきているものの、人口減少や市の面積が広大であることもあり、類似団体と比較し、支所等を多く配置しなければならないことや、復旧・復興事業の推進のため、退職者の再任用や任期付職員の採用を進めている関係上、平均を約</a:t>
          </a:r>
          <a:r>
            <a:rPr kumimoji="1" lang="en-US" altLang="ja-JP" sz="1300">
              <a:latin typeface="ＭＳ Ｐゴシック"/>
            </a:rPr>
            <a:t>3.9</a:t>
          </a:r>
          <a:r>
            <a:rPr kumimoji="1" lang="ja-JP" altLang="en-US" sz="1300">
              <a:latin typeface="ＭＳ Ｐゴシック"/>
            </a:rPr>
            <a:t>人上回る状況となっている。</a:t>
          </a:r>
        </a:p>
        <a:p>
          <a:r>
            <a:rPr kumimoji="1" lang="ja-JP" altLang="en-US" sz="1300">
              <a:latin typeface="ＭＳ Ｐゴシック"/>
            </a:rPr>
            <a:t>　復興期間が完了するまでの間は、ほぼ同水準で推移するものと思われるが、その後については、事務事業のさらなる民間委託や行財政改革の推進により、適切な定員管理に努めていくものとする。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2" name="直線コネクタ 311"/>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3"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4" name="直線コネクタ 313"/>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5"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6" name="直線コネクタ 315"/>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26924</xdr:rowOff>
    </xdr:from>
    <xdr:to>
      <xdr:col>24</xdr:col>
      <xdr:colOff>558800</xdr:colOff>
      <xdr:row>67</xdr:row>
      <xdr:rowOff>152400</xdr:rowOff>
    </xdr:to>
    <xdr:cxnSp macro="">
      <xdr:nvCxnSpPr>
        <xdr:cNvPr id="317" name="直線コネクタ 316"/>
        <xdr:cNvCxnSpPr/>
      </xdr:nvCxnSpPr>
      <xdr:spPr>
        <a:xfrm>
          <a:off x="16179800" y="1151407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29481</xdr:rowOff>
    </xdr:from>
    <xdr:ext cx="762000" cy="259045"/>
    <xdr:sp macro="" textlink="">
      <xdr:nvSpPr>
        <xdr:cNvPr id="318" name="定員管理の状況平均値テキスト"/>
        <xdr:cNvSpPr txBox="1"/>
      </xdr:nvSpPr>
      <xdr:spPr>
        <a:xfrm>
          <a:off x="17106900" y="104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19" name="フローチャート : 判断 318"/>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84963</xdr:rowOff>
    </xdr:from>
    <xdr:to>
      <xdr:col>23</xdr:col>
      <xdr:colOff>406400</xdr:colOff>
      <xdr:row>67</xdr:row>
      <xdr:rowOff>26924</xdr:rowOff>
    </xdr:to>
    <xdr:cxnSp macro="">
      <xdr:nvCxnSpPr>
        <xdr:cNvPr id="320" name="直線コネクタ 319"/>
        <xdr:cNvCxnSpPr/>
      </xdr:nvCxnSpPr>
      <xdr:spPr>
        <a:xfrm>
          <a:off x="15290800" y="11400663"/>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21" name="フローチャート : 判断 320"/>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90949</xdr:rowOff>
    </xdr:from>
    <xdr:ext cx="736600" cy="259045"/>
    <xdr:sp macro="" textlink="">
      <xdr:nvSpPr>
        <xdr:cNvPr id="322" name="テキスト ボックス 321"/>
        <xdr:cNvSpPr txBox="1"/>
      </xdr:nvSpPr>
      <xdr:spPr>
        <a:xfrm>
          <a:off x="15798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169545</xdr:rowOff>
    </xdr:from>
    <xdr:to>
      <xdr:col>22</xdr:col>
      <xdr:colOff>203200</xdr:colOff>
      <xdr:row>66</xdr:row>
      <xdr:rowOff>84963</xdr:rowOff>
    </xdr:to>
    <xdr:cxnSp macro="">
      <xdr:nvCxnSpPr>
        <xdr:cNvPr id="323" name="直線コネクタ 322"/>
        <xdr:cNvCxnSpPr/>
      </xdr:nvCxnSpPr>
      <xdr:spPr>
        <a:xfrm>
          <a:off x="14401800" y="1131379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4" name="フローチャート : 判断 323"/>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5" name="テキスト ボックス 324"/>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152654</xdr:rowOff>
    </xdr:from>
    <xdr:to>
      <xdr:col>21</xdr:col>
      <xdr:colOff>0</xdr:colOff>
      <xdr:row>65</xdr:row>
      <xdr:rowOff>169545</xdr:rowOff>
    </xdr:to>
    <xdr:cxnSp macro="">
      <xdr:nvCxnSpPr>
        <xdr:cNvPr id="326" name="直線コネクタ 325"/>
        <xdr:cNvCxnSpPr/>
      </xdr:nvCxnSpPr>
      <xdr:spPr>
        <a:xfrm>
          <a:off x="13512800" y="1129690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70993</xdr:rowOff>
    </xdr:from>
    <xdr:to>
      <xdr:col>21</xdr:col>
      <xdr:colOff>50800</xdr:colOff>
      <xdr:row>62</xdr:row>
      <xdr:rowOff>1143</xdr:rowOff>
    </xdr:to>
    <xdr:sp macro="" textlink="">
      <xdr:nvSpPr>
        <xdr:cNvPr id="327" name="フローチャート : 判断 326"/>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11320</xdr:rowOff>
    </xdr:from>
    <xdr:ext cx="762000" cy="259045"/>
    <xdr:sp macro="" textlink="">
      <xdr:nvSpPr>
        <xdr:cNvPr id="328" name="テキスト ボックス 327"/>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29" name="フローチャート : 判断 328"/>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20972</xdr:rowOff>
    </xdr:from>
    <xdr:ext cx="762000" cy="259045"/>
    <xdr:sp macro="" textlink="">
      <xdr:nvSpPr>
        <xdr:cNvPr id="330" name="テキスト ボックス 329"/>
        <xdr:cNvSpPr txBox="1"/>
      </xdr:nvSpPr>
      <xdr:spPr>
        <a:xfrm>
          <a:off x="13131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101600</xdr:rowOff>
    </xdr:from>
    <xdr:to>
      <xdr:col>24</xdr:col>
      <xdr:colOff>609600</xdr:colOff>
      <xdr:row>68</xdr:row>
      <xdr:rowOff>31750</xdr:rowOff>
    </xdr:to>
    <xdr:sp macro="" textlink="">
      <xdr:nvSpPr>
        <xdr:cNvPr id="336" name="円/楕円 335"/>
        <xdr:cNvSpPr/>
      </xdr:nvSpPr>
      <xdr:spPr>
        <a:xfrm>
          <a:off x="169672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168927</xdr:rowOff>
    </xdr:from>
    <xdr:ext cx="762000" cy="259045"/>
    <xdr:sp macro="" textlink="">
      <xdr:nvSpPr>
        <xdr:cNvPr id="337" name="定員管理の状況該当値テキスト"/>
        <xdr:cNvSpPr txBox="1"/>
      </xdr:nvSpPr>
      <xdr:spPr>
        <a:xfrm>
          <a:off x="17106900" y="1148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147574</xdr:rowOff>
    </xdr:from>
    <xdr:to>
      <xdr:col>23</xdr:col>
      <xdr:colOff>457200</xdr:colOff>
      <xdr:row>67</xdr:row>
      <xdr:rowOff>77724</xdr:rowOff>
    </xdr:to>
    <xdr:sp macro="" textlink="">
      <xdr:nvSpPr>
        <xdr:cNvPr id="338" name="円/楕円 337"/>
        <xdr:cNvSpPr/>
      </xdr:nvSpPr>
      <xdr:spPr>
        <a:xfrm>
          <a:off x="16129000" y="114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62501</xdr:rowOff>
    </xdr:from>
    <xdr:ext cx="736600" cy="259045"/>
    <xdr:sp macro="" textlink="">
      <xdr:nvSpPr>
        <xdr:cNvPr id="339" name="テキスト ボックス 338"/>
        <xdr:cNvSpPr txBox="1"/>
      </xdr:nvSpPr>
      <xdr:spPr>
        <a:xfrm>
          <a:off x="15798800" y="11549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34163</xdr:rowOff>
    </xdr:from>
    <xdr:to>
      <xdr:col>22</xdr:col>
      <xdr:colOff>254000</xdr:colOff>
      <xdr:row>66</xdr:row>
      <xdr:rowOff>135763</xdr:rowOff>
    </xdr:to>
    <xdr:sp macro="" textlink="">
      <xdr:nvSpPr>
        <xdr:cNvPr id="340" name="円/楕円 339"/>
        <xdr:cNvSpPr/>
      </xdr:nvSpPr>
      <xdr:spPr>
        <a:xfrm>
          <a:off x="15240000" y="113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120540</xdr:rowOff>
    </xdr:from>
    <xdr:ext cx="762000" cy="259045"/>
    <xdr:sp macro="" textlink="">
      <xdr:nvSpPr>
        <xdr:cNvPr id="341" name="テキスト ボックス 340"/>
        <xdr:cNvSpPr txBox="1"/>
      </xdr:nvSpPr>
      <xdr:spPr>
        <a:xfrm>
          <a:off x="14909800" y="1143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118745</xdr:rowOff>
    </xdr:from>
    <xdr:to>
      <xdr:col>21</xdr:col>
      <xdr:colOff>50800</xdr:colOff>
      <xdr:row>66</xdr:row>
      <xdr:rowOff>48895</xdr:rowOff>
    </xdr:to>
    <xdr:sp macro="" textlink="">
      <xdr:nvSpPr>
        <xdr:cNvPr id="342" name="円/楕円 341"/>
        <xdr:cNvSpPr/>
      </xdr:nvSpPr>
      <xdr:spPr>
        <a:xfrm>
          <a:off x="14351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33672</xdr:rowOff>
    </xdr:from>
    <xdr:ext cx="762000" cy="259045"/>
    <xdr:sp macro="" textlink="">
      <xdr:nvSpPr>
        <xdr:cNvPr id="343" name="テキスト ボックス 342"/>
        <xdr:cNvSpPr txBox="1"/>
      </xdr:nvSpPr>
      <xdr:spPr>
        <a:xfrm>
          <a:off x="14020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101854</xdr:rowOff>
    </xdr:from>
    <xdr:to>
      <xdr:col>19</xdr:col>
      <xdr:colOff>533400</xdr:colOff>
      <xdr:row>66</xdr:row>
      <xdr:rowOff>32004</xdr:rowOff>
    </xdr:to>
    <xdr:sp macro="" textlink="">
      <xdr:nvSpPr>
        <xdr:cNvPr id="344" name="円/楕円 343"/>
        <xdr:cNvSpPr/>
      </xdr:nvSpPr>
      <xdr:spPr>
        <a:xfrm>
          <a:off x="13462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16781</xdr:rowOff>
    </xdr:from>
    <xdr:ext cx="762000" cy="259045"/>
    <xdr:sp macro="" textlink="">
      <xdr:nvSpPr>
        <xdr:cNvPr id="345" name="テキスト ボックス 344"/>
        <xdr:cNvSpPr txBox="1"/>
      </xdr:nvSpPr>
      <xdr:spPr>
        <a:xfrm>
          <a:off x="13131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年度の借換債の発行は見送ったことによる悪化要因はあるものの、東日本大震災以降、借換債の発行抑制に努めてきたことに加え、公営企業への繰出金が減少したことにより、対前年度比で</a:t>
          </a:r>
          <a:r>
            <a:rPr kumimoji="1" lang="en-US" altLang="ja-JP" sz="1300">
              <a:latin typeface="ＭＳ Ｐゴシック"/>
            </a:rPr>
            <a:t>1.87</a:t>
          </a:r>
          <a:r>
            <a:rPr kumimoji="1" lang="ja-JP" altLang="en-US" sz="1300">
              <a:latin typeface="ＭＳ Ｐゴシック"/>
            </a:rPr>
            <a:t>％減少したところである。しかし、類似団体の平均と比較すると、約２倍の比率となっており、厳しい状態であることが読み取れる。</a:t>
          </a:r>
        </a:p>
        <a:p>
          <a:r>
            <a:rPr kumimoji="1" lang="ja-JP" altLang="en-US" sz="1300">
              <a:latin typeface="ＭＳ Ｐゴシック"/>
            </a:rPr>
            <a:t>　今後も、施設の老朽化</a:t>
          </a:r>
          <a:r>
            <a:rPr kumimoji="1" lang="ja-JP" altLang="ja-JP" sz="1300">
              <a:solidFill>
                <a:schemeClr val="dk1"/>
              </a:solidFill>
              <a:effectLst/>
              <a:latin typeface="+mn-lt"/>
              <a:ea typeface="+mn-ea"/>
              <a:cs typeface="+mn-cs"/>
            </a:rPr>
            <a:t>対策</a:t>
          </a:r>
          <a:r>
            <a:rPr kumimoji="1" lang="ja-JP" altLang="en-US" sz="1300">
              <a:latin typeface="ＭＳ Ｐゴシック"/>
            </a:rPr>
            <a:t>・長寿命化等による起債額も多額となることが見込まれているが、緊急度・住民ニーズを的確に把握した中で、起債に大きく頼ることのない財政運営に努めていく。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2" name="直線コネクタ 371"/>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3"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4" name="直線コネクタ 373"/>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10668</xdr:rowOff>
    </xdr:from>
    <xdr:to>
      <xdr:col>24</xdr:col>
      <xdr:colOff>558800</xdr:colOff>
      <xdr:row>45</xdr:row>
      <xdr:rowOff>12954</xdr:rowOff>
    </xdr:to>
    <xdr:cxnSp macro="">
      <xdr:nvCxnSpPr>
        <xdr:cNvPr id="377" name="直線コネクタ 376"/>
        <xdr:cNvCxnSpPr/>
      </xdr:nvCxnSpPr>
      <xdr:spPr>
        <a:xfrm flipV="1">
          <a:off x="16179800" y="755446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78"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79" name="フローチャート : 判断 378"/>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12954</xdr:rowOff>
    </xdr:from>
    <xdr:to>
      <xdr:col>23</xdr:col>
      <xdr:colOff>406400</xdr:colOff>
      <xdr:row>45</xdr:row>
      <xdr:rowOff>80518</xdr:rowOff>
    </xdr:to>
    <xdr:cxnSp macro="">
      <xdr:nvCxnSpPr>
        <xdr:cNvPr id="380" name="直線コネクタ 379"/>
        <xdr:cNvCxnSpPr/>
      </xdr:nvCxnSpPr>
      <xdr:spPr>
        <a:xfrm flipV="1">
          <a:off x="15290800" y="77282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81" name="フローチャート :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165100</xdr:rowOff>
    </xdr:from>
    <xdr:to>
      <xdr:col>22</xdr:col>
      <xdr:colOff>203200</xdr:colOff>
      <xdr:row>45</xdr:row>
      <xdr:rowOff>80518</xdr:rowOff>
    </xdr:to>
    <xdr:cxnSp macro="">
      <xdr:nvCxnSpPr>
        <xdr:cNvPr id="383" name="直線コネクタ 382"/>
        <xdr:cNvCxnSpPr/>
      </xdr:nvCxnSpPr>
      <xdr:spPr>
        <a:xfrm>
          <a:off x="14401800" y="77089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25654</xdr:rowOff>
    </xdr:from>
    <xdr:to>
      <xdr:col>22</xdr:col>
      <xdr:colOff>254000</xdr:colOff>
      <xdr:row>39</xdr:row>
      <xdr:rowOff>127254</xdr:rowOff>
    </xdr:to>
    <xdr:sp macro="" textlink="">
      <xdr:nvSpPr>
        <xdr:cNvPr id="384" name="フローチャート : 判断 383"/>
        <xdr:cNvSpPr/>
      </xdr:nvSpPr>
      <xdr:spPr>
        <a:xfrm>
          <a:off x="15240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137431</xdr:rowOff>
    </xdr:from>
    <xdr:ext cx="762000" cy="259045"/>
    <xdr:sp macro="" textlink="">
      <xdr:nvSpPr>
        <xdr:cNvPr id="385" name="テキスト ボックス 384"/>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58928</xdr:rowOff>
    </xdr:from>
    <xdr:to>
      <xdr:col>21</xdr:col>
      <xdr:colOff>0</xdr:colOff>
      <xdr:row>44</xdr:row>
      <xdr:rowOff>165100</xdr:rowOff>
    </xdr:to>
    <xdr:cxnSp macro="">
      <xdr:nvCxnSpPr>
        <xdr:cNvPr id="386" name="直線コネクタ 385"/>
        <xdr:cNvCxnSpPr/>
      </xdr:nvCxnSpPr>
      <xdr:spPr>
        <a:xfrm>
          <a:off x="13512800" y="76027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93218</xdr:rowOff>
    </xdr:from>
    <xdr:to>
      <xdr:col>21</xdr:col>
      <xdr:colOff>50800</xdr:colOff>
      <xdr:row>40</xdr:row>
      <xdr:rowOff>23368</xdr:rowOff>
    </xdr:to>
    <xdr:sp macro="" textlink="">
      <xdr:nvSpPr>
        <xdr:cNvPr id="387" name="フローチャート : 判断 386"/>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33545</xdr:rowOff>
    </xdr:from>
    <xdr:ext cx="762000" cy="259045"/>
    <xdr:sp macro="" textlink="">
      <xdr:nvSpPr>
        <xdr:cNvPr id="388" name="テキスト ボックス 387"/>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8636</xdr:rowOff>
    </xdr:from>
    <xdr:to>
      <xdr:col>19</xdr:col>
      <xdr:colOff>533400</xdr:colOff>
      <xdr:row>40</xdr:row>
      <xdr:rowOff>110236</xdr:rowOff>
    </xdr:to>
    <xdr:sp macro="" textlink="">
      <xdr:nvSpPr>
        <xdr:cNvPr id="389" name="フローチャート : 判断 388"/>
        <xdr:cNvSpPr/>
      </xdr:nvSpPr>
      <xdr:spPr>
        <a:xfrm>
          <a:off x="13462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120413</xdr:rowOff>
    </xdr:from>
    <xdr:ext cx="762000" cy="259045"/>
    <xdr:sp macro="" textlink="">
      <xdr:nvSpPr>
        <xdr:cNvPr id="390" name="テキスト ボックス 389"/>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131318</xdr:rowOff>
    </xdr:from>
    <xdr:to>
      <xdr:col>24</xdr:col>
      <xdr:colOff>609600</xdr:colOff>
      <xdr:row>44</xdr:row>
      <xdr:rowOff>61468</xdr:rowOff>
    </xdr:to>
    <xdr:sp macro="" textlink="">
      <xdr:nvSpPr>
        <xdr:cNvPr id="396" name="円/楕円 395"/>
        <xdr:cNvSpPr/>
      </xdr:nvSpPr>
      <xdr:spPr>
        <a:xfrm>
          <a:off x="16967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103395</xdr:rowOff>
    </xdr:from>
    <xdr:ext cx="762000" cy="259045"/>
    <xdr:sp macro="" textlink="">
      <xdr:nvSpPr>
        <xdr:cNvPr id="397" name="公債費負担の状況該当値テキスト"/>
        <xdr:cNvSpPr txBox="1"/>
      </xdr:nvSpPr>
      <xdr:spPr>
        <a:xfrm>
          <a:off x="17106900" y="74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133604</xdr:rowOff>
    </xdr:from>
    <xdr:to>
      <xdr:col>23</xdr:col>
      <xdr:colOff>457200</xdr:colOff>
      <xdr:row>45</xdr:row>
      <xdr:rowOff>63754</xdr:rowOff>
    </xdr:to>
    <xdr:sp macro="" textlink="">
      <xdr:nvSpPr>
        <xdr:cNvPr id="398" name="円/楕円 397"/>
        <xdr:cNvSpPr/>
      </xdr:nvSpPr>
      <xdr:spPr>
        <a:xfrm>
          <a:off x="16129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48531</xdr:rowOff>
    </xdr:from>
    <xdr:ext cx="736600" cy="259045"/>
    <xdr:sp macro="" textlink="">
      <xdr:nvSpPr>
        <xdr:cNvPr id="399" name="テキスト ボックス 398"/>
        <xdr:cNvSpPr txBox="1"/>
      </xdr:nvSpPr>
      <xdr:spPr>
        <a:xfrm>
          <a:off x="15798800" y="776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45</xdr:row>
      <xdr:rowOff>29718</xdr:rowOff>
    </xdr:from>
    <xdr:to>
      <xdr:col>22</xdr:col>
      <xdr:colOff>254000</xdr:colOff>
      <xdr:row>45</xdr:row>
      <xdr:rowOff>131318</xdr:rowOff>
    </xdr:to>
    <xdr:sp macro="" textlink="">
      <xdr:nvSpPr>
        <xdr:cNvPr id="400" name="円/楕円 399"/>
        <xdr:cNvSpPr/>
      </xdr:nvSpPr>
      <xdr:spPr>
        <a:xfrm>
          <a:off x="152400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116095</xdr:rowOff>
    </xdr:from>
    <xdr:ext cx="762000" cy="259045"/>
    <xdr:sp macro="" textlink="">
      <xdr:nvSpPr>
        <xdr:cNvPr id="401" name="テキスト ボックス 400"/>
        <xdr:cNvSpPr txBox="1"/>
      </xdr:nvSpPr>
      <xdr:spPr>
        <a:xfrm>
          <a:off x="14909800" y="783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114300</xdr:rowOff>
    </xdr:from>
    <xdr:to>
      <xdr:col>21</xdr:col>
      <xdr:colOff>50800</xdr:colOff>
      <xdr:row>45</xdr:row>
      <xdr:rowOff>44450</xdr:rowOff>
    </xdr:to>
    <xdr:sp macro="" textlink="">
      <xdr:nvSpPr>
        <xdr:cNvPr id="402" name="円/楕円 401"/>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29227</xdr:rowOff>
    </xdr:from>
    <xdr:ext cx="762000" cy="259045"/>
    <xdr:sp macro="" textlink="">
      <xdr:nvSpPr>
        <xdr:cNvPr id="403" name="テキスト ボックス 402"/>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8128</xdr:rowOff>
    </xdr:from>
    <xdr:to>
      <xdr:col>19</xdr:col>
      <xdr:colOff>533400</xdr:colOff>
      <xdr:row>44</xdr:row>
      <xdr:rowOff>109728</xdr:rowOff>
    </xdr:to>
    <xdr:sp macro="" textlink="">
      <xdr:nvSpPr>
        <xdr:cNvPr id="404" name="円/楕円 403"/>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94505</xdr:rowOff>
    </xdr:from>
    <xdr:ext cx="762000" cy="259045"/>
    <xdr:sp macro="" textlink="">
      <xdr:nvSpPr>
        <xdr:cNvPr id="405" name="テキスト ボックス 404"/>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東日本大震災以降、わずかな改善に留まっていたが、平成</a:t>
          </a:r>
          <a:r>
            <a:rPr kumimoji="1" lang="en-US" altLang="ja-JP" sz="1300">
              <a:latin typeface="ＭＳ Ｐゴシック"/>
            </a:rPr>
            <a:t>28</a:t>
          </a:r>
          <a:r>
            <a:rPr kumimoji="1" lang="ja-JP" altLang="en-US" sz="1300">
              <a:latin typeface="ＭＳ Ｐゴシック"/>
            </a:rPr>
            <a:t>年度については前年度比</a:t>
          </a:r>
          <a:r>
            <a:rPr kumimoji="1" lang="en-US" altLang="ja-JP" sz="1300">
              <a:latin typeface="ＭＳ Ｐゴシック"/>
            </a:rPr>
            <a:t>23.4</a:t>
          </a:r>
          <a:r>
            <a:rPr kumimoji="1" lang="ja-JP" altLang="en-US" sz="1300">
              <a:latin typeface="ＭＳ Ｐゴシック"/>
            </a:rPr>
            <a:t>％と大幅な改善となった。この要因としては、災害公営住宅の整備等により地方債現在高が上昇したものの、充当可能基金や充当可能特定財源が増加したことにより、将来負担比率の分子が減少したことによるものが大きい。</a:t>
          </a:r>
        </a:p>
        <a:p>
          <a:r>
            <a:rPr kumimoji="1" lang="ja-JP" altLang="en-US" sz="1300">
              <a:latin typeface="ＭＳ Ｐゴシック"/>
            </a:rPr>
            <a:t>　今後も、地方債対象事業の適債性を再度検討し、地方債発行の抑制を図るとともに、行財政運営の見直しを的確に行いながら、健全な財政運営に努めていく。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4" name="直線コネクタ 433"/>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5"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6" name="直線コネクタ 435"/>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804</xdr:rowOff>
    </xdr:from>
    <xdr:to>
      <xdr:col>24</xdr:col>
      <xdr:colOff>558800</xdr:colOff>
      <xdr:row>16</xdr:row>
      <xdr:rowOff>17568</xdr:rowOff>
    </xdr:to>
    <xdr:cxnSp macro="">
      <xdr:nvCxnSpPr>
        <xdr:cNvPr id="439" name="直線コネクタ 438"/>
        <xdr:cNvCxnSpPr/>
      </xdr:nvCxnSpPr>
      <xdr:spPr>
        <a:xfrm flipV="1">
          <a:off x="16179800" y="257255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0"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1" name="フローチャート : 判断 440"/>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17568</xdr:rowOff>
    </xdr:from>
    <xdr:to>
      <xdr:col>23</xdr:col>
      <xdr:colOff>406400</xdr:colOff>
      <xdr:row>16</xdr:row>
      <xdr:rowOff>77089</xdr:rowOff>
    </xdr:to>
    <xdr:cxnSp macro="">
      <xdr:nvCxnSpPr>
        <xdr:cNvPr id="442" name="直線コネクタ 441"/>
        <xdr:cNvCxnSpPr/>
      </xdr:nvCxnSpPr>
      <xdr:spPr>
        <a:xfrm flipV="1">
          <a:off x="15290800" y="2760768"/>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28829</xdr:rowOff>
    </xdr:from>
    <xdr:to>
      <xdr:col>23</xdr:col>
      <xdr:colOff>457200</xdr:colOff>
      <xdr:row>15</xdr:row>
      <xdr:rowOff>130429</xdr:rowOff>
    </xdr:to>
    <xdr:sp macro="" textlink="">
      <xdr:nvSpPr>
        <xdr:cNvPr id="443" name="フローチャート : 判断 442"/>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140606</xdr:rowOff>
    </xdr:from>
    <xdr:ext cx="736600" cy="259045"/>
    <xdr:sp macro="" textlink="">
      <xdr:nvSpPr>
        <xdr:cNvPr id="444" name="テキスト ボックス 443"/>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77089</xdr:rowOff>
    </xdr:from>
    <xdr:to>
      <xdr:col>22</xdr:col>
      <xdr:colOff>203200</xdr:colOff>
      <xdr:row>16</xdr:row>
      <xdr:rowOff>134197</xdr:rowOff>
    </xdr:to>
    <xdr:cxnSp macro="">
      <xdr:nvCxnSpPr>
        <xdr:cNvPr id="445" name="直線コネクタ 444"/>
        <xdr:cNvCxnSpPr/>
      </xdr:nvCxnSpPr>
      <xdr:spPr>
        <a:xfrm flipV="1">
          <a:off x="14401800" y="2820289"/>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164888</xdr:rowOff>
    </xdr:from>
    <xdr:to>
      <xdr:col>22</xdr:col>
      <xdr:colOff>254000</xdr:colOff>
      <xdr:row>15</xdr:row>
      <xdr:rowOff>95038</xdr:rowOff>
    </xdr:to>
    <xdr:sp macro="" textlink="">
      <xdr:nvSpPr>
        <xdr:cNvPr id="446" name="フローチャート : 判断 445"/>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105215</xdr:rowOff>
    </xdr:from>
    <xdr:ext cx="762000" cy="259045"/>
    <xdr:sp macro="" textlink="">
      <xdr:nvSpPr>
        <xdr:cNvPr id="447" name="テキスト ボックス 446"/>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134197</xdr:rowOff>
    </xdr:from>
    <xdr:to>
      <xdr:col>21</xdr:col>
      <xdr:colOff>0</xdr:colOff>
      <xdr:row>17</xdr:row>
      <xdr:rowOff>2963</xdr:rowOff>
    </xdr:to>
    <xdr:cxnSp macro="">
      <xdr:nvCxnSpPr>
        <xdr:cNvPr id="448" name="直線コネクタ 447"/>
        <xdr:cNvCxnSpPr/>
      </xdr:nvCxnSpPr>
      <xdr:spPr>
        <a:xfrm flipV="1">
          <a:off x="13512800" y="287739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10329</xdr:rowOff>
    </xdr:from>
    <xdr:to>
      <xdr:col>21</xdr:col>
      <xdr:colOff>50800</xdr:colOff>
      <xdr:row>15</xdr:row>
      <xdr:rowOff>111929</xdr:rowOff>
    </xdr:to>
    <xdr:sp macro="" textlink="">
      <xdr:nvSpPr>
        <xdr:cNvPr id="449" name="フローチャート : 判断 448"/>
        <xdr:cNvSpPr/>
      </xdr:nvSpPr>
      <xdr:spPr>
        <a:xfrm>
          <a:off x="14351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122106</xdr:rowOff>
    </xdr:from>
    <xdr:ext cx="762000" cy="259045"/>
    <xdr:sp macro="" textlink="">
      <xdr:nvSpPr>
        <xdr:cNvPr id="450" name="テキスト ボックス 449"/>
        <xdr:cNvSpPr txBox="1"/>
      </xdr:nvSpPr>
      <xdr:spPr>
        <a:xfrm>
          <a:off x="14020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51" name="フローチャート : 判断 450"/>
        <xdr:cNvSpPr/>
      </xdr:nvSpPr>
      <xdr:spPr>
        <a:xfrm>
          <a:off x="13462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26264</xdr:rowOff>
    </xdr:from>
    <xdr:ext cx="762000" cy="259045"/>
    <xdr:sp macro="" textlink="">
      <xdr:nvSpPr>
        <xdr:cNvPr id="452" name="テキスト ボックス 451"/>
        <xdr:cNvSpPr txBox="1"/>
      </xdr:nvSpPr>
      <xdr:spPr>
        <a:xfrm>
          <a:off x="13131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121454</xdr:rowOff>
    </xdr:from>
    <xdr:to>
      <xdr:col>24</xdr:col>
      <xdr:colOff>609600</xdr:colOff>
      <xdr:row>15</xdr:row>
      <xdr:rowOff>51604</xdr:rowOff>
    </xdr:to>
    <xdr:sp macro="" textlink="">
      <xdr:nvSpPr>
        <xdr:cNvPr id="458" name="円/楕円 457"/>
        <xdr:cNvSpPr/>
      </xdr:nvSpPr>
      <xdr:spPr>
        <a:xfrm>
          <a:off x="169672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93531</xdr:rowOff>
    </xdr:from>
    <xdr:ext cx="762000" cy="259045"/>
    <xdr:sp macro="" textlink="">
      <xdr:nvSpPr>
        <xdr:cNvPr id="459" name="将来負担の状況該当値テキスト"/>
        <xdr:cNvSpPr txBox="1"/>
      </xdr:nvSpPr>
      <xdr:spPr>
        <a:xfrm>
          <a:off x="17106900" y="249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138218</xdr:rowOff>
    </xdr:from>
    <xdr:to>
      <xdr:col>23</xdr:col>
      <xdr:colOff>457200</xdr:colOff>
      <xdr:row>16</xdr:row>
      <xdr:rowOff>68368</xdr:rowOff>
    </xdr:to>
    <xdr:sp macro="" textlink="">
      <xdr:nvSpPr>
        <xdr:cNvPr id="460" name="円/楕円 459"/>
        <xdr:cNvSpPr/>
      </xdr:nvSpPr>
      <xdr:spPr>
        <a:xfrm>
          <a:off x="16129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53145</xdr:rowOff>
    </xdr:from>
    <xdr:ext cx="736600" cy="259045"/>
    <xdr:sp macro="" textlink="">
      <xdr:nvSpPr>
        <xdr:cNvPr id="461" name="テキスト ボックス 460"/>
        <xdr:cNvSpPr txBox="1"/>
      </xdr:nvSpPr>
      <xdr:spPr>
        <a:xfrm>
          <a:off x="15798800" y="279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26289</xdr:rowOff>
    </xdr:from>
    <xdr:to>
      <xdr:col>22</xdr:col>
      <xdr:colOff>254000</xdr:colOff>
      <xdr:row>16</xdr:row>
      <xdr:rowOff>127889</xdr:rowOff>
    </xdr:to>
    <xdr:sp macro="" textlink="">
      <xdr:nvSpPr>
        <xdr:cNvPr id="462" name="円/楕円 461"/>
        <xdr:cNvSpPr/>
      </xdr:nvSpPr>
      <xdr:spPr>
        <a:xfrm>
          <a:off x="15240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112666</xdr:rowOff>
    </xdr:from>
    <xdr:ext cx="762000" cy="259045"/>
    <xdr:sp macro="" textlink="">
      <xdr:nvSpPr>
        <xdr:cNvPr id="463" name="テキスト ボックス 462"/>
        <xdr:cNvSpPr txBox="1"/>
      </xdr:nvSpPr>
      <xdr:spPr>
        <a:xfrm>
          <a:off x="14909800" y="28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83397</xdr:rowOff>
    </xdr:from>
    <xdr:to>
      <xdr:col>21</xdr:col>
      <xdr:colOff>50800</xdr:colOff>
      <xdr:row>17</xdr:row>
      <xdr:rowOff>13547</xdr:rowOff>
    </xdr:to>
    <xdr:sp macro="" textlink="">
      <xdr:nvSpPr>
        <xdr:cNvPr id="464" name="円/楕円 463"/>
        <xdr:cNvSpPr/>
      </xdr:nvSpPr>
      <xdr:spPr>
        <a:xfrm>
          <a:off x="14351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169774</xdr:rowOff>
    </xdr:from>
    <xdr:ext cx="762000" cy="259045"/>
    <xdr:sp macro="" textlink="">
      <xdr:nvSpPr>
        <xdr:cNvPr id="465" name="テキスト ボックス 464"/>
        <xdr:cNvSpPr txBox="1"/>
      </xdr:nvSpPr>
      <xdr:spPr>
        <a:xfrm>
          <a:off x="14020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123613</xdr:rowOff>
    </xdr:from>
    <xdr:to>
      <xdr:col>19</xdr:col>
      <xdr:colOff>533400</xdr:colOff>
      <xdr:row>17</xdr:row>
      <xdr:rowOff>53763</xdr:rowOff>
    </xdr:to>
    <xdr:sp macro="" textlink="">
      <xdr:nvSpPr>
        <xdr:cNvPr id="466" name="円/楕円 465"/>
        <xdr:cNvSpPr/>
      </xdr:nvSpPr>
      <xdr:spPr>
        <a:xfrm>
          <a:off x="134620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38540</xdr:rowOff>
    </xdr:from>
    <xdr:ext cx="762000" cy="259045"/>
    <xdr:sp macro="" textlink="">
      <xdr:nvSpPr>
        <xdr:cNvPr id="467" name="テキスト ボックス 466"/>
        <xdr:cNvSpPr txBox="1"/>
      </xdr:nvSpPr>
      <xdr:spPr>
        <a:xfrm>
          <a:off x="13131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宮城県石巻市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147,627
146,608
554.58
254,548,267
201,677,922
12,842,768
40,130,062
74,805,938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25.1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復旧・復興事業の加速化のため職員を優先的に配置する一方、復旧・復興事業費総額としては減少傾向にあることもあり、人件費に係る経常収支比率は、悪化傾向を示している。</a:t>
          </a:r>
        </a:p>
        <a:p>
          <a:r>
            <a:rPr kumimoji="1" lang="ja-JP" altLang="en-US" sz="1300">
              <a:latin typeface="ＭＳ Ｐゴシック"/>
            </a:rPr>
            <a:t>　類似団体の平均よりも</a:t>
          </a:r>
          <a:r>
            <a:rPr kumimoji="1" lang="en-US" altLang="ja-JP" sz="1300">
              <a:latin typeface="ＭＳ Ｐゴシック"/>
            </a:rPr>
            <a:t>3.7</a:t>
          </a:r>
          <a:r>
            <a:rPr kumimoji="1" lang="ja-JP" altLang="en-US" sz="1300">
              <a:latin typeface="ＭＳ Ｐゴシック"/>
            </a:rPr>
            <a:t>％高い数値を示していることから、復旧・復興事業を最優先にしつつも業務の見直し等を積極的に進め、各種手当を含めた人件費の削減・抑制に努めていくものとする。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152400</xdr:rowOff>
    </xdr:to>
    <xdr:cxnSp macro="">
      <xdr:nvCxnSpPr>
        <xdr:cNvPr id="66" name="直線コネクタ 65"/>
        <xdr:cNvCxnSpPr/>
      </xdr:nvCxnSpPr>
      <xdr:spPr>
        <a:xfrm>
          <a:off x="3987800" y="64897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162577</xdr:rowOff>
    </xdr:from>
    <xdr:ext cx="762000" cy="259045"/>
    <xdr:sp macro="" textlink="">
      <xdr:nvSpPr>
        <xdr:cNvPr id="67" name="人件費平均値テキスト"/>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95250</xdr:rowOff>
    </xdr:from>
    <xdr:to>
      <xdr:col>5</xdr:col>
      <xdr:colOff>549275</xdr:colOff>
      <xdr:row>37</xdr:row>
      <xdr:rowOff>146050</xdr:rowOff>
    </xdr:to>
    <xdr:cxnSp macro="">
      <xdr:nvCxnSpPr>
        <xdr:cNvPr id="69" name="直線コネクタ 68"/>
        <xdr:cNvCxnSpPr/>
      </xdr:nvCxnSpPr>
      <xdr:spPr>
        <a:xfrm>
          <a:off x="3098800" y="643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120650</xdr:rowOff>
    </xdr:from>
    <xdr:to>
      <xdr:col>5</xdr:col>
      <xdr:colOff>600075</xdr:colOff>
      <xdr:row>36</xdr:row>
      <xdr:rowOff>50800</xdr:rowOff>
    </xdr:to>
    <xdr:sp macro="" textlink="">
      <xdr:nvSpPr>
        <xdr:cNvPr id="70" name="フローチャート : 判断 69"/>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60977</xdr:rowOff>
    </xdr:from>
    <xdr:ext cx="736600" cy="259045"/>
    <xdr:sp macro="" textlink="">
      <xdr:nvSpPr>
        <xdr:cNvPr id="71" name="テキスト ボックス 70"/>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95250</xdr:rowOff>
    </xdr:to>
    <xdr:cxnSp macro="">
      <xdr:nvCxnSpPr>
        <xdr:cNvPr id="72" name="直線コネクタ 71"/>
        <xdr:cNvCxnSpPr/>
      </xdr:nvCxnSpPr>
      <xdr:spPr>
        <a:xfrm>
          <a:off x="2209800" y="6299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3" name="フローチャート :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111777</xdr:rowOff>
    </xdr:from>
    <xdr:ext cx="762000" cy="259045"/>
    <xdr:sp macro="" textlink="">
      <xdr:nvSpPr>
        <xdr:cNvPr id="74" name="テキスト ボックス 73"/>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38</xdr:row>
      <xdr:rowOff>101600</xdr:rowOff>
    </xdr:to>
    <xdr:cxnSp macro="">
      <xdr:nvCxnSpPr>
        <xdr:cNvPr id="75" name="直線コネクタ 74"/>
        <xdr:cNvCxnSpPr/>
      </xdr:nvCxnSpPr>
      <xdr:spPr>
        <a:xfrm flipV="1">
          <a:off x="1320800" y="62992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6" name="フローチャート : 判断 75"/>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99077</xdr:rowOff>
    </xdr:from>
    <xdr:ext cx="762000" cy="259045"/>
    <xdr:sp macro="" textlink="">
      <xdr:nvSpPr>
        <xdr:cNvPr id="77" name="テキスト ボックス 76"/>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8" name="フローチャート : 判断 77"/>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9" name="テキスト ボックス 78"/>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101600</xdr:rowOff>
    </xdr:from>
    <xdr:to>
      <xdr:col>7</xdr:col>
      <xdr:colOff>66675</xdr:colOff>
      <xdr:row>39</xdr:row>
      <xdr:rowOff>31750</xdr:rowOff>
    </xdr:to>
    <xdr:sp macro="" textlink="">
      <xdr:nvSpPr>
        <xdr:cNvPr id="85" name="円/楕円 84"/>
        <xdr:cNvSpPr/>
      </xdr:nvSpPr>
      <xdr:spPr>
        <a:xfrm>
          <a:off x="47752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73677</xdr:rowOff>
    </xdr:from>
    <xdr:ext cx="762000" cy="259045"/>
    <xdr:sp macro="" textlink="">
      <xdr:nvSpPr>
        <xdr:cNvPr id="86" name="人件費該当値テキスト"/>
        <xdr:cNvSpPr txBox="1"/>
      </xdr:nvSpPr>
      <xdr:spPr>
        <a:xfrm>
          <a:off x="49149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44450</xdr:rowOff>
    </xdr:from>
    <xdr:to>
      <xdr:col>4</xdr:col>
      <xdr:colOff>396875</xdr:colOff>
      <xdr:row>37</xdr:row>
      <xdr:rowOff>146050</xdr:rowOff>
    </xdr:to>
    <xdr:sp macro="" textlink="">
      <xdr:nvSpPr>
        <xdr:cNvPr id="89" name="円/楕円 88"/>
        <xdr:cNvSpPr/>
      </xdr:nvSpPr>
      <xdr:spPr>
        <a:xfrm>
          <a:off x="3048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156227</xdr:rowOff>
    </xdr:from>
    <xdr:ext cx="762000" cy="259045"/>
    <xdr:sp macro="" textlink="">
      <xdr:nvSpPr>
        <xdr:cNvPr id="90" name="テキスト ボックス 89"/>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50800</xdr:rowOff>
    </xdr:from>
    <xdr:to>
      <xdr:col>1</xdr:col>
      <xdr:colOff>676275</xdr:colOff>
      <xdr:row>38</xdr:row>
      <xdr:rowOff>152400</xdr:rowOff>
    </xdr:to>
    <xdr:sp macro="" textlink="">
      <xdr:nvSpPr>
        <xdr:cNvPr id="93" name="円/楕円 92"/>
        <xdr:cNvSpPr/>
      </xdr:nvSpPr>
      <xdr:spPr>
        <a:xfrm>
          <a:off x="1270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94" name="テキスト ボックス 93"/>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物件費に係る経常収支比率が類似団体平均を下回っているのは、震災により公共施設が被災したことにより、一時的に管理経費等が減となっていることが要因と考えられる。</a:t>
          </a:r>
        </a:p>
        <a:p>
          <a:r>
            <a:rPr kumimoji="1" lang="ja-JP" altLang="en-US" sz="1300">
              <a:latin typeface="ＭＳ Ｐゴシック"/>
            </a:rPr>
            <a:t>　しかし今後は、施設の再開等により、管理経費や維持補修費が増となる見込みであることから、行財政改革への取組みを通じ、物件費の削減に努めていく。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86179</xdr:rowOff>
    </xdr:to>
    <xdr:cxnSp macro="">
      <xdr:nvCxnSpPr>
        <xdr:cNvPr id="129" name="直線コネクタ 128"/>
        <xdr:cNvCxnSpPr/>
      </xdr:nvCxnSpPr>
      <xdr:spPr>
        <a:xfrm>
          <a:off x="15671800" y="25926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9979</xdr:rowOff>
    </xdr:from>
    <xdr:to>
      <xdr:col>22</xdr:col>
      <xdr:colOff>565150</xdr:colOff>
      <xdr:row>15</xdr:row>
      <xdr:rowOff>20864</xdr:rowOff>
    </xdr:to>
    <xdr:cxnSp macro="">
      <xdr:nvCxnSpPr>
        <xdr:cNvPr id="132" name="直線コネクタ 131"/>
        <xdr:cNvCxnSpPr/>
      </xdr:nvCxnSpPr>
      <xdr:spPr>
        <a:xfrm>
          <a:off x="14782800" y="2581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3" name="フローチャート :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170543</xdr:rowOff>
    </xdr:from>
    <xdr:to>
      <xdr:col>21</xdr:col>
      <xdr:colOff>361950</xdr:colOff>
      <xdr:row>15</xdr:row>
      <xdr:rowOff>9979</xdr:rowOff>
    </xdr:to>
    <xdr:cxnSp macro="">
      <xdr:nvCxnSpPr>
        <xdr:cNvPr id="135" name="直線コネクタ 134"/>
        <xdr:cNvCxnSpPr/>
      </xdr:nvCxnSpPr>
      <xdr:spPr>
        <a:xfrm>
          <a:off x="13893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157843</xdr:rowOff>
    </xdr:from>
    <xdr:to>
      <xdr:col>21</xdr:col>
      <xdr:colOff>412750</xdr:colOff>
      <xdr:row>17</xdr:row>
      <xdr:rowOff>87993</xdr:rowOff>
    </xdr:to>
    <xdr:sp macro="" textlink="">
      <xdr:nvSpPr>
        <xdr:cNvPr id="136" name="フローチャート :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137886</xdr:rowOff>
    </xdr:from>
    <xdr:to>
      <xdr:col>20</xdr:col>
      <xdr:colOff>158750</xdr:colOff>
      <xdr:row>14</xdr:row>
      <xdr:rowOff>170543</xdr:rowOff>
    </xdr:to>
    <xdr:cxnSp macro="">
      <xdr:nvCxnSpPr>
        <xdr:cNvPr id="138" name="直線コネクタ 137"/>
        <xdr:cNvCxnSpPr/>
      </xdr:nvCxnSpPr>
      <xdr:spPr>
        <a:xfrm>
          <a:off x="13004800" y="2538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9" name="フローチャート :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1" name="フローチャート :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42" name="テキスト ボックス 141"/>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48" name="円/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51906</xdr:rowOff>
    </xdr:from>
    <xdr:ext cx="762000" cy="259045"/>
    <xdr:sp macro="" textlink="">
      <xdr:nvSpPr>
        <xdr:cNvPr id="149"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50" name="円/楕円 149"/>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51" name="テキスト ボックス 150"/>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130629</xdr:rowOff>
    </xdr:from>
    <xdr:to>
      <xdr:col>21</xdr:col>
      <xdr:colOff>412750</xdr:colOff>
      <xdr:row>15</xdr:row>
      <xdr:rowOff>60779</xdr:rowOff>
    </xdr:to>
    <xdr:sp macro="" textlink="">
      <xdr:nvSpPr>
        <xdr:cNvPr id="152" name="円/楕円 151"/>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70956</xdr:rowOff>
    </xdr:from>
    <xdr:ext cx="762000" cy="259045"/>
    <xdr:sp macro="" textlink="">
      <xdr:nvSpPr>
        <xdr:cNvPr id="153" name="テキスト ボックス 152"/>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119743</xdr:rowOff>
    </xdr:from>
    <xdr:to>
      <xdr:col>20</xdr:col>
      <xdr:colOff>209550</xdr:colOff>
      <xdr:row>15</xdr:row>
      <xdr:rowOff>49893</xdr:rowOff>
    </xdr:to>
    <xdr:sp macro="" textlink="">
      <xdr:nvSpPr>
        <xdr:cNvPr id="154" name="円/楕円 153"/>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60070</xdr:rowOff>
    </xdr:from>
    <xdr:ext cx="762000" cy="259045"/>
    <xdr:sp macro="" textlink="">
      <xdr:nvSpPr>
        <xdr:cNvPr id="155" name="テキスト ボックス 154"/>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56" name="円/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27413</xdr:rowOff>
    </xdr:from>
    <xdr:ext cx="762000" cy="259045"/>
    <xdr:sp macro="" textlink="">
      <xdr:nvSpPr>
        <xdr:cNvPr id="157" name="テキスト ボックス 156"/>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扶助費に係る経常収支比率は、類似団体平均を下回っているものの、生活保護費や自立支援給付費の増加に加え、子育て支援の拡充に伴い上昇傾向にある。</a:t>
          </a:r>
        </a:p>
        <a:p>
          <a:r>
            <a:rPr kumimoji="1" lang="ja-JP" altLang="en-US" sz="1300">
              <a:latin typeface="ＭＳ Ｐゴシック"/>
            </a:rPr>
            <a:t>　震災後の各種支援により減少した生活保護受給者数は、高齢化の影響もあり、今後増加していくことが懸念されているため、資格審査等を適正に実施するなど、財政を圧迫する上昇傾向に歯止めをかけるよう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54</xdr:row>
      <xdr:rowOff>69850</xdr:rowOff>
    </xdr:to>
    <xdr:cxnSp macro="">
      <xdr:nvCxnSpPr>
        <xdr:cNvPr id="190" name="直線コネクタ 189"/>
        <xdr:cNvCxnSpPr/>
      </xdr:nvCxnSpPr>
      <xdr:spPr>
        <a:xfrm>
          <a:off x="3987800" y="9194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53</xdr:row>
      <xdr:rowOff>107950</xdr:rowOff>
    </xdr:to>
    <xdr:cxnSp macro="">
      <xdr:nvCxnSpPr>
        <xdr:cNvPr id="193" name="直線コネクタ 192"/>
        <xdr:cNvCxnSpPr/>
      </xdr:nvCxnSpPr>
      <xdr:spPr>
        <a:xfrm>
          <a:off x="3098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0</xdr:rowOff>
    </xdr:from>
    <xdr:to>
      <xdr:col>5</xdr:col>
      <xdr:colOff>600075</xdr:colOff>
      <xdr:row>58</xdr:row>
      <xdr:rowOff>101600</xdr:rowOff>
    </xdr:to>
    <xdr:sp macro="" textlink="">
      <xdr:nvSpPr>
        <xdr:cNvPr id="194" name="フローチャート : 判断 193"/>
        <xdr:cNvSpPr/>
      </xdr:nvSpPr>
      <xdr:spPr>
        <a:xfrm>
          <a:off x="3937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195" name="テキスト ボックス 194"/>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53</xdr:row>
      <xdr:rowOff>107950</xdr:rowOff>
    </xdr:to>
    <xdr:cxnSp macro="">
      <xdr:nvCxnSpPr>
        <xdr:cNvPr id="196" name="直線コネクタ 195"/>
        <xdr:cNvCxnSpPr/>
      </xdr:nvCxnSpPr>
      <xdr:spPr>
        <a:xfrm flipV="1">
          <a:off x="2209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7" name="フローチャート :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50800</xdr:rowOff>
    </xdr:from>
    <xdr:to>
      <xdr:col>3</xdr:col>
      <xdr:colOff>142875</xdr:colOff>
      <xdr:row>53</xdr:row>
      <xdr:rowOff>107950</xdr:rowOff>
    </xdr:to>
    <xdr:cxnSp macro="">
      <xdr:nvCxnSpPr>
        <xdr:cNvPr id="199" name="直線コネクタ 198"/>
        <xdr:cNvCxnSpPr/>
      </xdr:nvCxnSpPr>
      <xdr:spPr>
        <a:xfrm>
          <a:off x="1320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9" name="円/楕円 208"/>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99077</xdr:rowOff>
    </xdr:from>
    <xdr:ext cx="762000" cy="259045"/>
    <xdr:sp macro="" textlink="">
      <xdr:nvSpPr>
        <xdr:cNvPr id="210" name="扶助費該当値テキスト"/>
        <xdr:cNvSpPr txBox="1"/>
      </xdr:nvSpPr>
      <xdr:spPr>
        <a:xfrm>
          <a:off x="4914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11" name="円/楕円 210"/>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12" name="テキスト ボックス 211"/>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13" name="円/楕円 212"/>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14" name="テキスト ボックス 213"/>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15" name="円/楕円 214"/>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6" name="テキスト ボックス 215"/>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0</xdr:rowOff>
    </xdr:from>
    <xdr:to>
      <xdr:col>1</xdr:col>
      <xdr:colOff>676275</xdr:colOff>
      <xdr:row>53</xdr:row>
      <xdr:rowOff>101600</xdr:rowOff>
    </xdr:to>
    <xdr:sp macro="" textlink="">
      <xdr:nvSpPr>
        <xdr:cNvPr id="217" name="円/楕円 216"/>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111777</xdr:rowOff>
    </xdr:from>
    <xdr:ext cx="762000" cy="259045"/>
    <xdr:sp macro="" textlink="">
      <xdr:nvSpPr>
        <xdr:cNvPr id="218" name="テキスト ボックス 217"/>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のは、繰出金の増加が主な要因で、特に下水道事業特別会計への公債費繰出金について、借換えを行わず一括償還していることが割合を引き上げる大きな要因となっている。</a:t>
          </a:r>
        </a:p>
        <a:p>
          <a:r>
            <a:rPr kumimoji="1" lang="ja-JP" altLang="en-US" sz="1300">
              <a:latin typeface="ＭＳ Ｐゴシック"/>
            </a:rPr>
            <a:t>　今後は、独立採算の原則に立ち返り、税収を主な財源とする普通会計の負担額減少に積極的に努めるものとする。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127000</xdr:rowOff>
    </xdr:from>
    <xdr:to>
      <xdr:col>24</xdr:col>
      <xdr:colOff>31750</xdr:colOff>
      <xdr:row>61</xdr:row>
      <xdr:rowOff>19050</xdr:rowOff>
    </xdr:to>
    <xdr:cxnSp macro="">
      <xdr:nvCxnSpPr>
        <xdr:cNvPr id="251" name="直線コネクタ 250"/>
        <xdr:cNvCxnSpPr/>
      </xdr:nvCxnSpPr>
      <xdr:spPr>
        <a:xfrm flipV="1">
          <a:off x="15671800" y="10414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19050</xdr:rowOff>
    </xdr:from>
    <xdr:to>
      <xdr:col>22</xdr:col>
      <xdr:colOff>565150</xdr:colOff>
      <xdr:row>61</xdr:row>
      <xdr:rowOff>31750</xdr:rowOff>
    </xdr:to>
    <xdr:cxnSp macro="">
      <xdr:nvCxnSpPr>
        <xdr:cNvPr id="254" name="直線コネクタ 253"/>
        <xdr:cNvCxnSpPr/>
      </xdr:nvCxnSpPr>
      <xdr:spPr>
        <a:xfrm flipV="1">
          <a:off x="14782800" y="1047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5" name="フローチャート : 判断 254"/>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56" name="テキスト ボックス 255"/>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95250</xdr:rowOff>
    </xdr:from>
    <xdr:to>
      <xdr:col>21</xdr:col>
      <xdr:colOff>361950</xdr:colOff>
      <xdr:row>61</xdr:row>
      <xdr:rowOff>31750</xdr:rowOff>
    </xdr:to>
    <xdr:cxnSp macro="">
      <xdr:nvCxnSpPr>
        <xdr:cNvPr id="257" name="直線コネクタ 256"/>
        <xdr:cNvCxnSpPr/>
      </xdr:nvCxnSpPr>
      <xdr:spPr>
        <a:xfrm>
          <a:off x="13893800" y="102108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95250</xdr:rowOff>
    </xdr:from>
    <xdr:to>
      <xdr:col>20</xdr:col>
      <xdr:colOff>158750</xdr:colOff>
      <xdr:row>59</xdr:row>
      <xdr:rowOff>120650</xdr:rowOff>
    </xdr:to>
    <xdr:cxnSp macro="">
      <xdr:nvCxnSpPr>
        <xdr:cNvPr id="260" name="直線コネクタ 259"/>
        <xdr:cNvCxnSpPr/>
      </xdr:nvCxnSpPr>
      <xdr:spPr>
        <a:xfrm flipV="1">
          <a:off x="13004800" y="1021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2" name="テキスト ボックス 261"/>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4" name="テキスト ボックス 263"/>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76200</xdr:rowOff>
    </xdr:from>
    <xdr:to>
      <xdr:col>24</xdr:col>
      <xdr:colOff>82550</xdr:colOff>
      <xdr:row>61</xdr:row>
      <xdr:rowOff>6350</xdr:rowOff>
    </xdr:to>
    <xdr:sp macro="" textlink="">
      <xdr:nvSpPr>
        <xdr:cNvPr id="270" name="円/楕円 269"/>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48277</xdr:rowOff>
    </xdr:from>
    <xdr:ext cx="762000" cy="259045"/>
    <xdr:sp macro="" textlink="">
      <xdr:nvSpPr>
        <xdr:cNvPr id="271" name="その他該当値テキスト"/>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139700</xdr:rowOff>
    </xdr:from>
    <xdr:to>
      <xdr:col>22</xdr:col>
      <xdr:colOff>615950</xdr:colOff>
      <xdr:row>61</xdr:row>
      <xdr:rowOff>69850</xdr:rowOff>
    </xdr:to>
    <xdr:sp macro="" textlink="">
      <xdr:nvSpPr>
        <xdr:cNvPr id="272" name="円/楕円 271"/>
        <xdr:cNvSpPr/>
      </xdr:nvSpPr>
      <xdr:spPr>
        <a:xfrm>
          <a:off x="15621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54627</xdr:rowOff>
    </xdr:from>
    <xdr:ext cx="736600" cy="259045"/>
    <xdr:sp macro="" textlink="">
      <xdr:nvSpPr>
        <xdr:cNvPr id="273" name="テキスト ボックス 272"/>
        <xdr:cNvSpPr txBox="1"/>
      </xdr:nvSpPr>
      <xdr:spPr>
        <a:xfrm>
          <a:off x="15290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152400</xdr:rowOff>
    </xdr:from>
    <xdr:to>
      <xdr:col>21</xdr:col>
      <xdr:colOff>412750</xdr:colOff>
      <xdr:row>61</xdr:row>
      <xdr:rowOff>82550</xdr:rowOff>
    </xdr:to>
    <xdr:sp macro="" textlink="">
      <xdr:nvSpPr>
        <xdr:cNvPr id="274" name="円/楕円 273"/>
        <xdr:cNvSpPr/>
      </xdr:nvSpPr>
      <xdr:spPr>
        <a:xfrm>
          <a:off x="14732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67327</xdr:rowOff>
    </xdr:from>
    <xdr:ext cx="762000" cy="259045"/>
    <xdr:sp macro="" textlink="">
      <xdr:nvSpPr>
        <xdr:cNvPr id="275" name="テキスト ボックス 274"/>
        <xdr:cNvSpPr txBox="1"/>
      </xdr:nvSpPr>
      <xdr:spPr>
        <a:xfrm>
          <a:off x="14401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44450</xdr:rowOff>
    </xdr:from>
    <xdr:to>
      <xdr:col>20</xdr:col>
      <xdr:colOff>209550</xdr:colOff>
      <xdr:row>59</xdr:row>
      <xdr:rowOff>146050</xdr:rowOff>
    </xdr:to>
    <xdr:sp macro="" textlink="">
      <xdr:nvSpPr>
        <xdr:cNvPr id="276" name="円/楕円 275"/>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130827</xdr:rowOff>
    </xdr:from>
    <xdr:ext cx="762000" cy="259045"/>
    <xdr:sp macro="" textlink="">
      <xdr:nvSpPr>
        <xdr:cNvPr id="277" name="テキスト ボックス 276"/>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69850</xdr:rowOff>
    </xdr:from>
    <xdr:to>
      <xdr:col>19</xdr:col>
      <xdr:colOff>6350</xdr:colOff>
      <xdr:row>60</xdr:row>
      <xdr:rowOff>0</xdr:rowOff>
    </xdr:to>
    <xdr:sp macro="" textlink="">
      <xdr:nvSpPr>
        <xdr:cNvPr id="278" name="円/楕円 277"/>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156227</xdr:rowOff>
    </xdr:from>
    <xdr:ext cx="762000" cy="259045"/>
    <xdr:sp macro="" textlink="">
      <xdr:nvSpPr>
        <xdr:cNvPr id="279" name="テキスト ボックス 278"/>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補助費等については、本市の場合、消防やごみ処理等に係る広域行政事務組合への負担金や市立病院事業への運営費補助金等が含まれているため、単純に類似団体と比較することは難しい。</a:t>
          </a:r>
        </a:p>
        <a:p>
          <a:r>
            <a:rPr kumimoji="1" lang="ja-JP" altLang="en-US" sz="1300">
              <a:latin typeface="ＭＳ Ｐゴシック"/>
            </a:rPr>
            <a:t>　しかし、市立病院の再開に伴う増加に加え、各種団体等への補助金が例年多額になっていることを鑑み、今後の補助金交付について、その交付の適正化について精査していく必要がある。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1270</xdr:rowOff>
    </xdr:from>
    <xdr:to>
      <xdr:col>24</xdr:col>
      <xdr:colOff>31750</xdr:colOff>
      <xdr:row>39</xdr:row>
      <xdr:rowOff>115570</xdr:rowOff>
    </xdr:to>
    <xdr:cxnSp macro="">
      <xdr:nvCxnSpPr>
        <xdr:cNvPr id="311" name="直線コネクタ 310"/>
        <xdr:cNvCxnSpPr/>
      </xdr:nvCxnSpPr>
      <xdr:spPr>
        <a:xfrm>
          <a:off x="15671800" y="6687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1270</xdr:rowOff>
    </xdr:from>
    <xdr:to>
      <xdr:col>22</xdr:col>
      <xdr:colOff>565150</xdr:colOff>
      <xdr:row>39</xdr:row>
      <xdr:rowOff>31750</xdr:rowOff>
    </xdr:to>
    <xdr:cxnSp macro="">
      <xdr:nvCxnSpPr>
        <xdr:cNvPr id="314" name="直線コネクタ 313"/>
        <xdr:cNvCxnSpPr/>
      </xdr:nvCxnSpPr>
      <xdr:spPr>
        <a:xfrm flipV="1">
          <a:off x="14782800" y="668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5" name="フローチャート :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16" name="テキスト ボックス 315"/>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24130</xdr:rowOff>
    </xdr:from>
    <xdr:to>
      <xdr:col>21</xdr:col>
      <xdr:colOff>361950</xdr:colOff>
      <xdr:row>39</xdr:row>
      <xdr:rowOff>31750</xdr:rowOff>
    </xdr:to>
    <xdr:cxnSp macro="">
      <xdr:nvCxnSpPr>
        <xdr:cNvPr id="317" name="直線コネクタ 316"/>
        <xdr:cNvCxnSpPr/>
      </xdr:nvCxnSpPr>
      <xdr:spPr>
        <a:xfrm>
          <a:off x="13893800" y="6710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68580</xdr:rowOff>
    </xdr:from>
    <xdr:to>
      <xdr:col>21</xdr:col>
      <xdr:colOff>412750</xdr:colOff>
      <xdr:row>36</xdr:row>
      <xdr:rowOff>170180</xdr:rowOff>
    </xdr:to>
    <xdr:sp macro="" textlink="">
      <xdr:nvSpPr>
        <xdr:cNvPr id="318" name="フローチャート : 判断 317"/>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8907</xdr:rowOff>
    </xdr:from>
    <xdr:ext cx="762000" cy="259045"/>
    <xdr:sp macro="" textlink="">
      <xdr:nvSpPr>
        <xdr:cNvPr id="319" name="テキスト ボックス 318"/>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16510</xdr:rowOff>
    </xdr:from>
    <xdr:to>
      <xdr:col>20</xdr:col>
      <xdr:colOff>158750</xdr:colOff>
      <xdr:row>39</xdr:row>
      <xdr:rowOff>24130</xdr:rowOff>
    </xdr:to>
    <xdr:cxnSp macro="">
      <xdr:nvCxnSpPr>
        <xdr:cNvPr id="320" name="直線コネクタ 319"/>
        <xdr:cNvCxnSpPr/>
      </xdr:nvCxnSpPr>
      <xdr:spPr>
        <a:xfrm>
          <a:off x="13004800" y="670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83820</xdr:rowOff>
    </xdr:from>
    <xdr:to>
      <xdr:col>20</xdr:col>
      <xdr:colOff>209550</xdr:colOff>
      <xdr:row>37</xdr:row>
      <xdr:rowOff>13970</xdr:rowOff>
    </xdr:to>
    <xdr:sp macro="" textlink="">
      <xdr:nvSpPr>
        <xdr:cNvPr id="321" name="フローチャート : 判断 320"/>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24147</xdr:rowOff>
    </xdr:from>
    <xdr:ext cx="762000" cy="259045"/>
    <xdr:sp macro="" textlink="">
      <xdr:nvSpPr>
        <xdr:cNvPr id="322" name="テキスト ボックス 321"/>
        <xdr:cNvSpPr txBox="1"/>
      </xdr:nvSpPr>
      <xdr:spPr>
        <a:xfrm>
          <a:off x="13512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23" name="フローチャート : 判断 322"/>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24147</xdr:rowOff>
    </xdr:from>
    <xdr:ext cx="762000" cy="259045"/>
    <xdr:sp macro="" textlink="">
      <xdr:nvSpPr>
        <xdr:cNvPr id="324" name="テキスト ボックス 323"/>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64770</xdr:rowOff>
    </xdr:from>
    <xdr:to>
      <xdr:col>24</xdr:col>
      <xdr:colOff>82550</xdr:colOff>
      <xdr:row>39</xdr:row>
      <xdr:rowOff>166370</xdr:rowOff>
    </xdr:to>
    <xdr:sp macro="" textlink="">
      <xdr:nvSpPr>
        <xdr:cNvPr id="330" name="円/楕円 329"/>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36847</xdr:rowOff>
    </xdr:from>
    <xdr:ext cx="762000" cy="259045"/>
    <xdr:sp macro="" textlink="">
      <xdr:nvSpPr>
        <xdr:cNvPr id="331" name="補助費等該当値テキスト"/>
        <xdr:cNvSpPr txBox="1"/>
      </xdr:nvSpPr>
      <xdr:spPr>
        <a:xfrm>
          <a:off x="16598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121920</xdr:rowOff>
    </xdr:from>
    <xdr:to>
      <xdr:col>22</xdr:col>
      <xdr:colOff>615950</xdr:colOff>
      <xdr:row>39</xdr:row>
      <xdr:rowOff>52070</xdr:rowOff>
    </xdr:to>
    <xdr:sp macro="" textlink="">
      <xdr:nvSpPr>
        <xdr:cNvPr id="332" name="円/楕円 331"/>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36847</xdr:rowOff>
    </xdr:from>
    <xdr:ext cx="736600" cy="259045"/>
    <xdr:sp macro="" textlink="">
      <xdr:nvSpPr>
        <xdr:cNvPr id="333" name="テキスト ボックス 332"/>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152400</xdr:rowOff>
    </xdr:from>
    <xdr:to>
      <xdr:col>21</xdr:col>
      <xdr:colOff>412750</xdr:colOff>
      <xdr:row>39</xdr:row>
      <xdr:rowOff>82550</xdr:rowOff>
    </xdr:to>
    <xdr:sp macro="" textlink="">
      <xdr:nvSpPr>
        <xdr:cNvPr id="334" name="円/楕円 333"/>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67327</xdr:rowOff>
    </xdr:from>
    <xdr:ext cx="762000" cy="259045"/>
    <xdr:sp macro="" textlink="">
      <xdr:nvSpPr>
        <xdr:cNvPr id="335" name="テキスト ボックス 334"/>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144780</xdr:rowOff>
    </xdr:from>
    <xdr:to>
      <xdr:col>20</xdr:col>
      <xdr:colOff>209550</xdr:colOff>
      <xdr:row>39</xdr:row>
      <xdr:rowOff>74930</xdr:rowOff>
    </xdr:to>
    <xdr:sp macro="" textlink="">
      <xdr:nvSpPr>
        <xdr:cNvPr id="336" name="円/楕円 335"/>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59707</xdr:rowOff>
    </xdr:from>
    <xdr:ext cx="762000" cy="259045"/>
    <xdr:sp macro="" textlink="">
      <xdr:nvSpPr>
        <xdr:cNvPr id="337" name="テキスト ボックス 336"/>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137160</xdr:rowOff>
    </xdr:from>
    <xdr:to>
      <xdr:col>19</xdr:col>
      <xdr:colOff>6350</xdr:colOff>
      <xdr:row>39</xdr:row>
      <xdr:rowOff>67310</xdr:rowOff>
    </xdr:to>
    <xdr:sp macro="" textlink="">
      <xdr:nvSpPr>
        <xdr:cNvPr id="338" name="円/楕円 337"/>
        <xdr:cNvSpPr/>
      </xdr:nvSpPr>
      <xdr:spPr>
        <a:xfrm>
          <a:off x="12954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52087</xdr:rowOff>
    </xdr:from>
    <xdr:ext cx="762000" cy="259045"/>
    <xdr:sp macro="" textlink="">
      <xdr:nvSpPr>
        <xdr:cNvPr id="339" name="テキスト ボックス 338"/>
        <xdr:cNvSpPr txBox="1"/>
      </xdr:nvSpPr>
      <xdr:spPr>
        <a:xfrm>
          <a:off x="12623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公債費に係る経常収支比率は平成</a:t>
          </a:r>
          <a:r>
            <a:rPr kumimoji="1" lang="en-US" altLang="ja-JP" sz="1300">
              <a:latin typeface="ＭＳ Ｐゴシック"/>
            </a:rPr>
            <a:t>27</a:t>
          </a:r>
          <a:r>
            <a:rPr kumimoji="1" lang="ja-JP" altLang="en-US" sz="1300">
              <a:latin typeface="ＭＳ Ｐゴシック"/>
            </a:rPr>
            <a:t>年度決算において大幅に下落したものの、平成</a:t>
          </a:r>
          <a:r>
            <a:rPr kumimoji="1" lang="en-US" altLang="ja-JP" sz="1300">
              <a:latin typeface="ＭＳ Ｐゴシック"/>
            </a:rPr>
            <a:t>28</a:t>
          </a:r>
          <a:r>
            <a:rPr kumimoji="1" lang="ja-JP" altLang="en-US" sz="1300">
              <a:latin typeface="ＭＳ Ｐゴシック"/>
            </a:rPr>
            <a:t>年度決算においては、前年度比</a:t>
          </a:r>
          <a:r>
            <a:rPr kumimoji="1" lang="en-US" altLang="ja-JP" sz="1300">
              <a:latin typeface="ＭＳ Ｐゴシック"/>
            </a:rPr>
            <a:t>3.9</a:t>
          </a:r>
          <a:r>
            <a:rPr kumimoji="1" lang="ja-JP" altLang="en-US" sz="1300">
              <a:latin typeface="ＭＳ Ｐゴシック"/>
            </a:rPr>
            <a:t>％上昇し、類似団体平均と同等の</a:t>
          </a:r>
          <a:r>
            <a:rPr kumimoji="1" lang="en-US" altLang="ja-JP" sz="1300">
              <a:latin typeface="ＭＳ Ｐゴシック"/>
            </a:rPr>
            <a:t>15.5</a:t>
          </a:r>
          <a:r>
            <a:rPr kumimoji="1" lang="ja-JP" altLang="en-US" sz="1300">
              <a:latin typeface="ＭＳ Ｐゴシック"/>
            </a:rPr>
            <a:t>％となった。</a:t>
          </a:r>
        </a:p>
        <a:p>
          <a:r>
            <a:rPr kumimoji="1" lang="ja-JP" altLang="en-US" sz="1300">
              <a:latin typeface="ＭＳ Ｐゴシック"/>
            </a:rPr>
            <a:t>　近年の災害公営住宅整備等により、地方債現在高としては前年度を上回っており、今後は、当該公債費が増加していくことが確実となっていることからも、各種事業の重点化・適債性を再検討し、地方債発行の抑制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85852</xdr:rowOff>
    </xdr:from>
    <xdr:to>
      <xdr:col>7</xdr:col>
      <xdr:colOff>15875</xdr:colOff>
      <xdr:row>77</xdr:row>
      <xdr:rowOff>92711</xdr:rowOff>
    </xdr:to>
    <xdr:cxnSp macro="">
      <xdr:nvCxnSpPr>
        <xdr:cNvPr id="369" name="直線コネクタ 368"/>
        <xdr:cNvCxnSpPr/>
      </xdr:nvCxnSpPr>
      <xdr:spPr>
        <a:xfrm>
          <a:off x="3987800" y="13116052"/>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85852</xdr:rowOff>
    </xdr:from>
    <xdr:to>
      <xdr:col>5</xdr:col>
      <xdr:colOff>549275</xdr:colOff>
      <xdr:row>77</xdr:row>
      <xdr:rowOff>165863</xdr:rowOff>
    </xdr:to>
    <xdr:cxnSp macro="">
      <xdr:nvCxnSpPr>
        <xdr:cNvPr id="372" name="直線コネクタ 371"/>
        <xdr:cNvCxnSpPr/>
      </xdr:nvCxnSpPr>
      <xdr:spPr>
        <a:xfrm flipV="1">
          <a:off x="3098800" y="13116052"/>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165863</xdr:rowOff>
    </xdr:from>
    <xdr:to>
      <xdr:col>4</xdr:col>
      <xdr:colOff>346075</xdr:colOff>
      <xdr:row>78</xdr:row>
      <xdr:rowOff>131572</xdr:rowOff>
    </xdr:to>
    <xdr:cxnSp macro="">
      <xdr:nvCxnSpPr>
        <xdr:cNvPr id="375" name="直線コネクタ 374"/>
        <xdr:cNvCxnSpPr/>
      </xdr:nvCxnSpPr>
      <xdr:spPr>
        <a:xfrm flipV="1">
          <a:off x="2209800" y="1336751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23622</xdr:rowOff>
    </xdr:from>
    <xdr:to>
      <xdr:col>4</xdr:col>
      <xdr:colOff>396875</xdr:colOff>
      <xdr:row>77</xdr:row>
      <xdr:rowOff>125222</xdr:rowOff>
    </xdr:to>
    <xdr:sp macro="" textlink="">
      <xdr:nvSpPr>
        <xdr:cNvPr id="376" name="フローチャート : 判断 375"/>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77" name="テキスト ボックス 376"/>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131572</xdr:rowOff>
    </xdr:from>
    <xdr:to>
      <xdr:col>3</xdr:col>
      <xdr:colOff>142875</xdr:colOff>
      <xdr:row>79</xdr:row>
      <xdr:rowOff>19558</xdr:rowOff>
    </xdr:to>
    <xdr:cxnSp macro="">
      <xdr:nvCxnSpPr>
        <xdr:cNvPr id="378" name="直線コネクタ 377"/>
        <xdr:cNvCxnSpPr/>
      </xdr:nvCxnSpPr>
      <xdr:spPr>
        <a:xfrm flipV="1">
          <a:off x="1320800" y="135046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79" name="フローチャート :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1" name="フローチャート : 判断 380"/>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82" name="テキスト ボックス 381"/>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88" name="円/楕円 387"/>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13988</xdr:rowOff>
    </xdr:from>
    <xdr:ext cx="762000" cy="259045"/>
    <xdr:sp macro="" textlink="">
      <xdr:nvSpPr>
        <xdr:cNvPr id="389"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35052</xdr:rowOff>
    </xdr:from>
    <xdr:to>
      <xdr:col>5</xdr:col>
      <xdr:colOff>600075</xdr:colOff>
      <xdr:row>76</xdr:row>
      <xdr:rowOff>136652</xdr:rowOff>
    </xdr:to>
    <xdr:sp macro="" textlink="">
      <xdr:nvSpPr>
        <xdr:cNvPr id="390" name="円/楕円 389"/>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146829</xdr:rowOff>
    </xdr:from>
    <xdr:ext cx="736600" cy="259045"/>
    <xdr:sp macro="" textlink="">
      <xdr:nvSpPr>
        <xdr:cNvPr id="391" name="テキスト ボックス 390"/>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115063</xdr:rowOff>
    </xdr:from>
    <xdr:to>
      <xdr:col>4</xdr:col>
      <xdr:colOff>396875</xdr:colOff>
      <xdr:row>78</xdr:row>
      <xdr:rowOff>45213</xdr:rowOff>
    </xdr:to>
    <xdr:sp macro="" textlink="">
      <xdr:nvSpPr>
        <xdr:cNvPr id="392" name="円/楕円 391"/>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29990</xdr:rowOff>
    </xdr:from>
    <xdr:ext cx="762000" cy="259045"/>
    <xdr:sp macro="" textlink="">
      <xdr:nvSpPr>
        <xdr:cNvPr id="393" name="テキスト ボックス 392"/>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80772</xdr:rowOff>
    </xdr:from>
    <xdr:to>
      <xdr:col>3</xdr:col>
      <xdr:colOff>193675</xdr:colOff>
      <xdr:row>79</xdr:row>
      <xdr:rowOff>10922</xdr:rowOff>
    </xdr:to>
    <xdr:sp macro="" textlink="">
      <xdr:nvSpPr>
        <xdr:cNvPr id="394" name="円/楕円 393"/>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167149</xdr:rowOff>
    </xdr:from>
    <xdr:ext cx="762000" cy="259045"/>
    <xdr:sp macro="" textlink="">
      <xdr:nvSpPr>
        <xdr:cNvPr id="395" name="テキスト ボックス 394"/>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140208</xdr:rowOff>
    </xdr:from>
    <xdr:to>
      <xdr:col>1</xdr:col>
      <xdr:colOff>676275</xdr:colOff>
      <xdr:row>79</xdr:row>
      <xdr:rowOff>70358</xdr:rowOff>
    </xdr:to>
    <xdr:sp macro="" textlink="">
      <xdr:nvSpPr>
        <xdr:cNvPr id="396" name="円/楕円 395"/>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55135</xdr:rowOff>
    </xdr:from>
    <xdr:ext cx="762000" cy="259045"/>
    <xdr:sp macro="" textlink="">
      <xdr:nvSpPr>
        <xdr:cNvPr id="397" name="テキスト ボックス 396"/>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のは、繰出金の増加が主な要因で、特に下水道事業特別会計への公債費繰出金について、借換えを行わず一括償還していることが割合を引き上げる大きな要因となっている。</a:t>
          </a:r>
        </a:p>
        <a:p>
          <a:r>
            <a:rPr kumimoji="1" lang="ja-JP" altLang="en-US" sz="1300">
              <a:latin typeface="ＭＳ Ｐゴシック"/>
            </a:rPr>
            <a:t>　今後は、独立採算の原則に立ち返り、税収を主な財源とする普通会計の負担額減少に積極的に努めるものとする。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85089</xdr:rowOff>
    </xdr:from>
    <xdr:to>
      <xdr:col>24</xdr:col>
      <xdr:colOff>31750</xdr:colOff>
      <xdr:row>81</xdr:row>
      <xdr:rowOff>24130</xdr:rowOff>
    </xdr:to>
    <xdr:cxnSp macro="">
      <xdr:nvCxnSpPr>
        <xdr:cNvPr id="430" name="直線コネクタ 429"/>
        <xdr:cNvCxnSpPr/>
      </xdr:nvCxnSpPr>
      <xdr:spPr>
        <a:xfrm>
          <a:off x="15671800" y="13629639"/>
          <a:ext cx="8382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77470</xdr:rowOff>
    </xdr:from>
    <xdr:to>
      <xdr:col>22</xdr:col>
      <xdr:colOff>565150</xdr:colOff>
      <xdr:row>79</xdr:row>
      <xdr:rowOff>85089</xdr:rowOff>
    </xdr:to>
    <xdr:cxnSp macro="">
      <xdr:nvCxnSpPr>
        <xdr:cNvPr id="433" name="直線コネクタ 432"/>
        <xdr:cNvCxnSpPr/>
      </xdr:nvCxnSpPr>
      <xdr:spPr>
        <a:xfrm>
          <a:off x="14782800" y="13622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45720</xdr:rowOff>
    </xdr:from>
    <xdr:to>
      <xdr:col>22</xdr:col>
      <xdr:colOff>615950</xdr:colOff>
      <xdr:row>76</xdr:row>
      <xdr:rowOff>147320</xdr:rowOff>
    </xdr:to>
    <xdr:sp macro="" textlink="">
      <xdr:nvSpPr>
        <xdr:cNvPr id="434" name="フローチャート : 判断 433"/>
        <xdr:cNvSpPr/>
      </xdr:nvSpPr>
      <xdr:spPr>
        <a:xfrm>
          <a:off x="15621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157497</xdr:rowOff>
    </xdr:from>
    <xdr:ext cx="736600" cy="259045"/>
    <xdr:sp macro="" textlink="">
      <xdr:nvSpPr>
        <xdr:cNvPr id="435" name="テキスト ボックス 434"/>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161289</xdr:rowOff>
    </xdr:from>
    <xdr:to>
      <xdr:col>21</xdr:col>
      <xdr:colOff>361950</xdr:colOff>
      <xdr:row>79</xdr:row>
      <xdr:rowOff>77470</xdr:rowOff>
    </xdr:to>
    <xdr:cxnSp macro="">
      <xdr:nvCxnSpPr>
        <xdr:cNvPr id="436" name="直線コネクタ 435"/>
        <xdr:cNvCxnSpPr/>
      </xdr:nvCxnSpPr>
      <xdr:spPr>
        <a:xfrm>
          <a:off x="13893800" y="13362939"/>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95250</xdr:rowOff>
    </xdr:from>
    <xdr:to>
      <xdr:col>21</xdr:col>
      <xdr:colOff>412750</xdr:colOff>
      <xdr:row>78</xdr:row>
      <xdr:rowOff>25400</xdr:rowOff>
    </xdr:to>
    <xdr:sp macro="" textlink="">
      <xdr:nvSpPr>
        <xdr:cNvPr id="437" name="フローチャート : 判断 436"/>
        <xdr:cNvSpPr/>
      </xdr:nvSpPr>
      <xdr:spPr>
        <a:xfrm>
          <a:off x="14732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35577</xdr:rowOff>
    </xdr:from>
    <xdr:ext cx="762000" cy="259045"/>
    <xdr:sp macro="" textlink="">
      <xdr:nvSpPr>
        <xdr:cNvPr id="438" name="テキスト ボックス 437"/>
        <xdr:cNvSpPr txBox="1"/>
      </xdr:nvSpPr>
      <xdr:spPr>
        <a:xfrm>
          <a:off x="14401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78</xdr:row>
      <xdr:rowOff>142239</xdr:rowOff>
    </xdr:to>
    <xdr:cxnSp macro="">
      <xdr:nvCxnSpPr>
        <xdr:cNvPr id="439" name="直線コネクタ 438"/>
        <xdr:cNvCxnSpPr/>
      </xdr:nvCxnSpPr>
      <xdr:spPr>
        <a:xfrm flipV="1">
          <a:off x="13004800" y="133629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160020</xdr:rowOff>
    </xdr:from>
    <xdr:to>
      <xdr:col>20</xdr:col>
      <xdr:colOff>209550</xdr:colOff>
      <xdr:row>77</xdr:row>
      <xdr:rowOff>90170</xdr:rowOff>
    </xdr:to>
    <xdr:sp macro="" textlink="">
      <xdr:nvSpPr>
        <xdr:cNvPr id="440" name="フローチャート : 判断 439"/>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100347</xdr:rowOff>
    </xdr:from>
    <xdr:ext cx="762000" cy="259045"/>
    <xdr:sp macro="" textlink="">
      <xdr:nvSpPr>
        <xdr:cNvPr id="441" name="テキスト ボックス 440"/>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42" name="フローチャート : 判断 441"/>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123207</xdr:rowOff>
    </xdr:from>
    <xdr:ext cx="762000" cy="259045"/>
    <xdr:sp macro="" textlink="">
      <xdr:nvSpPr>
        <xdr:cNvPr id="443" name="テキスト ボックス 442"/>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144780</xdr:rowOff>
    </xdr:from>
    <xdr:to>
      <xdr:col>24</xdr:col>
      <xdr:colOff>82550</xdr:colOff>
      <xdr:row>81</xdr:row>
      <xdr:rowOff>74930</xdr:rowOff>
    </xdr:to>
    <xdr:sp macro="" textlink="">
      <xdr:nvSpPr>
        <xdr:cNvPr id="449" name="円/楕円 448"/>
        <xdr:cNvSpPr/>
      </xdr:nvSpPr>
      <xdr:spPr>
        <a:xfrm>
          <a:off x="16459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116857</xdr:rowOff>
    </xdr:from>
    <xdr:ext cx="762000" cy="259045"/>
    <xdr:sp macro="" textlink="">
      <xdr:nvSpPr>
        <xdr:cNvPr id="450" name="公債費以外該当値テキスト"/>
        <xdr:cNvSpPr txBox="1"/>
      </xdr:nvSpPr>
      <xdr:spPr>
        <a:xfrm>
          <a:off x="165989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34289</xdr:rowOff>
    </xdr:from>
    <xdr:to>
      <xdr:col>22</xdr:col>
      <xdr:colOff>615950</xdr:colOff>
      <xdr:row>79</xdr:row>
      <xdr:rowOff>135889</xdr:rowOff>
    </xdr:to>
    <xdr:sp macro="" textlink="">
      <xdr:nvSpPr>
        <xdr:cNvPr id="451" name="円/楕円 450"/>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120666</xdr:rowOff>
    </xdr:from>
    <xdr:ext cx="736600" cy="259045"/>
    <xdr:sp macro="" textlink="">
      <xdr:nvSpPr>
        <xdr:cNvPr id="452" name="テキスト ボックス 451"/>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26670</xdr:rowOff>
    </xdr:from>
    <xdr:to>
      <xdr:col>21</xdr:col>
      <xdr:colOff>412750</xdr:colOff>
      <xdr:row>79</xdr:row>
      <xdr:rowOff>128270</xdr:rowOff>
    </xdr:to>
    <xdr:sp macro="" textlink="">
      <xdr:nvSpPr>
        <xdr:cNvPr id="453" name="円/楕円 452"/>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113047</xdr:rowOff>
    </xdr:from>
    <xdr:ext cx="762000" cy="259045"/>
    <xdr:sp macro="" textlink="">
      <xdr:nvSpPr>
        <xdr:cNvPr id="454" name="テキスト ボックス 453"/>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5" name="円/楕円 454"/>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56" name="テキスト ボックス 455"/>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91439</xdr:rowOff>
    </xdr:from>
    <xdr:to>
      <xdr:col>19</xdr:col>
      <xdr:colOff>6350</xdr:colOff>
      <xdr:row>79</xdr:row>
      <xdr:rowOff>21589</xdr:rowOff>
    </xdr:to>
    <xdr:sp macro="" textlink="">
      <xdr:nvSpPr>
        <xdr:cNvPr id="457" name="円/楕円 456"/>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6366</xdr:rowOff>
    </xdr:from>
    <xdr:ext cx="762000" cy="259045"/>
    <xdr:sp macro="" textlink="">
      <xdr:nvSpPr>
        <xdr:cNvPr id="458" name="テキスト ボックス 457"/>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宮城県石巻市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159709</xdr:rowOff>
    </xdr:from>
    <xdr:to>
      <xdr:col>4</xdr:col>
      <xdr:colOff>1117600</xdr:colOff>
      <xdr:row>13</xdr:row>
      <xdr:rowOff>38417</xdr:rowOff>
    </xdr:to>
    <xdr:cxnSp macro="">
      <xdr:nvCxnSpPr>
        <xdr:cNvPr id="50" name="直線コネクタ 49"/>
        <xdr:cNvCxnSpPr/>
      </xdr:nvCxnSpPr>
      <xdr:spPr bwMode="auto">
        <a:xfrm flipV="1">
          <a:off x="5003800" y="2264734"/>
          <a:ext cx="647700" cy="5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14749</xdr:rowOff>
    </xdr:from>
    <xdr:ext cx="762000" cy="259045"/>
    <xdr:sp macro="" textlink="">
      <xdr:nvSpPr>
        <xdr:cNvPr id="51" name="人口1人当たり決算額の推移平均値テキスト130"/>
        <xdr:cNvSpPr txBox="1"/>
      </xdr:nvSpPr>
      <xdr:spPr>
        <a:xfrm>
          <a:off x="5740400" y="2977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38417</xdr:rowOff>
    </xdr:from>
    <xdr:to>
      <xdr:col>4</xdr:col>
      <xdr:colOff>469900</xdr:colOff>
      <xdr:row>13</xdr:row>
      <xdr:rowOff>106083</xdr:rowOff>
    </xdr:to>
    <xdr:cxnSp macro="">
      <xdr:nvCxnSpPr>
        <xdr:cNvPr id="53" name="直線コネクタ 52"/>
        <xdr:cNvCxnSpPr/>
      </xdr:nvCxnSpPr>
      <xdr:spPr bwMode="auto">
        <a:xfrm flipV="1">
          <a:off x="4305300" y="2314892"/>
          <a:ext cx="698500" cy="67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26422</xdr:rowOff>
    </xdr:from>
    <xdr:to>
      <xdr:col>4</xdr:col>
      <xdr:colOff>520700</xdr:colOff>
      <xdr:row>17</xdr:row>
      <xdr:rowOff>128022</xdr:rowOff>
    </xdr:to>
    <xdr:sp macro="" textlink="">
      <xdr:nvSpPr>
        <xdr:cNvPr id="54" name="フローチャート : 判断 53"/>
        <xdr:cNvSpPr/>
      </xdr:nvSpPr>
      <xdr:spPr bwMode="auto">
        <a:xfrm>
          <a:off x="4953000" y="29886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112799</xdr:rowOff>
    </xdr:from>
    <xdr:ext cx="736600" cy="259045"/>
    <xdr:sp macro="" textlink="">
      <xdr:nvSpPr>
        <xdr:cNvPr id="55" name="テキスト ボックス 54"/>
        <xdr:cNvSpPr txBox="1"/>
      </xdr:nvSpPr>
      <xdr:spPr>
        <a:xfrm>
          <a:off x="4622800" y="307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106083</xdr:rowOff>
    </xdr:from>
    <xdr:to>
      <xdr:col>3</xdr:col>
      <xdr:colOff>904875</xdr:colOff>
      <xdr:row>14</xdr:row>
      <xdr:rowOff>10319</xdr:rowOff>
    </xdr:to>
    <xdr:cxnSp macro="">
      <xdr:nvCxnSpPr>
        <xdr:cNvPr id="56" name="直線コネクタ 55"/>
        <xdr:cNvCxnSpPr/>
      </xdr:nvCxnSpPr>
      <xdr:spPr bwMode="auto">
        <a:xfrm flipV="1">
          <a:off x="3606800" y="2382558"/>
          <a:ext cx="698500" cy="75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143389</xdr:rowOff>
    </xdr:from>
    <xdr:to>
      <xdr:col>3</xdr:col>
      <xdr:colOff>955675</xdr:colOff>
      <xdr:row>18</xdr:row>
      <xdr:rowOff>73539</xdr:rowOff>
    </xdr:to>
    <xdr:sp macro="" textlink="">
      <xdr:nvSpPr>
        <xdr:cNvPr id="57" name="フローチャート : 判断 56"/>
        <xdr:cNvSpPr/>
      </xdr:nvSpPr>
      <xdr:spPr bwMode="auto">
        <a:xfrm>
          <a:off x="4254500" y="3105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58316</xdr:rowOff>
    </xdr:from>
    <xdr:ext cx="762000" cy="259045"/>
    <xdr:sp macro="" textlink="">
      <xdr:nvSpPr>
        <xdr:cNvPr id="58" name="テキスト ボックス 57"/>
        <xdr:cNvSpPr txBox="1"/>
      </xdr:nvSpPr>
      <xdr:spPr>
        <a:xfrm>
          <a:off x="3924300" y="31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10319</xdr:rowOff>
    </xdr:from>
    <xdr:to>
      <xdr:col>3</xdr:col>
      <xdr:colOff>206375</xdr:colOff>
      <xdr:row>14</xdr:row>
      <xdr:rowOff>110407</xdr:rowOff>
    </xdr:to>
    <xdr:cxnSp macro="">
      <xdr:nvCxnSpPr>
        <xdr:cNvPr id="59" name="直線コネクタ 58"/>
        <xdr:cNvCxnSpPr/>
      </xdr:nvCxnSpPr>
      <xdr:spPr bwMode="auto">
        <a:xfrm flipV="1">
          <a:off x="2908300" y="2458244"/>
          <a:ext cx="698500" cy="100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144723</xdr:rowOff>
    </xdr:from>
    <xdr:to>
      <xdr:col>3</xdr:col>
      <xdr:colOff>257175</xdr:colOff>
      <xdr:row>18</xdr:row>
      <xdr:rowOff>74873</xdr:rowOff>
    </xdr:to>
    <xdr:sp macro="" textlink="">
      <xdr:nvSpPr>
        <xdr:cNvPr id="60" name="フローチャート : 判断 59"/>
        <xdr:cNvSpPr/>
      </xdr:nvSpPr>
      <xdr:spPr bwMode="auto">
        <a:xfrm>
          <a:off x="3556000" y="31069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59650</xdr:rowOff>
    </xdr:from>
    <xdr:ext cx="762000" cy="259045"/>
    <xdr:sp macro="" textlink="">
      <xdr:nvSpPr>
        <xdr:cNvPr id="61" name="テキスト ボックス 60"/>
        <xdr:cNvSpPr txBox="1"/>
      </xdr:nvSpPr>
      <xdr:spPr>
        <a:xfrm>
          <a:off x="3225800" y="319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125997</xdr:rowOff>
    </xdr:from>
    <xdr:to>
      <xdr:col>2</xdr:col>
      <xdr:colOff>692150</xdr:colOff>
      <xdr:row>18</xdr:row>
      <xdr:rowOff>56147</xdr:rowOff>
    </xdr:to>
    <xdr:sp macro="" textlink="">
      <xdr:nvSpPr>
        <xdr:cNvPr id="62" name="フローチャート : 判断 61"/>
        <xdr:cNvSpPr/>
      </xdr:nvSpPr>
      <xdr:spPr bwMode="auto">
        <a:xfrm>
          <a:off x="2857500" y="3088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40924</xdr:rowOff>
    </xdr:from>
    <xdr:ext cx="762000" cy="259045"/>
    <xdr:sp macro="" textlink="">
      <xdr:nvSpPr>
        <xdr:cNvPr id="63" name="テキスト ボックス 62"/>
        <xdr:cNvSpPr txBox="1"/>
      </xdr:nvSpPr>
      <xdr:spPr>
        <a:xfrm>
          <a:off x="2527300" y="317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108909</xdr:rowOff>
    </xdr:from>
    <xdr:to>
      <xdr:col>5</xdr:col>
      <xdr:colOff>34925</xdr:colOff>
      <xdr:row>13</xdr:row>
      <xdr:rowOff>39059</xdr:rowOff>
    </xdr:to>
    <xdr:sp macro="" textlink="">
      <xdr:nvSpPr>
        <xdr:cNvPr id="69" name="円/楕円 68"/>
        <xdr:cNvSpPr/>
      </xdr:nvSpPr>
      <xdr:spPr bwMode="auto">
        <a:xfrm>
          <a:off x="5600700" y="2213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55586</xdr:rowOff>
    </xdr:from>
    <xdr:ext cx="762000" cy="259045"/>
    <xdr:sp macro="" textlink="">
      <xdr:nvSpPr>
        <xdr:cNvPr id="70" name="人口1人当たり決算額の推移該当値テキスト130"/>
        <xdr:cNvSpPr txBox="1"/>
      </xdr:nvSpPr>
      <xdr:spPr>
        <a:xfrm>
          <a:off x="5740400" y="21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107,783</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159067</xdr:rowOff>
    </xdr:from>
    <xdr:to>
      <xdr:col>4</xdr:col>
      <xdr:colOff>520700</xdr:colOff>
      <xdr:row>13</xdr:row>
      <xdr:rowOff>89217</xdr:rowOff>
    </xdr:to>
    <xdr:sp macro="" textlink="">
      <xdr:nvSpPr>
        <xdr:cNvPr id="71" name="円/楕円 70"/>
        <xdr:cNvSpPr/>
      </xdr:nvSpPr>
      <xdr:spPr bwMode="auto">
        <a:xfrm>
          <a:off x="4953000" y="2264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99394</xdr:rowOff>
    </xdr:from>
    <xdr:ext cx="736600" cy="259045"/>
    <xdr:sp macro="" textlink="">
      <xdr:nvSpPr>
        <xdr:cNvPr id="72" name="テキスト ボックス 71"/>
        <xdr:cNvSpPr txBox="1"/>
      </xdr:nvSpPr>
      <xdr:spPr>
        <a:xfrm>
          <a:off x="4622800" y="203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105,150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55283</xdr:rowOff>
    </xdr:from>
    <xdr:to>
      <xdr:col>3</xdr:col>
      <xdr:colOff>955675</xdr:colOff>
      <xdr:row>13</xdr:row>
      <xdr:rowOff>156883</xdr:rowOff>
    </xdr:to>
    <xdr:sp macro="" textlink="">
      <xdr:nvSpPr>
        <xdr:cNvPr id="73" name="円/楕円 72"/>
        <xdr:cNvSpPr/>
      </xdr:nvSpPr>
      <xdr:spPr bwMode="auto">
        <a:xfrm>
          <a:off x="4254500" y="2331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167060</xdr:rowOff>
    </xdr:from>
    <xdr:ext cx="762000" cy="259045"/>
    <xdr:sp macro="" textlink="">
      <xdr:nvSpPr>
        <xdr:cNvPr id="74" name="テキスト ボックス 73"/>
        <xdr:cNvSpPr txBox="1"/>
      </xdr:nvSpPr>
      <xdr:spPr>
        <a:xfrm>
          <a:off x="3924300" y="210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101,598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130969</xdr:rowOff>
    </xdr:from>
    <xdr:to>
      <xdr:col>3</xdr:col>
      <xdr:colOff>257175</xdr:colOff>
      <xdr:row>14</xdr:row>
      <xdr:rowOff>61119</xdr:rowOff>
    </xdr:to>
    <xdr:sp macro="" textlink="">
      <xdr:nvSpPr>
        <xdr:cNvPr id="75" name="円/楕円 74"/>
        <xdr:cNvSpPr/>
      </xdr:nvSpPr>
      <xdr:spPr bwMode="auto">
        <a:xfrm>
          <a:off x="3556000" y="240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71296</xdr:rowOff>
    </xdr:from>
    <xdr:ext cx="762000" cy="259045"/>
    <xdr:sp macro="" textlink="">
      <xdr:nvSpPr>
        <xdr:cNvPr id="76" name="テキスト ボックス 75"/>
        <xdr:cNvSpPr txBox="1"/>
      </xdr:nvSpPr>
      <xdr:spPr>
        <a:xfrm>
          <a:off x="3225800" y="217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97,625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59607</xdr:rowOff>
    </xdr:from>
    <xdr:to>
      <xdr:col>2</xdr:col>
      <xdr:colOff>692150</xdr:colOff>
      <xdr:row>14</xdr:row>
      <xdr:rowOff>161207</xdr:rowOff>
    </xdr:to>
    <xdr:sp macro="" textlink="">
      <xdr:nvSpPr>
        <xdr:cNvPr id="77" name="円/楕円 76"/>
        <xdr:cNvSpPr/>
      </xdr:nvSpPr>
      <xdr:spPr bwMode="auto">
        <a:xfrm>
          <a:off x="2857500" y="250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171384</xdr:rowOff>
    </xdr:from>
    <xdr:ext cx="762000" cy="259045"/>
    <xdr:sp macro="" textlink="">
      <xdr:nvSpPr>
        <xdr:cNvPr id="78" name="テキスト ボックス 77"/>
        <xdr:cNvSpPr txBox="1"/>
      </xdr:nvSpPr>
      <xdr:spPr>
        <a:xfrm>
          <a:off x="2527300" y="227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58093</xdr:rowOff>
    </xdr:from>
    <xdr:to>
      <xdr:col>4</xdr:col>
      <xdr:colOff>1117600</xdr:colOff>
      <xdr:row>38</xdr:row>
      <xdr:rowOff>36605</xdr:rowOff>
    </xdr:to>
    <xdr:cxnSp macro="">
      <xdr:nvCxnSpPr>
        <xdr:cNvPr id="108" name="直線コネクタ 107"/>
        <xdr:cNvCxnSpPr/>
      </xdr:nvCxnSpPr>
      <xdr:spPr bwMode="auto">
        <a:xfrm flipV="1">
          <a:off x="5651500" y="6325543"/>
          <a:ext cx="0" cy="1178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8682</xdr:rowOff>
    </xdr:from>
    <xdr:ext cx="762000" cy="259045"/>
    <xdr:sp macro="" textlink="">
      <xdr:nvSpPr>
        <xdr:cNvPr id="109" name="人口1人当たり決算額の推移最小値テキスト445"/>
        <xdr:cNvSpPr txBox="1"/>
      </xdr:nvSpPr>
      <xdr:spPr>
        <a:xfrm>
          <a:off x="5740400" y="747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38</xdr:row>
      <xdr:rowOff>36605</xdr:rowOff>
    </xdr:from>
    <xdr:to>
      <xdr:col>5</xdr:col>
      <xdr:colOff>73025</xdr:colOff>
      <xdr:row>38</xdr:row>
      <xdr:rowOff>36605</xdr:rowOff>
    </xdr:to>
    <xdr:cxnSp macro="">
      <xdr:nvCxnSpPr>
        <xdr:cNvPr id="110" name="直線コネクタ 109"/>
        <xdr:cNvCxnSpPr/>
      </xdr:nvCxnSpPr>
      <xdr:spPr bwMode="auto">
        <a:xfrm>
          <a:off x="5562600" y="7504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144470</xdr:rowOff>
    </xdr:from>
    <xdr:ext cx="762000" cy="259045"/>
    <xdr:sp macro="" textlink="">
      <xdr:nvSpPr>
        <xdr:cNvPr id="111" name="人口1人当たり決算額の推移最大値テキスト445"/>
        <xdr:cNvSpPr txBox="1"/>
      </xdr:nvSpPr>
      <xdr:spPr>
        <a:xfrm>
          <a:off x="5740400" y="606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34</xdr:row>
      <xdr:rowOff>58093</xdr:rowOff>
    </xdr:from>
    <xdr:to>
      <xdr:col>5</xdr:col>
      <xdr:colOff>73025</xdr:colOff>
      <xdr:row>34</xdr:row>
      <xdr:rowOff>58093</xdr:rowOff>
    </xdr:to>
    <xdr:cxnSp macro="">
      <xdr:nvCxnSpPr>
        <xdr:cNvPr id="112" name="直線コネクタ 111"/>
        <xdr:cNvCxnSpPr/>
      </xdr:nvCxnSpPr>
      <xdr:spPr bwMode="auto">
        <a:xfrm>
          <a:off x="5562600" y="63255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110410</xdr:rowOff>
    </xdr:from>
    <xdr:to>
      <xdr:col>4</xdr:col>
      <xdr:colOff>1117600</xdr:colOff>
      <xdr:row>34</xdr:row>
      <xdr:rowOff>201687</xdr:rowOff>
    </xdr:to>
    <xdr:cxnSp macro="">
      <xdr:nvCxnSpPr>
        <xdr:cNvPr id="113" name="直線コネクタ 112"/>
        <xdr:cNvCxnSpPr/>
      </xdr:nvCxnSpPr>
      <xdr:spPr bwMode="auto">
        <a:xfrm>
          <a:off x="5003800" y="6377860"/>
          <a:ext cx="647700" cy="91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256271</xdr:rowOff>
    </xdr:from>
    <xdr:ext cx="762000" cy="259045"/>
    <xdr:sp macro="" textlink="">
      <xdr:nvSpPr>
        <xdr:cNvPr id="114" name="人口1人当たり決算額の推移平均値テキスト445"/>
        <xdr:cNvSpPr txBox="1"/>
      </xdr:nvSpPr>
      <xdr:spPr>
        <a:xfrm>
          <a:off x="5740400" y="686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284194</xdr:rowOff>
    </xdr:from>
    <xdr:to>
      <xdr:col>5</xdr:col>
      <xdr:colOff>34925</xdr:colOff>
      <xdr:row>36</xdr:row>
      <xdr:rowOff>42894</xdr:rowOff>
    </xdr:to>
    <xdr:sp macro="" textlink="">
      <xdr:nvSpPr>
        <xdr:cNvPr id="115" name="フローチャート : 判断 114"/>
        <xdr:cNvSpPr/>
      </xdr:nvSpPr>
      <xdr:spPr bwMode="auto">
        <a:xfrm>
          <a:off x="5600700" y="689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17729</xdr:rowOff>
    </xdr:from>
    <xdr:to>
      <xdr:col>4</xdr:col>
      <xdr:colOff>469900</xdr:colOff>
      <xdr:row>34</xdr:row>
      <xdr:rowOff>110410</xdr:rowOff>
    </xdr:to>
    <xdr:cxnSp macro="">
      <xdr:nvCxnSpPr>
        <xdr:cNvPr id="116" name="直線コネクタ 115"/>
        <xdr:cNvCxnSpPr/>
      </xdr:nvCxnSpPr>
      <xdr:spPr bwMode="auto">
        <a:xfrm>
          <a:off x="4305300" y="5942279"/>
          <a:ext cx="698500" cy="435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184426</xdr:rowOff>
    </xdr:from>
    <xdr:to>
      <xdr:col>4</xdr:col>
      <xdr:colOff>520700</xdr:colOff>
      <xdr:row>35</xdr:row>
      <xdr:rowOff>286026</xdr:rowOff>
    </xdr:to>
    <xdr:sp macro="" textlink="">
      <xdr:nvSpPr>
        <xdr:cNvPr id="117" name="フローチャート : 判断 116"/>
        <xdr:cNvSpPr/>
      </xdr:nvSpPr>
      <xdr:spPr bwMode="auto">
        <a:xfrm>
          <a:off x="4953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270803</xdr:rowOff>
    </xdr:from>
    <xdr:ext cx="736600" cy="259045"/>
    <xdr:sp macro="" textlink="">
      <xdr:nvSpPr>
        <xdr:cNvPr id="118" name="テキスト ボックス 117"/>
        <xdr:cNvSpPr txBox="1"/>
      </xdr:nvSpPr>
      <xdr:spPr>
        <a:xfrm>
          <a:off x="4622800" y="688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17729</xdr:rowOff>
    </xdr:from>
    <xdr:to>
      <xdr:col>3</xdr:col>
      <xdr:colOff>904875</xdr:colOff>
      <xdr:row>33</xdr:row>
      <xdr:rowOff>146235</xdr:rowOff>
    </xdr:to>
    <xdr:cxnSp macro="">
      <xdr:nvCxnSpPr>
        <xdr:cNvPr id="119" name="直線コネクタ 118"/>
        <xdr:cNvCxnSpPr/>
      </xdr:nvCxnSpPr>
      <xdr:spPr bwMode="auto">
        <a:xfrm flipV="1">
          <a:off x="3606800" y="5942279"/>
          <a:ext cx="698500" cy="128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23688</xdr:rowOff>
    </xdr:from>
    <xdr:to>
      <xdr:col>3</xdr:col>
      <xdr:colOff>955675</xdr:colOff>
      <xdr:row>36</xdr:row>
      <xdr:rowOff>125288</xdr:rowOff>
    </xdr:to>
    <xdr:sp macro="" textlink="">
      <xdr:nvSpPr>
        <xdr:cNvPr id="120" name="フローチャート : 判断 119"/>
        <xdr:cNvSpPr/>
      </xdr:nvSpPr>
      <xdr:spPr bwMode="auto">
        <a:xfrm>
          <a:off x="4254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110065</xdr:rowOff>
    </xdr:from>
    <xdr:ext cx="762000" cy="259045"/>
    <xdr:sp macro="" textlink="">
      <xdr:nvSpPr>
        <xdr:cNvPr id="121" name="テキスト ボックス 120"/>
        <xdr:cNvSpPr txBox="1"/>
      </xdr:nvSpPr>
      <xdr:spPr>
        <a:xfrm>
          <a:off x="39243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146235</xdr:rowOff>
    </xdr:from>
    <xdr:to>
      <xdr:col>3</xdr:col>
      <xdr:colOff>206375</xdr:colOff>
      <xdr:row>33</xdr:row>
      <xdr:rowOff>329899</xdr:rowOff>
    </xdr:to>
    <xdr:cxnSp macro="">
      <xdr:nvCxnSpPr>
        <xdr:cNvPr id="122" name="直線コネクタ 121"/>
        <xdr:cNvCxnSpPr/>
      </xdr:nvCxnSpPr>
      <xdr:spPr bwMode="auto">
        <a:xfrm flipV="1">
          <a:off x="2908300" y="6070785"/>
          <a:ext cx="698500" cy="183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319659</xdr:rowOff>
    </xdr:from>
    <xdr:to>
      <xdr:col>3</xdr:col>
      <xdr:colOff>257175</xdr:colOff>
      <xdr:row>36</xdr:row>
      <xdr:rowOff>78359</xdr:rowOff>
    </xdr:to>
    <xdr:sp macro="" textlink="">
      <xdr:nvSpPr>
        <xdr:cNvPr id="123" name="フローチャート : 判断 122"/>
        <xdr:cNvSpPr/>
      </xdr:nvSpPr>
      <xdr:spPr bwMode="auto">
        <a:xfrm>
          <a:off x="3556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63136</xdr:rowOff>
    </xdr:from>
    <xdr:ext cx="762000" cy="259045"/>
    <xdr:sp macro="" textlink="">
      <xdr:nvSpPr>
        <xdr:cNvPr id="124" name="テキスト ボックス 123"/>
        <xdr:cNvSpPr txBox="1"/>
      </xdr:nvSpPr>
      <xdr:spPr>
        <a:xfrm>
          <a:off x="32258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261921</xdr:rowOff>
    </xdr:from>
    <xdr:to>
      <xdr:col>2</xdr:col>
      <xdr:colOff>692150</xdr:colOff>
      <xdr:row>36</xdr:row>
      <xdr:rowOff>20621</xdr:rowOff>
    </xdr:to>
    <xdr:sp macro="" textlink="">
      <xdr:nvSpPr>
        <xdr:cNvPr id="125" name="フローチャート : 判断 124"/>
        <xdr:cNvSpPr/>
      </xdr:nvSpPr>
      <xdr:spPr bwMode="auto">
        <a:xfrm>
          <a:off x="2857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5398</xdr:rowOff>
    </xdr:from>
    <xdr:ext cx="762000" cy="259045"/>
    <xdr:sp macro="" textlink="">
      <xdr:nvSpPr>
        <xdr:cNvPr id="126" name="テキスト ボックス 125"/>
        <xdr:cNvSpPr txBox="1"/>
      </xdr:nvSpPr>
      <xdr:spPr>
        <a:xfrm>
          <a:off x="2527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150887</xdr:rowOff>
    </xdr:from>
    <xdr:to>
      <xdr:col>5</xdr:col>
      <xdr:colOff>34925</xdr:colOff>
      <xdr:row>34</xdr:row>
      <xdr:rowOff>252487</xdr:rowOff>
    </xdr:to>
    <xdr:sp macro="" textlink="">
      <xdr:nvSpPr>
        <xdr:cNvPr id="132" name="円/楕円 131"/>
        <xdr:cNvSpPr/>
      </xdr:nvSpPr>
      <xdr:spPr bwMode="auto">
        <a:xfrm>
          <a:off x="5600700" y="6418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338864</xdr:rowOff>
    </xdr:from>
    <xdr:ext cx="762000" cy="259045"/>
    <xdr:sp macro="" textlink="">
      <xdr:nvSpPr>
        <xdr:cNvPr id="133" name="人口1人当たり決算額の推移該当値テキスト445"/>
        <xdr:cNvSpPr txBox="1"/>
      </xdr:nvSpPr>
      <xdr:spPr>
        <a:xfrm>
          <a:off x="5740400" y="626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24,963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59610</xdr:rowOff>
    </xdr:from>
    <xdr:to>
      <xdr:col>4</xdr:col>
      <xdr:colOff>520700</xdr:colOff>
      <xdr:row>34</xdr:row>
      <xdr:rowOff>161210</xdr:rowOff>
    </xdr:to>
    <xdr:sp macro="" textlink="">
      <xdr:nvSpPr>
        <xdr:cNvPr id="134" name="円/楕円 133"/>
        <xdr:cNvSpPr/>
      </xdr:nvSpPr>
      <xdr:spPr bwMode="auto">
        <a:xfrm>
          <a:off x="4953000" y="632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171387</xdr:rowOff>
    </xdr:from>
    <xdr:ext cx="736600" cy="259045"/>
    <xdr:sp macro="" textlink="">
      <xdr:nvSpPr>
        <xdr:cNvPr id="135" name="テキスト ボックス 134"/>
        <xdr:cNvSpPr txBox="1"/>
      </xdr:nvSpPr>
      <xdr:spPr>
        <a:xfrm>
          <a:off x="4622800" y="609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27,758</a:t>
          </a:r>
          <a:endParaRPr kumimoji="1" lang="ja-JP" altLang="en-US" sz="1000" b="1">
            <a:solidFill>
              <a:srgbClr val="FF0000"/>
            </a:solidFill>
            <a:latin typeface="ＭＳ Ｐゴシック"/>
          </a:endParaRPr>
        </a:p>
      </xdr:txBody>
    </xdr:sp>
    <xdr:clientData/>
  </xdr:oneCellAnchor>
  <xdr:twoCellAnchor>
    <xdr:from>
      <xdr:col>3</xdr:col>
      <xdr:colOff>854075</xdr:colOff>
      <xdr:row>32</xdr:row>
      <xdr:rowOff>138379</xdr:rowOff>
    </xdr:from>
    <xdr:to>
      <xdr:col>3</xdr:col>
      <xdr:colOff>955675</xdr:colOff>
      <xdr:row>33</xdr:row>
      <xdr:rowOff>68529</xdr:rowOff>
    </xdr:to>
    <xdr:sp macro="" textlink="">
      <xdr:nvSpPr>
        <xdr:cNvPr id="136" name="円/楕円 135"/>
        <xdr:cNvSpPr/>
      </xdr:nvSpPr>
      <xdr:spPr bwMode="auto">
        <a:xfrm>
          <a:off x="4254500" y="589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31</xdr:row>
      <xdr:rowOff>250156</xdr:rowOff>
    </xdr:from>
    <xdr:ext cx="762000" cy="259045"/>
    <xdr:sp macro="" textlink="">
      <xdr:nvSpPr>
        <xdr:cNvPr id="137" name="テキスト ボックス 136"/>
        <xdr:cNvSpPr txBox="1"/>
      </xdr:nvSpPr>
      <xdr:spPr>
        <a:xfrm>
          <a:off x="3924300" y="566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41,096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95435</xdr:rowOff>
    </xdr:from>
    <xdr:to>
      <xdr:col>3</xdr:col>
      <xdr:colOff>257175</xdr:colOff>
      <xdr:row>33</xdr:row>
      <xdr:rowOff>197035</xdr:rowOff>
    </xdr:to>
    <xdr:sp macro="" textlink="">
      <xdr:nvSpPr>
        <xdr:cNvPr id="138" name="円/楕円 137"/>
        <xdr:cNvSpPr/>
      </xdr:nvSpPr>
      <xdr:spPr bwMode="auto">
        <a:xfrm>
          <a:off x="3556000" y="601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35762</xdr:rowOff>
    </xdr:from>
    <xdr:ext cx="762000" cy="259045"/>
    <xdr:sp macro="" textlink="">
      <xdr:nvSpPr>
        <xdr:cNvPr id="139" name="テキスト ボックス 138"/>
        <xdr:cNvSpPr txBox="1"/>
      </xdr:nvSpPr>
      <xdr:spPr>
        <a:xfrm>
          <a:off x="3225800" y="578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37,161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279099</xdr:rowOff>
    </xdr:from>
    <xdr:to>
      <xdr:col>2</xdr:col>
      <xdr:colOff>692150</xdr:colOff>
      <xdr:row>34</xdr:row>
      <xdr:rowOff>37799</xdr:rowOff>
    </xdr:to>
    <xdr:sp macro="" textlink="">
      <xdr:nvSpPr>
        <xdr:cNvPr id="140" name="円/楕円 139"/>
        <xdr:cNvSpPr/>
      </xdr:nvSpPr>
      <xdr:spPr bwMode="auto">
        <a:xfrm>
          <a:off x="2857500" y="620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47976</xdr:rowOff>
    </xdr:from>
    <xdr:ext cx="762000" cy="259045"/>
    <xdr:sp macro="" textlink="">
      <xdr:nvSpPr>
        <xdr:cNvPr id="141" name="テキスト ボックス 140"/>
        <xdr:cNvSpPr txBox="1"/>
      </xdr:nvSpPr>
      <xdr:spPr>
        <a:xfrm>
          <a:off x="2527300" y="597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宮城県石巻市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147,627
146,608
554.58
254,548,267
201,677,922
12,842,768
40,130,062
74,805,938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25.1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29</xdr:row>
      <xdr:rowOff>169837</xdr:rowOff>
    </xdr:from>
    <xdr:to>
      <xdr:col>6</xdr:col>
      <xdr:colOff>511175</xdr:colOff>
      <xdr:row>30</xdr:row>
      <xdr:rowOff>43993</xdr:rowOff>
    </xdr:to>
    <xdr:cxnSp macro="">
      <xdr:nvCxnSpPr>
        <xdr:cNvPr id="61" name="直線コネクタ 60"/>
        <xdr:cNvCxnSpPr/>
      </xdr:nvCxnSpPr>
      <xdr:spPr>
        <a:xfrm flipV="1">
          <a:off x="3797300" y="5141887"/>
          <a:ext cx="8382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58907</xdr:rowOff>
    </xdr:from>
    <xdr:ext cx="534377" cy="259045"/>
    <xdr:sp macro="" textlink="">
      <xdr:nvSpPr>
        <xdr:cNvPr id="62" name="人件費平均値テキスト"/>
        <xdr:cNvSpPr txBox="1"/>
      </xdr:nvSpPr>
      <xdr:spPr>
        <a:xfrm>
          <a:off x="4686300" y="605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43993</xdr:rowOff>
    </xdr:from>
    <xdr:to>
      <xdr:col>5</xdr:col>
      <xdr:colOff>358775</xdr:colOff>
      <xdr:row>30</xdr:row>
      <xdr:rowOff>129451</xdr:rowOff>
    </xdr:to>
    <xdr:cxnSp macro="">
      <xdr:nvCxnSpPr>
        <xdr:cNvPr id="64" name="直線コネクタ 63"/>
        <xdr:cNvCxnSpPr/>
      </xdr:nvCxnSpPr>
      <xdr:spPr>
        <a:xfrm flipV="1">
          <a:off x="2908300" y="5187493"/>
          <a:ext cx="889000" cy="8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110808</xdr:rowOff>
    </xdr:from>
    <xdr:to>
      <xdr:col>5</xdr:col>
      <xdr:colOff>409575</xdr:colOff>
      <xdr:row>35</xdr:row>
      <xdr:rowOff>40958</xdr:rowOff>
    </xdr:to>
    <xdr:sp macro="" textlink="">
      <xdr:nvSpPr>
        <xdr:cNvPr id="65" name="フローチャート : 判断 64"/>
        <xdr:cNvSpPr/>
      </xdr:nvSpPr>
      <xdr:spPr>
        <a:xfrm>
          <a:off x="3746500" y="594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32085</xdr:rowOff>
    </xdr:from>
    <xdr:ext cx="534377" cy="259045"/>
    <xdr:sp macro="" textlink="">
      <xdr:nvSpPr>
        <xdr:cNvPr id="66" name="テキスト ボックス 65"/>
        <xdr:cNvSpPr txBox="1"/>
      </xdr:nvSpPr>
      <xdr:spPr>
        <a:xfrm>
          <a:off x="3530111" y="603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129451</xdr:rowOff>
    </xdr:from>
    <xdr:to>
      <xdr:col>4</xdr:col>
      <xdr:colOff>155575</xdr:colOff>
      <xdr:row>31</xdr:row>
      <xdr:rowOff>82931</xdr:rowOff>
    </xdr:to>
    <xdr:cxnSp macro="">
      <xdr:nvCxnSpPr>
        <xdr:cNvPr id="67" name="直線コネクタ 66"/>
        <xdr:cNvCxnSpPr/>
      </xdr:nvCxnSpPr>
      <xdr:spPr>
        <a:xfrm flipV="1">
          <a:off x="2019300" y="5272951"/>
          <a:ext cx="889000" cy="1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31407</xdr:rowOff>
    </xdr:from>
    <xdr:to>
      <xdr:col>4</xdr:col>
      <xdr:colOff>206375</xdr:colOff>
      <xdr:row>35</xdr:row>
      <xdr:rowOff>133007</xdr:rowOff>
    </xdr:to>
    <xdr:sp macro="" textlink="">
      <xdr:nvSpPr>
        <xdr:cNvPr id="68" name="フローチャート : 判断 67"/>
        <xdr:cNvSpPr/>
      </xdr:nvSpPr>
      <xdr:spPr>
        <a:xfrm>
          <a:off x="2857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124134</xdr:rowOff>
    </xdr:from>
    <xdr:ext cx="534377" cy="259045"/>
    <xdr:sp macro="" textlink="">
      <xdr:nvSpPr>
        <xdr:cNvPr id="69" name="テキスト ボックス 68"/>
        <xdr:cNvSpPr txBox="1"/>
      </xdr:nvSpPr>
      <xdr:spPr>
        <a:xfrm>
          <a:off x="2641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82931</xdr:rowOff>
    </xdr:from>
    <xdr:to>
      <xdr:col>2</xdr:col>
      <xdr:colOff>638175</xdr:colOff>
      <xdr:row>31</xdr:row>
      <xdr:rowOff>128651</xdr:rowOff>
    </xdr:to>
    <xdr:cxnSp macro="">
      <xdr:nvCxnSpPr>
        <xdr:cNvPr id="70" name="直線コネクタ 69"/>
        <xdr:cNvCxnSpPr/>
      </xdr:nvCxnSpPr>
      <xdr:spPr>
        <a:xfrm flipV="1">
          <a:off x="1130300" y="539788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20549</xdr:rowOff>
    </xdr:from>
    <xdr:to>
      <xdr:col>3</xdr:col>
      <xdr:colOff>3175</xdr:colOff>
      <xdr:row>35</xdr:row>
      <xdr:rowOff>122149</xdr:rowOff>
    </xdr:to>
    <xdr:sp macro="" textlink="">
      <xdr:nvSpPr>
        <xdr:cNvPr id="71" name="フローチャート : 判断 70"/>
        <xdr:cNvSpPr/>
      </xdr:nvSpPr>
      <xdr:spPr>
        <a:xfrm>
          <a:off x="1968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113276</xdr:rowOff>
    </xdr:from>
    <xdr:ext cx="534377" cy="259045"/>
    <xdr:sp macro="" textlink="">
      <xdr:nvSpPr>
        <xdr:cNvPr id="72" name="テキスト ボックス 71"/>
        <xdr:cNvSpPr txBox="1"/>
      </xdr:nvSpPr>
      <xdr:spPr>
        <a:xfrm>
          <a:off x="1752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57230</xdr:rowOff>
    </xdr:from>
    <xdr:ext cx="534377" cy="259045"/>
    <xdr:sp macro="" textlink="">
      <xdr:nvSpPr>
        <xdr:cNvPr id="74" name="テキスト ボックス 73"/>
        <xdr:cNvSpPr txBox="1"/>
      </xdr:nvSpPr>
      <xdr:spPr>
        <a:xfrm>
          <a:off x="863111" y="60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29</xdr:row>
      <xdr:rowOff>119037</xdr:rowOff>
    </xdr:from>
    <xdr:to>
      <xdr:col>6</xdr:col>
      <xdr:colOff>561975</xdr:colOff>
      <xdr:row>30</xdr:row>
      <xdr:rowOff>49187</xdr:rowOff>
    </xdr:to>
    <xdr:sp macro="" textlink="">
      <xdr:nvSpPr>
        <xdr:cNvPr id="80" name="円/楕円 79"/>
        <xdr:cNvSpPr/>
      </xdr:nvSpPr>
      <xdr:spPr>
        <a:xfrm>
          <a:off x="4584700" y="509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72064</xdr:rowOff>
    </xdr:from>
    <xdr:ext cx="534377" cy="259045"/>
    <xdr:sp macro="" textlink="">
      <xdr:nvSpPr>
        <xdr:cNvPr id="81" name="人件費該当値テキスト"/>
        <xdr:cNvSpPr txBox="1"/>
      </xdr:nvSpPr>
      <xdr:spPr>
        <a:xfrm>
          <a:off x="4686300" y="504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81,709</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164643</xdr:rowOff>
    </xdr:from>
    <xdr:to>
      <xdr:col>5</xdr:col>
      <xdr:colOff>409575</xdr:colOff>
      <xdr:row>30</xdr:row>
      <xdr:rowOff>94793</xdr:rowOff>
    </xdr:to>
    <xdr:sp macro="" textlink="">
      <xdr:nvSpPr>
        <xdr:cNvPr id="82" name="円/楕円 81"/>
        <xdr:cNvSpPr/>
      </xdr:nvSpPr>
      <xdr:spPr>
        <a:xfrm>
          <a:off x="3746500" y="513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28</xdr:row>
      <xdr:rowOff>111320</xdr:rowOff>
    </xdr:from>
    <xdr:ext cx="534377" cy="259045"/>
    <xdr:sp macro="" textlink="">
      <xdr:nvSpPr>
        <xdr:cNvPr id="83" name="テキスト ボックス 82"/>
        <xdr:cNvSpPr txBox="1"/>
      </xdr:nvSpPr>
      <xdr:spPr>
        <a:xfrm>
          <a:off x="3530111" y="491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80,512</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78651</xdr:rowOff>
    </xdr:from>
    <xdr:to>
      <xdr:col>4</xdr:col>
      <xdr:colOff>206375</xdr:colOff>
      <xdr:row>31</xdr:row>
      <xdr:rowOff>8801</xdr:rowOff>
    </xdr:to>
    <xdr:sp macro="" textlink="">
      <xdr:nvSpPr>
        <xdr:cNvPr id="84" name="円/楕円 83"/>
        <xdr:cNvSpPr/>
      </xdr:nvSpPr>
      <xdr:spPr>
        <a:xfrm>
          <a:off x="2857500" y="52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25328</xdr:rowOff>
    </xdr:from>
    <xdr:ext cx="534377" cy="259045"/>
    <xdr:sp macro="" textlink="">
      <xdr:nvSpPr>
        <xdr:cNvPr id="85" name="テキスト ボックス 84"/>
        <xdr:cNvSpPr txBox="1"/>
      </xdr:nvSpPr>
      <xdr:spPr>
        <a:xfrm>
          <a:off x="2641111" y="499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32131</xdr:rowOff>
    </xdr:from>
    <xdr:to>
      <xdr:col>3</xdr:col>
      <xdr:colOff>3175</xdr:colOff>
      <xdr:row>31</xdr:row>
      <xdr:rowOff>133731</xdr:rowOff>
    </xdr:to>
    <xdr:sp macro="" textlink="">
      <xdr:nvSpPr>
        <xdr:cNvPr id="86" name="円/楕円 85"/>
        <xdr:cNvSpPr/>
      </xdr:nvSpPr>
      <xdr:spPr>
        <a:xfrm>
          <a:off x="1968500" y="53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150258</xdr:rowOff>
    </xdr:from>
    <xdr:ext cx="534377" cy="259045"/>
    <xdr:sp macro="" textlink="">
      <xdr:nvSpPr>
        <xdr:cNvPr id="87" name="テキスト ボックス 86"/>
        <xdr:cNvSpPr txBox="1"/>
      </xdr:nvSpPr>
      <xdr:spPr>
        <a:xfrm>
          <a:off x="1752111" y="512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74,990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77851</xdr:rowOff>
    </xdr:from>
    <xdr:to>
      <xdr:col>1</xdr:col>
      <xdr:colOff>485775</xdr:colOff>
      <xdr:row>32</xdr:row>
      <xdr:rowOff>8001</xdr:rowOff>
    </xdr:to>
    <xdr:sp macro="" textlink="">
      <xdr:nvSpPr>
        <xdr:cNvPr id="88" name="円/楕円 87"/>
        <xdr:cNvSpPr/>
      </xdr:nvSpPr>
      <xdr:spPr>
        <a:xfrm>
          <a:off x="1079500" y="53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24528</xdr:rowOff>
    </xdr:from>
    <xdr:ext cx="534377" cy="259045"/>
    <xdr:sp macro="" textlink="">
      <xdr:nvSpPr>
        <xdr:cNvPr id="89" name="テキスト ボックス 88"/>
        <xdr:cNvSpPr txBox="1"/>
      </xdr:nvSpPr>
      <xdr:spPr>
        <a:xfrm>
          <a:off x="863111" y="516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58579</xdr:rowOff>
    </xdr:from>
    <xdr:to>
      <xdr:col>6</xdr:col>
      <xdr:colOff>510540</xdr:colOff>
      <xdr:row>59</xdr:row>
      <xdr:rowOff>15549</xdr:rowOff>
    </xdr:to>
    <xdr:cxnSp macro="">
      <xdr:nvCxnSpPr>
        <xdr:cNvPr id="116" name="直線コネクタ 115"/>
        <xdr:cNvCxnSpPr/>
      </xdr:nvCxnSpPr>
      <xdr:spPr>
        <a:xfrm flipV="1">
          <a:off x="4633595" y="9659779"/>
          <a:ext cx="1270" cy="47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19376</xdr:rowOff>
    </xdr:from>
    <xdr:ext cx="534377" cy="259045"/>
    <xdr:sp macro="" textlink="">
      <xdr:nvSpPr>
        <xdr:cNvPr id="117" name="物件費最小値テキスト"/>
        <xdr:cNvSpPr txBox="1"/>
      </xdr:nvSpPr>
      <xdr:spPr>
        <a:xfrm>
          <a:off x="4686300" y="101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15549</xdr:rowOff>
    </xdr:from>
    <xdr:to>
      <xdr:col>6</xdr:col>
      <xdr:colOff>600075</xdr:colOff>
      <xdr:row>59</xdr:row>
      <xdr:rowOff>15549</xdr:rowOff>
    </xdr:to>
    <xdr:cxnSp macro="">
      <xdr:nvCxnSpPr>
        <xdr:cNvPr id="118" name="直線コネクタ 117"/>
        <xdr:cNvCxnSpPr/>
      </xdr:nvCxnSpPr>
      <xdr:spPr>
        <a:xfrm>
          <a:off x="4546600" y="1013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5256</xdr:rowOff>
    </xdr:from>
    <xdr:ext cx="534377" cy="259045"/>
    <xdr:sp macro="" textlink="">
      <xdr:nvSpPr>
        <xdr:cNvPr id="119" name="物件費最大値テキスト"/>
        <xdr:cNvSpPr txBox="1"/>
      </xdr:nvSpPr>
      <xdr:spPr>
        <a:xfrm>
          <a:off x="4686300" y="943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56</xdr:row>
      <xdr:rowOff>58579</xdr:rowOff>
    </xdr:from>
    <xdr:to>
      <xdr:col>6</xdr:col>
      <xdr:colOff>600075</xdr:colOff>
      <xdr:row>56</xdr:row>
      <xdr:rowOff>58579</xdr:rowOff>
    </xdr:to>
    <xdr:cxnSp macro="">
      <xdr:nvCxnSpPr>
        <xdr:cNvPr id="120" name="直線コネクタ 119"/>
        <xdr:cNvCxnSpPr/>
      </xdr:nvCxnSpPr>
      <xdr:spPr>
        <a:xfrm>
          <a:off x="4546600" y="965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39018</xdr:rowOff>
    </xdr:from>
    <xdr:to>
      <xdr:col>6</xdr:col>
      <xdr:colOff>511175</xdr:colOff>
      <xdr:row>56</xdr:row>
      <xdr:rowOff>58579</xdr:rowOff>
    </xdr:to>
    <xdr:cxnSp macro="">
      <xdr:nvCxnSpPr>
        <xdr:cNvPr id="121" name="直線コネクタ 120"/>
        <xdr:cNvCxnSpPr/>
      </xdr:nvCxnSpPr>
      <xdr:spPr>
        <a:xfrm>
          <a:off x="3797300" y="9640218"/>
          <a:ext cx="8382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90720</xdr:rowOff>
    </xdr:from>
    <xdr:ext cx="534377" cy="259045"/>
    <xdr:sp macro="" textlink="">
      <xdr:nvSpPr>
        <xdr:cNvPr id="122" name="物件費平均値テキスト"/>
        <xdr:cNvSpPr txBox="1"/>
      </xdr:nvSpPr>
      <xdr:spPr>
        <a:xfrm>
          <a:off x="4686300" y="9863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112293</xdr:rowOff>
    </xdr:from>
    <xdr:to>
      <xdr:col>6</xdr:col>
      <xdr:colOff>561975</xdr:colOff>
      <xdr:row>58</xdr:row>
      <xdr:rowOff>42443</xdr:rowOff>
    </xdr:to>
    <xdr:sp macro="" textlink="">
      <xdr:nvSpPr>
        <xdr:cNvPr id="123" name="フローチャート : 判断 122"/>
        <xdr:cNvSpPr/>
      </xdr:nvSpPr>
      <xdr:spPr>
        <a:xfrm>
          <a:off x="4584700" y="98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39018</xdr:rowOff>
    </xdr:from>
    <xdr:to>
      <xdr:col>5</xdr:col>
      <xdr:colOff>358775</xdr:colOff>
      <xdr:row>56</xdr:row>
      <xdr:rowOff>88755</xdr:rowOff>
    </xdr:to>
    <xdr:cxnSp macro="">
      <xdr:nvCxnSpPr>
        <xdr:cNvPr id="124" name="直線コネクタ 123"/>
        <xdr:cNvCxnSpPr/>
      </xdr:nvCxnSpPr>
      <xdr:spPr>
        <a:xfrm flipV="1">
          <a:off x="2908300" y="9640218"/>
          <a:ext cx="8890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121220</xdr:rowOff>
    </xdr:from>
    <xdr:to>
      <xdr:col>5</xdr:col>
      <xdr:colOff>409575</xdr:colOff>
      <xdr:row>58</xdr:row>
      <xdr:rowOff>51370</xdr:rowOff>
    </xdr:to>
    <xdr:sp macro="" textlink="">
      <xdr:nvSpPr>
        <xdr:cNvPr id="125" name="フローチャート : 判断 124"/>
        <xdr:cNvSpPr/>
      </xdr:nvSpPr>
      <xdr:spPr>
        <a:xfrm>
          <a:off x="3746500" y="989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42497</xdr:rowOff>
    </xdr:from>
    <xdr:ext cx="534377" cy="259045"/>
    <xdr:sp macro="" textlink="">
      <xdr:nvSpPr>
        <xdr:cNvPr id="126" name="テキスト ボックス 125"/>
        <xdr:cNvSpPr txBox="1"/>
      </xdr:nvSpPr>
      <xdr:spPr>
        <a:xfrm>
          <a:off x="3530111" y="99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143249</xdr:rowOff>
    </xdr:from>
    <xdr:to>
      <xdr:col>4</xdr:col>
      <xdr:colOff>155575</xdr:colOff>
      <xdr:row>56</xdr:row>
      <xdr:rowOff>88755</xdr:rowOff>
    </xdr:to>
    <xdr:cxnSp macro="">
      <xdr:nvCxnSpPr>
        <xdr:cNvPr id="127" name="直線コネクタ 126"/>
        <xdr:cNvCxnSpPr/>
      </xdr:nvCxnSpPr>
      <xdr:spPr>
        <a:xfrm>
          <a:off x="2019300" y="9230099"/>
          <a:ext cx="889000" cy="4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117050</xdr:rowOff>
    </xdr:from>
    <xdr:to>
      <xdr:col>4</xdr:col>
      <xdr:colOff>206375</xdr:colOff>
      <xdr:row>58</xdr:row>
      <xdr:rowOff>47200</xdr:rowOff>
    </xdr:to>
    <xdr:sp macro="" textlink="">
      <xdr:nvSpPr>
        <xdr:cNvPr id="128" name="フローチャート : 判断 127"/>
        <xdr:cNvSpPr/>
      </xdr:nvSpPr>
      <xdr:spPr>
        <a:xfrm>
          <a:off x="2857500" y="98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38327</xdr:rowOff>
    </xdr:from>
    <xdr:ext cx="534377" cy="259045"/>
    <xdr:sp macro="" textlink="">
      <xdr:nvSpPr>
        <xdr:cNvPr id="129" name="テキスト ボックス 128"/>
        <xdr:cNvSpPr txBox="1"/>
      </xdr:nvSpPr>
      <xdr:spPr>
        <a:xfrm>
          <a:off x="2641111" y="99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10585</xdr:rowOff>
    </xdr:from>
    <xdr:to>
      <xdr:col>2</xdr:col>
      <xdr:colOff>638175</xdr:colOff>
      <xdr:row>53</xdr:row>
      <xdr:rowOff>143249</xdr:rowOff>
    </xdr:to>
    <xdr:cxnSp macro="">
      <xdr:nvCxnSpPr>
        <xdr:cNvPr id="130" name="直線コネクタ 129"/>
        <xdr:cNvCxnSpPr/>
      </xdr:nvCxnSpPr>
      <xdr:spPr>
        <a:xfrm>
          <a:off x="1130300" y="8754535"/>
          <a:ext cx="889000" cy="4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153158</xdr:rowOff>
    </xdr:from>
    <xdr:to>
      <xdr:col>3</xdr:col>
      <xdr:colOff>3175</xdr:colOff>
      <xdr:row>58</xdr:row>
      <xdr:rowOff>83308</xdr:rowOff>
    </xdr:to>
    <xdr:sp macro="" textlink="">
      <xdr:nvSpPr>
        <xdr:cNvPr id="131" name="フローチャート : 判断 130"/>
        <xdr:cNvSpPr/>
      </xdr:nvSpPr>
      <xdr:spPr>
        <a:xfrm>
          <a:off x="1968500" y="992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74435</xdr:rowOff>
    </xdr:from>
    <xdr:ext cx="534377" cy="259045"/>
    <xdr:sp macro="" textlink="">
      <xdr:nvSpPr>
        <xdr:cNvPr id="132" name="テキスト ボックス 131"/>
        <xdr:cNvSpPr txBox="1"/>
      </xdr:nvSpPr>
      <xdr:spPr>
        <a:xfrm>
          <a:off x="1752111" y="1001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9968</xdr:rowOff>
    </xdr:from>
    <xdr:to>
      <xdr:col>1</xdr:col>
      <xdr:colOff>485775</xdr:colOff>
      <xdr:row>58</xdr:row>
      <xdr:rowOff>111568</xdr:rowOff>
    </xdr:to>
    <xdr:sp macro="" textlink="">
      <xdr:nvSpPr>
        <xdr:cNvPr id="133" name="フローチャート : 判断 132"/>
        <xdr:cNvSpPr/>
      </xdr:nvSpPr>
      <xdr:spPr>
        <a:xfrm>
          <a:off x="1079500" y="995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102695</xdr:rowOff>
    </xdr:from>
    <xdr:ext cx="534377" cy="259045"/>
    <xdr:sp macro="" textlink="">
      <xdr:nvSpPr>
        <xdr:cNvPr id="134" name="テキスト ボックス 133"/>
        <xdr:cNvSpPr txBox="1"/>
      </xdr:nvSpPr>
      <xdr:spPr>
        <a:xfrm>
          <a:off x="863111" y="1004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7779</xdr:rowOff>
    </xdr:from>
    <xdr:to>
      <xdr:col>6</xdr:col>
      <xdr:colOff>561975</xdr:colOff>
      <xdr:row>56</xdr:row>
      <xdr:rowOff>109379</xdr:rowOff>
    </xdr:to>
    <xdr:sp macro="" textlink="">
      <xdr:nvSpPr>
        <xdr:cNvPr id="140" name="円/楕円 139"/>
        <xdr:cNvSpPr/>
      </xdr:nvSpPr>
      <xdr:spPr>
        <a:xfrm>
          <a:off x="4584700" y="96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132256</xdr:rowOff>
    </xdr:from>
    <xdr:ext cx="534377" cy="259045"/>
    <xdr:sp macro="" textlink="">
      <xdr:nvSpPr>
        <xdr:cNvPr id="141" name="物件費該当値テキスト"/>
        <xdr:cNvSpPr txBox="1"/>
      </xdr:nvSpPr>
      <xdr:spPr>
        <a:xfrm>
          <a:off x="4686300" y="956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80,952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159668</xdr:rowOff>
    </xdr:from>
    <xdr:to>
      <xdr:col>5</xdr:col>
      <xdr:colOff>409575</xdr:colOff>
      <xdr:row>56</xdr:row>
      <xdr:rowOff>89818</xdr:rowOff>
    </xdr:to>
    <xdr:sp macro="" textlink="">
      <xdr:nvSpPr>
        <xdr:cNvPr id="142" name="円/楕円 141"/>
        <xdr:cNvSpPr/>
      </xdr:nvSpPr>
      <xdr:spPr>
        <a:xfrm>
          <a:off x="3746500" y="958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106345</xdr:rowOff>
    </xdr:from>
    <xdr:ext cx="534377" cy="259045"/>
    <xdr:sp macro="" textlink="">
      <xdr:nvSpPr>
        <xdr:cNvPr id="143" name="テキスト ボックス 142"/>
        <xdr:cNvSpPr txBox="1"/>
      </xdr:nvSpPr>
      <xdr:spPr>
        <a:xfrm>
          <a:off x="3530111" y="93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37955</xdr:rowOff>
    </xdr:from>
    <xdr:to>
      <xdr:col>4</xdr:col>
      <xdr:colOff>206375</xdr:colOff>
      <xdr:row>56</xdr:row>
      <xdr:rowOff>139555</xdr:rowOff>
    </xdr:to>
    <xdr:sp macro="" textlink="">
      <xdr:nvSpPr>
        <xdr:cNvPr id="144" name="円/楕円 143"/>
        <xdr:cNvSpPr/>
      </xdr:nvSpPr>
      <xdr:spPr>
        <a:xfrm>
          <a:off x="2857500" y="96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156082</xdr:rowOff>
    </xdr:from>
    <xdr:ext cx="534377" cy="259045"/>
    <xdr:sp macro="" textlink="">
      <xdr:nvSpPr>
        <xdr:cNvPr id="145" name="テキスト ボックス 144"/>
        <xdr:cNvSpPr txBox="1"/>
      </xdr:nvSpPr>
      <xdr:spPr>
        <a:xfrm>
          <a:off x="2641111" y="941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78,180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92449</xdr:rowOff>
    </xdr:from>
    <xdr:to>
      <xdr:col>3</xdr:col>
      <xdr:colOff>3175</xdr:colOff>
      <xdr:row>54</xdr:row>
      <xdr:rowOff>22599</xdr:rowOff>
    </xdr:to>
    <xdr:sp macro="" textlink="">
      <xdr:nvSpPr>
        <xdr:cNvPr id="146" name="円/楕円 145"/>
        <xdr:cNvSpPr/>
      </xdr:nvSpPr>
      <xdr:spPr>
        <a:xfrm>
          <a:off x="1968500" y="91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39126</xdr:rowOff>
    </xdr:from>
    <xdr:ext cx="599010" cy="259045"/>
    <xdr:sp macro="" textlink="">
      <xdr:nvSpPr>
        <xdr:cNvPr id="147" name="テキスト ボックス 146"/>
        <xdr:cNvSpPr txBox="1"/>
      </xdr:nvSpPr>
      <xdr:spPr>
        <a:xfrm>
          <a:off x="1719794" y="895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120,424</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131235</xdr:rowOff>
    </xdr:from>
    <xdr:to>
      <xdr:col>1</xdr:col>
      <xdr:colOff>485775</xdr:colOff>
      <xdr:row>51</xdr:row>
      <xdr:rowOff>61385</xdr:rowOff>
    </xdr:to>
    <xdr:sp macro="" textlink="">
      <xdr:nvSpPr>
        <xdr:cNvPr id="148" name="円/楕円 147"/>
        <xdr:cNvSpPr/>
      </xdr:nvSpPr>
      <xdr:spPr>
        <a:xfrm>
          <a:off x="1079500" y="870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77912</xdr:rowOff>
    </xdr:from>
    <xdr:ext cx="599010" cy="259045"/>
    <xdr:sp macro="" textlink="">
      <xdr:nvSpPr>
        <xdr:cNvPr id="149" name="テキスト ボックス 148"/>
        <xdr:cNvSpPr txBox="1"/>
      </xdr:nvSpPr>
      <xdr:spPr>
        <a:xfrm>
          <a:off x="830794" y="847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67564</xdr:rowOff>
    </xdr:from>
    <xdr:to>
      <xdr:col>6</xdr:col>
      <xdr:colOff>510540</xdr:colOff>
      <xdr:row>78</xdr:row>
      <xdr:rowOff>122682</xdr:rowOff>
    </xdr:to>
    <xdr:cxnSp macro="">
      <xdr:nvCxnSpPr>
        <xdr:cNvPr id="173" name="直線コネクタ 172"/>
        <xdr:cNvCxnSpPr/>
      </xdr:nvCxnSpPr>
      <xdr:spPr>
        <a:xfrm flipV="1">
          <a:off x="4633595" y="1241196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126509</xdr:rowOff>
    </xdr:from>
    <xdr:ext cx="378565" cy="259045"/>
    <xdr:sp macro="" textlink="">
      <xdr:nvSpPr>
        <xdr:cNvPr id="174" name="維持補修費最小値テキスト"/>
        <xdr:cNvSpPr txBox="1"/>
      </xdr:nvSpPr>
      <xdr:spPr>
        <a:xfrm>
          <a:off x="4686300" y="13499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122682</xdr:rowOff>
    </xdr:from>
    <xdr:to>
      <xdr:col>6</xdr:col>
      <xdr:colOff>600075</xdr:colOff>
      <xdr:row>78</xdr:row>
      <xdr:rowOff>122682</xdr:rowOff>
    </xdr:to>
    <xdr:cxnSp macro="">
      <xdr:nvCxnSpPr>
        <xdr:cNvPr id="175" name="直線コネクタ 174"/>
        <xdr:cNvCxnSpPr/>
      </xdr:nvCxnSpPr>
      <xdr:spPr>
        <a:xfrm>
          <a:off x="4546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14241</xdr:rowOff>
    </xdr:from>
    <xdr:ext cx="469744" cy="259045"/>
    <xdr:sp macro="" textlink="">
      <xdr:nvSpPr>
        <xdr:cNvPr id="176" name="維持補修費最大値テキスト"/>
        <xdr:cNvSpPr txBox="1"/>
      </xdr:nvSpPr>
      <xdr:spPr>
        <a:xfrm>
          <a:off x="4686300" y="1218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72</xdr:row>
      <xdr:rowOff>67564</xdr:rowOff>
    </xdr:from>
    <xdr:to>
      <xdr:col>6</xdr:col>
      <xdr:colOff>600075</xdr:colOff>
      <xdr:row>72</xdr:row>
      <xdr:rowOff>67564</xdr:rowOff>
    </xdr:to>
    <xdr:cxnSp macro="">
      <xdr:nvCxnSpPr>
        <xdr:cNvPr id="177" name="直線コネクタ 176"/>
        <xdr:cNvCxnSpPr/>
      </xdr:nvCxnSpPr>
      <xdr:spPr>
        <a:xfrm>
          <a:off x="4546600" y="1241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145923</xdr:rowOff>
    </xdr:from>
    <xdr:to>
      <xdr:col>6</xdr:col>
      <xdr:colOff>511175</xdr:colOff>
      <xdr:row>72</xdr:row>
      <xdr:rowOff>156718</xdr:rowOff>
    </xdr:to>
    <xdr:cxnSp macro="">
      <xdr:nvCxnSpPr>
        <xdr:cNvPr id="178" name="直線コネクタ 177"/>
        <xdr:cNvCxnSpPr/>
      </xdr:nvCxnSpPr>
      <xdr:spPr>
        <a:xfrm flipV="1">
          <a:off x="3797300" y="12490323"/>
          <a:ext cx="838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119524</xdr:rowOff>
    </xdr:from>
    <xdr:ext cx="469744" cy="259045"/>
    <xdr:sp macro="" textlink="">
      <xdr:nvSpPr>
        <xdr:cNvPr id="179" name="維持補修費平均値テキスト"/>
        <xdr:cNvSpPr txBox="1"/>
      </xdr:nvSpPr>
      <xdr:spPr>
        <a:xfrm>
          <a:off x="4686300" y="1297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141097</xdr:rowOff>
    </xdr:from>
    <xdr:to>
      <xdr:col>6</xdr:col>
      <xdr:colOff>561975</xdr:colOff>
      <xdr:row>76</xdr:row>
      <xdr:rowOff>71247</xdr:rowOff>
    </xdr:to>
    <xdr:sp macro="" textlink="">
      <xdr:nvSpPr>
        <xdr:cNvPr id="180" name="フローチャート : 判断 179"/>
        <xdr:cNvSpPr/>
      </xdr:nvSpPr>
      <xdr:spPr>
        <a:xfrm>
          <a:off x="4584700" y="129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85725</xdr:rowOff>
    </xdr:from>
    <xdr:to>
      <xdr:col>5</xdr:col>
      <xdr:colOff>358775</xdr:colOff>
      <xdr:row>72</xdr:row>
      <xdr:rowOff>156718</xdr:rowOff>
    </xdr:to>
    <xdr:cxnSp macro="">
      <xdr:nvCxnSpPr>
        <xdr:cNvPr id="181" name="直線コネクタ 180"/>
        <xdr:cNvCxnSpPr/>
      </xdr:nvCxnSpPr>
      <xdr:spPr>
        <a:xfrm>
          <a:off x="2908300" y="12430125"/>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163449</xdr:rowOff>
    </xdr:from>
    <xdr:to>
      <xdr:col>5</xdr:col>
      <xdr:colOff>409575</xdr:colOff>
      <xdr:row>76</xdr:row>
      <xdr:rowOff>93599</xdr:rowOff>
    </xdr:to>
    <xdr:sp macro="" textlink="">
      <xdr:nvSpPr>
        <xdr:cNvPr id="182" name="フローチャート : 判断 181"/>
        <xdr:cNvSpPr/>
      </xdr:nvSpPr>
      <xdr:spPr>
        <a:xfrm>
          <a:off x="3746500" y="130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84726</xdr:rowOff>
    </xdr:from>
    <xdr:ext cx="469744" cy="259045"/>
    <xdr:sp macro="" textlink="">
      <xdr:nvSpPr>
        <xdr:cNvPr id="183" name="テキスト ボックス 182"/>
        <xdr:cNvSpPr txBox="1"/>
      </xdr:nvSpPr>
      <xdr:spPr>
        <a:xfrm>
          <a:off x="3562427" y="1311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69</xdr:row>
      <xdr:rowOff>158750</xdr:rowOff>
    </xdr:from>
    <xdr:to>
      <xdr:col>4</xdr:col>
      <xdr:colOff>155575</xdr:colOff>
      <xdr:row>72</xdr:row>
      <xdr:rowOff>85725</xdr:rowOff>
    </xdr:to>
    <xdr:cxnSp macro="">
      <xdr:nvCxnSpPr>
        <xdr:cNvPr id="184" name="直線コネクタ 183"/>
        <xdr:cNvCxnSpPr/>
      </xdr:nvCxnSpPr>
      <xdr:spPr>
        <a:xfrm>
          <a:off x="2019300" y="11988800"/>
          <a:ext cx="889000" cy="44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67945</xdr:rowOff>
    </xdr:from>
    <xdr:to>
      <xdr:col>4</xdr:col>
      <xdr:colOff>206375</xdr:colOff>
      <xdr:row>76</xdr:row>
      <xdr:rowOff>169545</xdr:rowOff>
    </xdr:to>
    <xdr:sp macro="" textlink="">
      <xdr:nvSpPr>
        <xdr:cNvPr id="185" name="フローチャート : 判断 184"/>
        <xdr:cNvSpPr/>
      </xdr:nvSpPr>
      <xdr:spPr>
        <a:xfrm>
          <a:off x="2857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160672</xdr:rowOff>
    </xdr:from>
    <xdr:ext cx="469744" cy="259045"/>
    <xdr:sp macro="" textlink="">
      <xdr:nvSpPr>
        <xdr:cNvPr id="186" name="テキスト ボックス 185"/>
        <xdr:cNvSpPr txBox="1"/>
      </xdr:nvSpPr>
      <xdr:spPr>
        <a:xfrm>
          <a:off x="267342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69</xdr:row>
      <xdr:rowOff>158750</xdr:rowOff>
    </xdr:from>
    <xdr:to>
      <xdr:col>2</xdr:col>
      <xdr:colOff>638175</xdr:colOff>
      <xdr:row>74</xdr:row>
      <xdr:rowOff>160782</xdr:rowOff>
    </xdr:to>
    <xdr:cxnSp macro="">
      <xdr:nvCxnSpPr>
        <xdr:cNvPr id="187" name="直線コネクタ 186"/>
        <xdr:cNvCxnSpPr/>
      </xdr:nvCxnSpPr>
      <xdr:spPr>
        <a:xfrm flipV="1">
          <a:off x="1130300" y="11988800"/>
          <a:ext cx="889000" cy="85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74676</xdr:rowOff>
    </xdr:from>
    <xdr:to>
      <xdr:col>3</xdr:col>
      <xdr:colOff>3175</xdr:colOff>
      <xdr:row>77</xdr:row>
      <xdr:rowOff>4826</xdr:rowOff>
    </xdr:to>
    <xdr:sp macro="" textlink="">
      <xdr:nvSpPr>
        <xdr:cNvPr id="188" name="フローチャート : 判断 187"/>
        <xdr:cNvSpPr/>
      </xdr:nvSpPr>
      <xdr:spPr>
        <a:xfrm>
          <a:off x="1968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167403</xdr:rowOff>
    </xdr:from>
    <xdr:ext cx="469744" cy="259045"/>
    <xdr:sp macro="" textlink="">
      <xdr:nvSpPr>
        <xdr:cNvPr id="189" name="テキスト ボックス 188"/>
        <xdr:cNvSpPr txBox="1"/>
      </xdr:nvSpPr>
      <xdr:spPr>
        <a:xfrm>
          <a:off x="1784427" y="131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80390</xdr:rowOff>
    </xdr:from>
    <xdr:to>
      <xdr:col>1</xdr:col>
      <xdr:colOff>485775</xdr:colOff>
      <xdr:row>77</xdr:row>
      <xdr:rowOff>10540</xdr:rowOff>
    </xdr:to>
    <xdr:sp macro="" textlink="">
      <xdr:nvSpPr>
        <xdr:cNvPr id="190" name="フローチャート : 判断 189"/>
        <xdr:cNvSpPr/>
      </xdr:nvSpPr>
      <xdr:spPr>
        <a:xfrm>
          <a:off x="1079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1667</xdr:rowOff>
    </xdr:from>
    <xdr:ext cx="469744" cy="259045"/>
    <xdr:sp macro="" textlink="">
      <xdr:nvSpPr>
        <xdr:cNvPr id="191" name="テキスト ボックス 190"/>
        <xdr:cNvSpPr txBox="1"/>
      </xdr:nvSpPr>
      <xdr:spPr>
        <a:xfrm>
          <a:off x="895427" y="132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95123</xdr:rowOff>
    </xdr:from>
    <xdr:to>
      <xdr:col>6</xdr:col>
      <xdr:colOff>561975</xdr:colOff>
      <xdr:row>73</xdr:row>
      <xdr:rowOff>25273</xdr:rowOff>
    </xdr:to>
    <xdr:sp macro="" textlink="">
      <xdr:nvSpPr>
        <xdr:cNvPr id="197" name="円/楕円 196"/>
        <xdr:cNvSpPr/>
      </xdr:nvSpPr>
      <xdr:spPr>
        <a:xfrm>
          <a:off x="4584700" y="124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10050</xdr:rowOff>
    </xdr:from>
    <xdr:ext cx="469744" cy="259045"/>
    <xdr:sp macro="" textlink="">
      <xdr:nvSpPr>
        <xdr:cNvPr id="198" name="維持補修費該当値テキスト"/>
        <xdr:cNvSpPr txBox="1"/>
      </xdr:nvSpPr>
      <xdr:spPr>
        <a:xfrm>
          <a:off x="4686300" y="1235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8,651</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105918</xdr:rowOff>
    </xdr:from>
    <xdr:to>
      <xdr:col>5</xdr:col>
      <xdr:colOff>409575</xdr:colOff>
      <xdr:row>73</xdr:row>
      <xdr:rowOff>36068</xdr:rowOff>
    </xdr:to>
    <xdr:sp macro="" textlink="">
      <xdr:nvSpPr>
        <xdr:cNvPr id="199" name="円/楕円 198"/>
        <xdr:cNvSpPr/>
      </xdr:nvSpPr>
      <xdr:spPr>
        <a:xfrm>
          <a:off x="3746500" y="1245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52595</xdr:rowOff>
    </xdr:from>
    <xdr:ext cx="469744" cy="259045"/>
    <xdr:sp macro="" textlink="">
      <xdr:nvSpPr>
        <xdr:cNvPr id="200" name="テキスト ボックス 199"/>
        <xdr:cNvSpPr txBox="1"/>
      </xdr:nvSpPr>
      <xdr:spPr>
        <a:xfrm>
          <a:off x="3562427" y="1222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34925</xdr:rowOff>
    </xdr:from>
    <xdr:to>
      <xdr:col>4</xdr:col>
      <xdr:colOff>206375</xdr:colOff>
      <xdr:row>72</xdr:row>
      <xdr:rowOff>136525</xdr:rowOff>
    </xdr:to>
    <xdr:sp macro="" textlink="">
      <xdr:nvSpPr>
        <xdr:cNvPr id="201" name="円/楕円 200"/>
        <xdr:cNvSpPr/>
      </xdr:nvSpPr>
      <xdr:spPr>
        <a:xfrm>
          <a:off x="2857500" y="1237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70</xdr:row>
      <xdr:rowOff>153052</xdr:rowOff>
    </xdr:from>
    <xdr:ext cx="469744" cy="259045"/>
    <xdr:sp macro="" textlink="">
      <xdr:nvSpPr>
        <xdr:cNvPr id="202" name="テキスト ボックス 201"/>
        <xdr:cNvSpPr txBox="1"/>
      </xdr:nvSpPr>
      <xdr:spPr>
        <a:xfrm>
          <a:off x="2673427" y="1215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9,125</a:t>
          </a:r>
          <a:endParaRPr kumimoji="1" lang="ja-JP" altLang="en-US" sz="1000" b="1">
            <a:solidFill>
              <a:srgbClr val="FF0000"/>
            </a:solidFill>
            <a:latin typeface="ＭＳ Ｐゴシック"/>
          </a:endParaRPr>
        </a:p>
      </xdr:txBody>
    </xdr:sp>
    <xdr:clientData/>
  </xdr:oneCellAnchor>
  <xdr:twoCellAnchor>
    <xdr:from>
      <xdr:col>2</xdr:col>
      <xdr:colOff>587375</xdr:colOff>
      <xdr:row>69</xdr:row>
      <xdr:rowOff>107950</xdr:rowOff>
    </xdr:from>
    <xdr:to>
      <xdr:col>3</xdr:col>
      <xdr:colOff>3175</xdr:colOff>
      <xdr:row>70</xdr:row>
      <xdr:rowOff>38100</xdr:rowOff>
    </xdr:to>
    <xdr:sp macro="" textlink="">
      <xdr:nvSpPr>
        <xdr:cNvPr id="203" name="円/楕円 202"/>
        <xdr:cNvSpPr/>
      </xdr:nvSpPr>
      <xdr:spPr>
        <a:xfrm>
          <a:off x="1968500" y="1193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68</xdr:row>
      <xdr:rowOff>54627</xdr:rowOff>
    </xdr:from>
    <xdr:ext cx="534377" cy="259045"/>
    <xdr:sp macro="" textlink="">
      <xdr:nvSpPr>
        <xdr:cNvPr id="204" name="テキスト ボックス 203"/>
        <xdr:cNvSpPr txBox="1"/>
      </xdr:nvSpPr>
      <xdr:spPr>
        <a:xfrm>
          <a:off x="1752111" y="1171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109982</xdr:rowOff>
    </xdr:from>
    <xdr:to>
      <xdr:col>1</xdr:col>
      <xdr:colOff>485775</xdr:colOff>
      <xdr:row>75</xdr:row>
      <xdr:rowOff>40132</xdr:rowOff>
    </xdr:to>
    <xdr:sp macro="" textlink="">
      <xdr:nvSpPr>
        <xdr:cNvPr id="205" name="円/楕円 204"/>
        <xdr:cNvSpPr/>
      </xdr:nvSpPr>
      <xdr:spPr>
        <a:xfrm>
          <a:off x="1079500" y="127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56659</xdr:rowOff>
    </xdr:from>
    <xdr:ext cx="469744" cy="259045"/>
    <xdr:sp macro="" textlink="">
      <xdr:nvSpPr>
        <xdr:cNvPr id="206" name="テキスト ボックス 205"/>
        <xdr:cNvSpPr txBox="1"/>
      </xdr:nvSpPr>
      <xdr:spPr>
        <a:xfrm>
          <a:off x="895427" y="1257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53175</xdr:rowOff>
    </xdr:from>
    <xdr:to>
      <xdr:col>6</xdr:col>
      <xdr:colOff>511175</xdr:colOff>
      <xdr:row>96</xdr:row>
      <xdr:rowOff>59652</xdr:rowOff>
    </xdr:to>
    <xdr:cxnSp macro="">
      <xdr:nvCxnSpPr>
        <xdr:cNvPr id="236" name="直線コネクタ 235"/>
        <xdr:cNvCxnSpPr/>
      </xdr:nvCxnSpPr>
      <xdr:spPr>
        <a:xfrm flipV="1">
          <a:off x="3797300" y="16340925"/>
          <a:ext cx="8382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136465</xdr:rowOff>
    </xdr:from>
    <xdr:ext cx="534377" cy="259045"/>
    <xdr:sp macro="" textlink="">
      <xdr:nvSpPr>
        <xdr:cNvPr id="237" name="扶助費平均値テキスト"/>
        <xdr:cNvSpPr txBox="1"/>
      </xdr:nvSpPr>
      <xdr:spPr>
        <a:xfrm>
          <a:off x="4686300" y="16081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59652</xdr:rowOff>
    </xdr:from>
    <xdr:to>
      <xdr:col>5</xdr:col>
      <xdr:colOff>358775</xdr:colOff>
      <xdr:row>96</xdr:row>
      <xdr:rowOff>83579</xdr:rowOff>
    </xdr:to>
    <xdr:cxnSp macro="">
      <xdr:nvCxnSpPr>
        <xdr:cNvPr id="239" name="直線コネクタ 238"/>
        <xdr:cNvCxnSpPr/>
      </xdr:nvCxnSpPr>
      <xdr:spPr>
        <a:xfrm flipV="1">
          <a:off x="2908300" y="16518852"/>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89</xdr:row>
      <xdr:rowOff>77088</xdr:rowOff>
    </xdr:from>
    <xdr:to>
      <xdr:col>5</xdr:col>
      <xdr:colOff>409575</xdr:colOff>
      <xdr:row>90</xdr:row>
      <xdr:rowOff>7238</xdr:rowOff>
    </xdr:to>
    <xdr:sp macro="" textlink="">
      <xdr:nvSpPr>
        <xdr:cNvPr id="240" name="フローチャート : 判断 239"/>
        <xdr:cNvSpPr/>
      </xdr:nvSpPr>
      <xdr:spPr>
        <a:xfrm>
          <a:off x="3746500" y="153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23765</xdr:rowOff>
    </xdr:from>
    <xdr:ext cx="599010" cy="259045"/>
    <xdr:sp macro="" textlink="">
      <xdr:nvSpPr>
        <xdr:cNvPr id="241" name="テキスト ボックス 240"/>
        <xdr:cNvSpPr txBox="1"/>
      </xdr:nvSpPr>
      <xdr:spPr>
        <a:xfrm>
          <a:off x="3497794" y="151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83579</xdr:rowOff>
    </xdr:from>
    <xdr:to>
      <xdr:col>4</xdr:col>
      <xdr:colOff>155575</xdr:colOff>
      <xdr:row>97</xdr:row>
      <xdr:rowOff>130784</xdr:rowOff>
    </xdr:to>
    <xdr:cxnSp macro="">
      <xdr:nvCxnSpPr>
        <xdr:cNvPr id="242" name="直線コネクタ 241"/>
        <xdr:cNvCxnSpPr/>
      </xdr:nvCxnSpPr>
      <xdr:spPr>
        <a:xfrm flipV="1">
          <a:off x="2019300" y="16542779"/>
          <a:ext cx="889000" cy="2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132372</xdr:rowOff>
    </xdr:from>
    <xdr:to>
      <xdr:col>4</xdr:col>
      <xdr:colOff>206375</xdr:colOff>
      <xdr:row>93</xdr:row>
      <xdr:rowOff>62522</xdr:rowOff>
    </xdr:to>
    <xdr:sp macro="" textlink="">
      <xdr:nvSpPr>
        <xdr:cNvPr id="243" name="フローチャート : 判断 242"/>
        <xdr:cNvSpPr/>
      </xdr:nvSpPr>
      <xdr:spPr>
        <a:xfrm>
          <a:off x="2857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79049</xdr:rowOff>
    </xdr:from>
    <xdr:ext cx="534377" cy="259045"/>
    <xdr:sp macro="" textlink="">
      <xdr:nvSpPr>
        <xdr:cNvPr id="244" name="テキスト ボックス 243"/>
        <xdr:cNvSpPr txBox="1"/>
      </xdr:nvSpPr>
      <xdr:spPr>
        <a:xfrm>
          <a:off x="2641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130784</xdr:rowOff>
    </xdr:from>
    <xdr:to>
      <xdr:col>2</xdr:col>
      <xdr:colOff>638175</xdr:colOff>
      <xdr:row>98</xdr:row>
      <xdr:rowOff>49364</xdr:rowOff>
    </xdr:to>
    <xdr:cxnSp macro="">
      <xdr:nvCxnSpPr>
        <xdr:cNvPr id="245" name="直線コネクタ 244"/>
        <xdr:cNvCxnSpPr/>
      </xdr:nvCxnSpPr>
      <xdr:spPr>
        <a:xfrm flipV="1">
          <a:off x="1130300" y="16761434"/>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161519</xdr:rowOff>
    </xdr:from>
    <xdr:to>
      <xdr:col>3</xdr:col>
      <xdr:colOff>3175</xdr:colOff>
      <xdr:row>94</xdr:row>
      <xdr:rowOff>91669</xdr:rowOff>
    </xdr:to>
    <xdr:sp macro="" textlink="">
      <xdr:nvSpPr>
        <xdr:cNvPr id="246" name="フローチャート : 判断 245"/>
        <xdr:cNvSpPr/>
      </xdr:nvSpPr>
      <xdr:spPr>
        <a:xfrm>
          <a:off x="1968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108196</xdr:rowOff>
    </xdr:from>
    <xdr:ext cx="534377" cy="259045"/>
    <xdr:sp macro="" textlink="">
      <xdr:nvSpPr>
        <xdr:cNvPr id="247" name="テキスト ボックス 246"/>
        <xdr:cNvSpPr txBox="1"/>
      </xdr:nvSpPr>
      <xdr:spPr>
        <a:xfrm>
          <a:off x="1752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166281</xdr:rowOff>
    </xdr:from>
    <xdr:to>
      <xdr:col>1</xdr:col>
      <xdr:colOff>485775</xdr:colOff>
      <xdr:row>94</xdr:row>
      <xdr:rowOff>96431</xdr:rowOff>
    </xdr:to>
    <xdr:sp macro="" textlink="">
      <xdr:nvSpPr>
        <xdr:cNvPr id="248" name="フローチャート : 判断 247"/>
        <xdr:cNvSpPr/>
      </xdr:nvSpPr>
      <xdr:spPr>
        <a:xfrm>
          <a:off x="1079500" y="1611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112958</xdr:rowOff>
    </xdr:from>
    <xdr:ext cx="534377" cy="259045"/>
    <xdr:sp macro="" textlink="">
      <xdr:nvSpPr>
        <xdr:cNvPr id="249" name="テキスト ボックス 248"/>
        <xdr:cNvSpPr txBox="1"/>
      </xdr:nvSpPr>
      <xdr:spPr>
        <a:xfrm>
          <a:off x="863111" y="158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2375</xdr:rowOff>
    </xdr:from>
    <xdr:to>
      <xdr:col>6</xdr:col>
      <xdr:colOff>561975</xdr:colOff>
      <xdr:row>95</xdr:row>
      <xdr:rowOff>103975</xdr:rowOff>
    </xdr:to>
    <xdr:sp macro="" textlink="">
      <xdr:nvSpPr>
        <xdr:cNvPr id="255" name="円/楕円 254"/>
        <xdr:cNvSpPr/>
      </xdr:nvSpPr>
      <xdr:spPr>
        <a:xfrm>
          <a:off x="4584700" y="162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152252</xdr:rowOff>
    </xdr:from>
    <xdr:ext cx="534377" cy="259045"/>
    <xdr:sp macro="" textlink="">
      <xdr:nvSpPr>
        <xdr:cNvPr id="256" name="扶助費該当値テキスト"/>
        <xdr:cNvSpPr txBox="1"/>
      </xdr:nvSpPr>
      <xdr:spPr>
        <a:xfrm>
          <a:off x="4686300" y="162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8852</xdr:rowOff>
    </xdr:from>
    <xdr:to>
      <xdr:col>5</xdr:col>
      <xdr:colOff>409575</xdr:colOff>
      <xdr:row>96</xdr:row>
      <xdr:rowOff>110452</xdr:rowOff>
    </xdr:to>
    <xdr:sp macro="" textlink="">
      <xdr:nvSpPr>
        <xdr:cNvPr id="257" name="円/楕円 256"/>
        <xdr:cNvSpPr/>
      </xdr:nvSpPr>
      <xdr:spPr>
        <a:xfrm>
          <a:off x="3746500" y="164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101579</xdr:rowOff>
    </xdr:from>
    <xdr:ext cx="534377" cy="259045"/>
    <xdr:sp macro="" textlink="">
      <xdr:nvSpPr>
        <xdr:cNvPr id="258" name="テキスト ボックス 257"/>
        <xdr:cNvSpPr txBox="1"/>
      </xdr:nvSpPr>
      <xdr:spPr>
        <a:xfrm>
          <a:off x="3530111" y="165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32779</xdr:rowOff>
    </xdr:from>
    <xdr:to>
      <xdr:col>4</xdr:col>
      <xdr:colOff>206375</xdr:colOff>
      <xdr:row>96</xdr:row>
      <xdr:rowOff>134379</xdr:rowOff>
    </xdr:to>
    <xdr:sp macro="" textlink="">
      <xdr:nvSpPr>
        <xdr:cNvPr id="259" name="円/楕円 258"/>
        <xdr:cNvSpPr/>
      </xdr:nvSpPr>
      <xdr:spPr>
        <a:xfrm>
          <a:off x="2857500" y="164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125506</xdr:rowOff>
    </xdr:from>
    <xdr:ext cx="534377" cy="259045"/>
    <xdr:sp macro="" textlink="">
      <xdr:nvSpPr>
        <xdr:cNvPr id="260" name="テキスト ボックス 259"/>
        <xdr:cNvSpPr txBox="1"/>
      </xdr:nvSpPr>
      <xdr:spPr>
        <a:xfrm>
          <a:off x="2641111" y="1658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79984</xdr:rowOff>
    </xdr:from>
    <xdr:to>
      <xdr:col>3</xdr:col>
      <xdr:colOff>3175</xdr:colOff>
      <xdr:row>98</xdr:row>
      <xdr:rowOff>10134</xdr:rowOff>
    </xdr:to>
    <xdr:sp macro="" textlink="">
      <xdr:nvSpPr>
        <xdr:cNvPr id="261" name="円/楕円 260"/>
        <xdr:cNvSpPr/>
      </xdr:nvSpPr>
      <xdr:spPr>
        <a:xfrm>
          <a:off x="1968500" y="167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1261</xdr:rowOff>
    </xdr:from>
    <xdr:ext cx="534377" cy="259045"/>
    <xdr:sp macro="" textlink="">
      <xdr:nvSpPr>
        <xdr:cNvPr id="262" name="テキスト ボックス 261"/>
        <xdr:cNvSpPr txBox="1"/>
      </xdr:nvSpPr>
      <xdr:spPr>
        <a:xfrm>
          <a:off x="1752111" y="1680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170014</xdr:rowOff>
    </xdr:from>
    <xdr:to>
      <xdr:col>1</xdr:col>
      <xdr:colOff>485775</xdr:colOff>
      <xdr:row>98</xdr:row>
      <xdr:rowOff>100164</xdr:rowOff>
    </xdr:to>
    <xdr:sp macro="" textlink="">
      <xdr:nvSpPr>
        <xdr:cNvPr id="263" name="円/楕円 262"/>
        <xdr:cNvSpPr/>
      </xdr:nvSpPr>
      <xdr:spPr>
        <a:xfrm>
          <a:off x="1079500" y="168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91291</xdr:rowOff>
    </xdr:from>
    <xdr:ext cx="534377" cy="259045"/>
    <xdr:sp macro="" textlink="">
      <xdr:nvSpPr>
        <xdr:cNvPr id="264" name="テキスト ボックス 263"/>
        <xdr:cNvSpPr txBox="1"/>
      </xdr:nvSpPr>
      <xdr:spPr>
        <a:xfrm>
          <a:off x="863111" y="1689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73509</xdr:rowOff>
    </xdr:from>
    <xdr:to>
      <xdr:col>15</xdr:col>
      <xdr:colOff>180340</xdr:colOff>
      <xdr:row>39</xdr:row>
      <xdr:rowOff>4803</xdr:rowOff>
    </xdr:to>
    <xdr:cxnSp macro="">
      <xdr:nvCxnSpPr>
        <xdr:cNvPr id="288" name="直線コネクタ 287"/>
        <xdr:cNvCxnSpPr/>
      </xdr:nvCxnSpPr>
      <xdr:spPr>
        <a:xfrm flipV="1">
          <a:off x="10475595" y="6417159"/>
          <a:ext cx="1270" cy="274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8630</xdr:rowOff>
    </xdr:from>
    <xdr:ext cx="534377" cy="259045"/>
    <xdr:sp macro="" textlink="">
      <xdr:nvSpPr>
        <xdr:cNvPr id="289" name="補助費等最小値テキスト"/>
        <xdr:cNvSpPr txBox="1"/>
      </xdr:nvSpPr>
      <xdr:spPr>
        <a:xfrm>
          <a:off x="10528300" y="669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39</xdr:row>
      <xdr:rowOff>4803</xdr:rowOff>
    </xdr:from>
    <xdr:to>
      <xdr:col>15</xdr:col>
      <xdr:colOff>269875</xdr:colOff>
      <xdr:row>39</xdr:row>
      <xdr:rowOff>4803</xdr:rowOff>
    </xdr:to>
    <xdr:cxnSp macro="">
      <xdr:nvCxnSpPr>
        <xdr:cNvPr id="290" name="直線コネクタ 289"/>
        <xdr:cNvCxnSpPr/>
      </xdr:nvCxnSpPr>
      <xdr:spPr>
        <a:xfrm>
          <a:off x="10388600" y="669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20186</xdr:rowOff>
    </xdr:from>
    <xdr:ext cx="534377" cy="259045"/>
    <xdr:sp macro="" textlink="">
      <xdr:nvSpPr>
        <xdr:cNvPr id="291" name="補助費等最大値テキスト"/>
        <xdr:cNvSpPr txBox="1"/>
      </xdr:nvSpPr>
      <xdr:spPr>
        <a:xfrm>
          <a:off x="10528300" y="61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37</xdr:row>
      <xdr:rowOff>73509</xdr:rowOff>
    </xdr:from>
    <xdr:to>
      <xdr:col>15</xdr:col>
      <xdr:colOff>269875</xdr:colOff>
      <xdr:row>37</xdr:row>
      <xdr:rowOff>73509</xdr:rowOff>
    </xdr:to>
    <xdr:cxnSp macro="">
      <xdr:nvCxnSpPr>
        <xdr:cNvPr id="292" name="直線コネクタ 291"/>
        <xdr:cNvCxnSpPr/>
      </xdr:nvCxnSpPr>
      <xdr:spPr>
        <a:xfrm>
          <a:off x="10388600" y="64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113163</xdr:rowOff>
    </xdr:from>
    <xdr:to>
      <xdr:col>15</xdr:col>
      <xdr:colOff>180975</xdr:colOff>
      <xdr:row>37</xdr:row>
      <xdr:rowOff>73509</xdr:rowOff>
    </xdr:to>
    <xdr:cxnSp macro="">
      <xdr:nvCxnSpPr>
        <xdr:cNvPr id="293" name="直線コネクタ 292"/>
        <xdr:cNvCxnSpPr/>
      </xdr:nvCxnSpPr>
      <xdr:spPr>
        <a:xfrm>
          <a:off x="9639300" y="6285363"/>
          <a:ext cx="838200" cy="13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6519</xdr:rowOff>
    </xdr:from>
    <xdr:ext cx="534377" cy="259045"/>
    <xdr:sp macro="" textlink="">
      <xdr:nvSpPr>
        <xdr:cNvPr id="294" name="補助費等平均値テキスト"/>
        <xdr:cNvSpPr txBox="1"/>
      </xdr:nvSpPr>
      <xdr:spPr>
        <a:xfrm>
          <a:off x="10528300" y="6521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28092</xdr:rowOff>
    </xdr:from>
    <xdr:to>
      <xdr:col>15</xdr:col>
      <xdr:colOff>231775</xdr:colOff>
      <xdr:row>38</xdr:row>
      <xdr:rowOff>129692</xdr:rowOff>
    </xdr:to>
    <xdr:sp macro="" textlink="">
      <xdr:nvSpPr>
        <xdr:cNvPr id="295" name="フローチャート : 判断 294"/>
        <xdr:cNvSpPr/>
      </xdr:nvSpPr>
      <xdr:spPr>
        <a:xfrm>
          <a:off x="10426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70633</xdr:rowOff>
    </xdr:from>
    <xdr:to>
      <xdr:col>14</xdr:col>
      <xdr:colOff>28575</xdr:colOff>
      <xdr:row>36</xdr:row>
      <xdr:rowOff>113163</xdr:rowOff>
    </xdr:to>
    <xdr:cxnSp macro="">
      <xdr:nvCxnSpPr>
        <xdr:cNvPr id="296" name="直線コネクタ 295"/>
        <xdr:cNvCxnSpPr/>
      </xdr:nvCxnSpPr>
      <xdr:spPr>
        <a:xfrm>
          <a:off x="8750300" y="6071383"/>
          <a:ext cx="889000" cy="2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8097</xdr:rowOff>
    </xdr:from>
    <xdr:to>
      <xdr:col>14</xdr:col>
      <xdr:colOff>79375</xdr:colOff>
      <xdr:row>38</xdr:row>
      <xdr:rowOff>109697</xdr:rowOff>
    </xdr:to>
    <xdr:sp macro="" textlink="">
      <xdr:nvSpPr>
        <xdr:cNvPr id="297" name="フローチャート : 判断 296"/>
        <xdr:cNvSpPr/>
      </xdr:nvSpPr>
      <xdr:spPr>
        <a:xfrm>
          <a:off x="9588500" y="652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100824</xdr:rowOff>
    </xdr:from>
    <xdr:ext cx="534377" cy="259045"/>
    <xdr:sp macro="" textlink="">
      <xdr:nvSpPr>
        <xdr:cNvPr id="298" name="テキスト ボックス 297"/>
        <xdr:cNvSpPr txBox="1"/>
      </xdr:nvSpPr>
      <xdr:spPr>
        <a:xfrm>
          <a:off x="9372111" y="66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92204</xdr:rowOff>
    </xdr:from>
    <xdr:to>
      <xdr:col>12</xdr:col>
      <xdr:colOff>511175</xdr:colOff>
      <xdr:row>35</xdr:row>
      <xdr:rowOff>70633</xdr:rowOff>
    </xdr:to>
    <xdr:cxnSp macro="">
      <xdr:nvCxnSpPr>
        <xdr:cNvPr id="299" name="直線コネクタ 298"/>
        <xdr:cNvCxnSpPr/>
      </xdr:nvCxnSpPr>
      <xdr:spPr>
        <a:xfrm>
          <a:off x="7861300" y="5235704"/>
          <a:ext cx="889000" cy="83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61754</xdr:rowOff>
    </xdr:from>
    <xdr:to>
      <xdr:col>12</xdr:col>
      <xdr:colOff>561975</xdr:colOff>
      <xdr:row>38</xdr:row>
      <xdr:rowOff>163354</xdr:rowOff>
    </xdr:to>
    <xdr:sp macro="" textlink="">
      <xdr:nvSpPr>
        <xdr:cNvPr id="300" name="フローチャート : 判断 299"/>
        <xdr:cNvSpPr/>
      </xdr:nvSpPr>
      <xdr:spPr>
        <a:xfrm>
          <a:off x="8699500" y="657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154481</xdr:rowOff>
    </xdr:from>
    <xdr:ext cx="534377" cy="259045"/>
    <xdr:sp macro="" textlink="">
      <xdr:nvSpPr>
        <xdr:cNvPr id="301" name="テキスト ボックス 300"/>
        <xdr:cNvSpPr txBox="1"/>
      </xdr:nvSpPr>
      <xdr:spPr>
        <a:xfrm>
          <a:off x="8483111" y="666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169113</xdr:rowOff>
    </xdr:from>
    <xdr:to>
      <xdr:col>11</xdr:col>
      <xdr:colOff>307975</xdr:colOff>
      <xdr:row>30</xdr:row>
      <xdr:rowOff>92204</xdr:rowOff>
    </xdr:to>
    <xdr:cxnSp macro="">
      <xdr:nvCxnSpPr>
        <xdr:cNvPr id="302" name="直線コネクタ 301"/>
        <xdr:cNvCxnSpPr/>
      </xdr:nvCxnSpPr>
      <xdr:spPr>
        <a:xfrm>
          <a:off x="6972300" y="5141163"/>
          <a:ext cx="889000" cy="9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36634</xdr:rowOff>
    </xdr:from>
    <xdr:to>
      <xdr:col>11</xdr:col>
      <xdr:colOff>358775</xdr:colOff>
      <xdr:row>38</xdr:row>
      <xdr:rowOff>138234</xdr:rowOff>
    </xdr:to>
    <xdr:sp macro="" textlink="">
      <xdr:nvSpPr>
        <xdr:cNvPr id="303" name="フローチャート : 判断 302"/>
        <xdr:cNvSpPr/>
      </xdr:nvSpPr>
      <xdr:spPr>
        <a:xfrm>
          <a:off x="7810500" y="655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129361</xdr:rowOff>
    </xdr:from>
    <xdr:ext cx="534377" cy="259045"/>
    <xdr:sp macro="" textlink="">
      <xdr:nvSpPr>
        <xdr:cNvPr id="304" name="テキスト ボックス 303"/>
        <xdr:cNvSpPr txBox="1"/>
      </xdr:nvSpPr>
      <xdr:spPr>
        <a:xfrm>
          <a:off x="7594111" y="664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42345</xdr:rowOff>
    </xdr:from>
    <xdr:to>
      <xdr:col>10</xdr:col>
      <xdr:colOff>155575</xdr:colOff>
      <xdr:row>38</xdr:row>
      <xdr:rowOff>143945</xdr:rowOff>
    </xdr:to>
    <xdr:sp macro="" textlink="">
      <xdr:nvSpPr>
        <xdr:cNvPr id="305" name="フローチャート : 判断 304"/>
        <xdr:cNvSpPr/>
      </xdr:nvSpPr>
      <xdr:spPr>
        <a:xfrm>
          <a:off x="6921500" y="655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135072</xdr:rowOff>
    </xdr:from>
    <xdr:ext cx="534377" cy="259045"/>
    <xdr:sp macro="" textlink="">
      <xdr:nvSpPr>
        <xdr:cNvPr id="306" name="テキスト ボックス 305"/>
        <xdr:cNvSpPr txBox="1"/>
      </xdr:nvSpPr>
      <xdr:spPr>
        <a:xfrm>
          <a:off x="6705111" y="665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22709</xdr:rowOff>
    </xdr:from>
    <xdr:to>
      <xdr:col>15</xdr:col>
      <xdr:colOff>231775</xdr:colOff>
      <xdr:row>37</xdr:row>
      <xdr:rowOff>124309</xdr:rowOff>
    </xdr:to>
    <xdr:sp macro="" textlink="">
      <xdr:nvSpPr>
        <xdr:cNvPr id="312" name="円/楕円 311"/>
        <xdr:cNvSpPr/>
      </xdr:nvSpPr>
      <xdr:spPr>
        <a:xfrm>
          <a:off x="10426700" y="63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147186</xdr:rowOff>
    </xdr:from>
    <xdr:ext cx="534377" cy="259045"/>
    <xdr:sp macro="" textlink="">
      <xdr:nvSpPr>
        <xdr:cNvPr id="313" name="補助費等該当値テキスト"/>
        <xdr:cNvSpPr txBox="1"/>
      </xdr:nvSpPr>
      <xdr:spPr>
        <a:xfrm>
          <a:off x="10528300" y="63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82,373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62363</xdr:rowOff>
    </xdr:from>
    <xdr:to>
      <xdr:col>14</xdr:col>
      <xdr:colOff>79375</xdr:colOff>
      <xdr:row>36</xdr:row>
      <xdr:rowOff>163963</xdr:rowOff>
    </xdr:to>
    <xdr:sp macro="" textlink="">
      <xdr:nvSpPr>
        <xdr:cNvPr id="314" name="円/楕円 313"/>
        <xdr:cNvSpPr/>
      </xdr:nvSpPr>
      <xdr:spPr>
        <a:xfrm>
          <a:off x="9588500" y="62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9040</xdr:rowOff>
    </xdr:from>
    <xdr:ext cx="599010" cy="259045"/>
    <xdr:sp macro="" textlink="">
      <xdr:nvSpPr>
        <xdr:cNvPr id="315" name="テキスト ボックス 314"/>
        <xdr:cNvSpPr txBox="1"/>
      </xdr:nvSpPr>
      <xdr:spPr>
        <a:xfrm>
          <a:off x="9339794" y="600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116,965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19833</xdr:rowOff>
    </xdr:from>
    <xdr:to>
      <xdr:col>12</xdr:col>
      <xdr:colOff>561975</xdr:colOff>
      <xdr:row>35</xdr:row>
      <xdr:rowOff>121433</xdr:rowOff>
    </xdr:to>
    <xdr:sp macro="" textlink="">
      <xdr:nvSpPr>
        <xdr:cNvPr id="316" name="円/楕円 315"/>
        <xdr:cNvSpPr/>
      </xdr:nvSpPr>
      <xdr:spPr>
        <a:xfrm>
          <a:off x="8699500" y="602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137960</xdr:rowOff>
    </xdr:from>
    <xdr:ext cx="599010" cy="259045"/>
    <xdr:sp macro="" textlink="">
      <xdr:nvSpPr>
        <xdr:cNvPr id="317" name="テキスト ボックス 316"/>
        <xdr:cNvSpPr txBox="1"/>
      </xdr:nvSpPr>
      <xdr:spPr>
        <a:xfrm>
          <a:off x="8450794" y="579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173,128</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41404</xdr:rowOff>
    </xdr:from>
    <xdr:to>
      <xdr:col>11</xdr:col>
      <xdr:colOff>358775</xdr:colOff>
      <xdr:row>30</xdr:row>
      <xdr:rowOff>143004</xdr:rowOff>
    </xdr:to>
    <xdr:sp macro="" textlink="">
      <xdr:nvSpPr>
        <xdr:cNvPr id="318" name="円/楕円 317"/>
        <xdr:cNvSpPr/>
      </xdr:nvSpPr>
      <xdr:spPr>
        <a:xfrm>
          <a:off x="7810500" y="51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28</xdr:row>
      <xdr:rowOff>159531</xdr:rowOff>
    </xdr:from>
    <xdr:ext cx="599010" cy="259045"/>
    <xdr:sp macro="" textlink="">
      <xdr:nvSpPr>
        <xdr:cNvPr id="319" name="テキスト ボックス 318"/>
        <xdr:cNvSpPr txBox="1"/>
      </xdr:nvSpPr>
      <xdr:spPr>
        <a:xfrm>
          <a:off x="7561794" y="496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392,466</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118313</xdr:rowOff>
    </xdr:from>
    <xdr:to>
      <xdr:col>10</xdr:col>
      <xdr:colOff>155575</xdr:colOff>
      <xdr:row>30</xdr:row>
      <xdr:rowOff>48463</xdr:rowOff>
    </xdr:to>
    <xdr:sp macro="" textlink="">
      <xdr:nvSpPr>
        <xdr:cNvPr id="320" name="円/楕円 319"/>
        <xdr:cNvSpPr/>
      </xdr:nvSpPr>
      <xdr:spPr>
        <a:xfrm>
          <a:off x="6921500" y="509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28</xdr:row>
      <xdr:rowOff>64990</xdr:rowOff>
    </xdr:from>
    <xdr:ext cx="599010" cy="259045"/>
    <xdr:sp macro="" textlink="">
      <xdr:nvSpPr>
        <xdr:cNvPr id="321" name="テキスト ボックス 320"/>
        <xdr:cNvSpPr txBox="1"/>
      </xdr:nvSpPr>
      <xdr:spPr>
        <a:xfrm>
          <a:off x="6672794" y="486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76755</xdr:rowOff>
    </xdr:from>
    <xdr:to>
      <xdr:col>15</xdr:col>
      <xdr:colOff>180340</xdr:colOff>
      <xdr:row>59</xdr:row>
      <xdr:rowOff>12558</xdr:rowOff>
    </xdr:to>
    <xdr:cxnSp macro="">
      <xdr:nvCxnSpPr>
        <xdr:cNvPr id="345" name="直線コネクタ 344"/>
        <xdr:cNvCxnSpPr/>
      </xdr:nvCxnSpPr>
      <xdr:spPr>
        <a:xfrm flipV="1">
          <a:off x="10475595" y="9163605"/>
          <a:ext cx="1270" cy="96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16385</xdr:rowOff>
    </xdr:from>
    <xdr:ext cx="534377" cy="259045"/>
    <xdr:sp macro="" textlink="">
      <xdr:nvSpPr>
        <xdr:cNvPr id="346" name="普通建設事業費最小値テキスト"/>
        <xdr:cNvSpPr txBox="1"/>
      </xdr:nvSpPr>
      <xdr:spPr>
        <a:xfrm>
          <a:off x="10528300" y="101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59</xdr:row>
      <xdr:rowOff>12558</xdr:rowOff>
    </xdr:from>
    <xdr:to>
      <xdr:col>15</xdr:col>
      <xdr:colOff>269875</xdr:colOff>
      <xdr:row>59</xdr:row>
      <xdr:rowOff>12558</xdr:rowOff>
    </xdr:to>
    <xdr:cxnSp macro="">
      <xdr:nvCxnSpPr>
        <xdr:cNvPr id="347" name="直線コネクタ 346"/>
        <xdr:cNvCxnSpPr/>
      </xdr:nvCxnSpPr>
      <xdr:spPr>
        <a:xfrm>
          <a:off x="10388600" y="1012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23432</xdr:rowOff>
    </xdr:from>
    <xdr:ext cx="599010" cy="259045"/>
    <xdr:sp macro="" textlink="">
      <xdr:nvSpPr>
        <xdr:cNvPr id="348" name="普通建設事業費最大値テキスト"/>
        <xdr:cNvSpPr txBox="1"/>
      </xdr:nvSpPr>
      <xdr:spPr>
        <a:xfrm>
          <a:off x="10528300" y="893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53</xdr:row>
      <xdr:rowOff>76755</xdr:rowOff>
    </xdr:from>
    <xdr:to>
      <xdr:col>15</xdr:col>
      <xdr:colOff>269875</xdr:colOff>
      <xdr:row>53</xdr:row>
      <xdr:rowOff>76755</xdr:rowOff>
    </xdr:to>
    <xdr:cxnSp macro="">
      <xdr:nvCxnSpPr>
        <xdr:cNvPr id="349" name="直線コネクタ 348"/>
        <xdr:cNvCxnSpPr/>
      </xdr:nvCxnSpPr>
      <xdr:spPr>
        <a:xfrm>
          <a:off x="10388600" y="9163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143405</xdr:rowOff>
    </xdr:from>
    <xdr:to>
      <xdr:col>15</xdr:col>
      <xdr:colOff>180975</xdr:colOff>
      <xdr:row>53</xdr:row>
      <xdr:rowOff>76755</xdr:rowOff>
    </xdr:to>
    <xdr:cxnSp macro="">
      <xdr:nvCxnSpPr>
        <xdr:cNvPr id="350" name="直線コネクタ 349"/>
        <xdr:cNvCxnSpPr/>
      </xdr:nvCxnSpPr>
      <xdr:spPr>
        <a:xfrm>
          <a:off x="9639300" y="8715905"/>
          <a:ext cx="838200" cy="4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23023</xdr:rowOff>
    </xdr:from>
    <xdr:ext cx="534377" cy="259045"/>
    <xdr:sp macro="" textlink="">
      <xdr:nvSpPr>
        <xdr:cNvPr id="351" name="普通建設事業費平均値テキスト"/>
        <xdr:cNvSpPr txBox="1"/>
      </xdr:nvSpPr>
      <xdr:spPr>
        <a:xfrm>
          <a:off x="10528300" y="9967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44596</xdr:rowOff>
    </xdr:from>
    <xdr:to>
      <xdr:col>15</xdr:col>
      <xdr:colOff>231775</xdr:colOff>
      <xdr:row>58</xdr:row>
      <xdr:rowOff>146196</xdr:rowOff>
    </xdr:to>
    <xdr:sp macro="" textlink="">
      <xdr:nvSpPr>
        <xdr:cNvPr id="352" name="フローチャート : 判断 351"/>
        <xdr:cNvSpPr/>
      </xdr:nvSpPr>
      <xdr:spPr>
        <a:xfrm>
          <a:off x="10426700" y="99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143405</xdr:rowOff>
    </xdr:from>
    <xdr:to>
      <xdr:col>14</xdr:col>
      <xdr:colOff>28575</xdr:colOff>
      <xdr:row>51</xdr:row>
      <xdr:rowOff>101051</xdr:rowOff>
    </xdr:to>
    <xdr:cxnSp macro="">
      <xdr:nvCxnSpPr>
        <xdr:cNvPr id="353" name="直線コネクタ 352"/>
        <xdr:cNvCxnSpPr/>
      </xdr:nvCxnSpPr>
      <xdr:spPr>
        <a:xfrm flipV="1">
          <a:off x="8750300" y="8715905"/>
          <a:ext cx="889000" cy="1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54513</xdr:rowOff>
    </xdr:from>
    <xdr:to>
      <xdr:col>14</xdr:col>
      <xdr:colOff>79375</xdr:colOff>
      <xdr:row>58</xdr:row>
      <xdr:rowOff>156113</xdr:rowOff>
    </xdr:to>
    <xdr:sp macro="" textlink="">
      <xdr:nvSpPr>
        <xdr:cNvPr id="354" name="フローチャート : 判断 353"/>
        <xdr:cNvSpPr/>
      </xdr:nvSpPr>
      <xdr:spPr>
        <a:xfrm>
          <a:off x="95885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147240</xdr:rowOff>
    </xdr:from>
    <xdr:ext cx="534377" cy="259045"/>
    <xdr:sp macro="" textlink="">
      <xdr:nvSpPr>
        <xdr:cNvPr id="355" name="テキスト ボックス 354"/>
        <xdr:cNvSpPr txBox="1"/>
      </xdr:nvSpPr>
      <xdr:spPr>
        <a:xfrm>
          <a:off x="9372111" y="100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101051</xdr:rowOff>
    </xdr:from>
    <xdr:to>
      <xdr:col>12</xdr:col>
      <xdr:colOff>511175</xdr:colOff>
      <xdr:row>56</xdr:row>
      <xdr:rowOff>120778</xdr:rowOff>
    </xdr:to>
    <xdr:cxnSp macro="">
      <xdr:nvCxnSpPr>
        <xdr:cNvPr id="356" name="直線コネクタ 355"/>
        <xdr:cNvCxnSpPr/>
      </xdr:nvCxnSpPr>
      <xdr:spPr>
        <a:xfrm flipV="1">
          <a:off x="7861300" y="8845001"/>
          <a:ext cx="889000" cy="87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79152</xdr:rowOff>
    </xdr:from>
    <xdr:to>
      <xdr:col>12</xdr:col>
      <xdr:colOff>561975</xdr:colOff>
      <xdr:row>59</xdr:row>
      <xdr:rowOff>9302</xdr:rowOff>
    </xdr:to>
    <xdr:sp macro="" textlink="">
      <xdr:nvSpPr>
        <xdr:cNvPr id="357" name="フローチャート : 判断 356"/>
        <xdr:cNvSpPr/>
      </xdr:nvSpPr>
      <xdr:spPr>
        <a:xfrm>
          <a:off x="8699500" y="1002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429</xdr:rowOff>
    </xdr:from>
    <xdr:ext cx="534377" cy="259045"/>
    <xdr:sp macro="" textlink="">
      <xdr:nvSpPr>
        <xdr:cNvPr id="358" name="テキスト ボックス 357"/>
        <xdr:cNvSpPr txBox="1"/>
      </xdr:nvSpPr>
      <xdr:spPr>
        <a:xfrm>
          <a:off x="8483111" y="101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120778</xdr:rowOff>
    </xdr:from>
    <xdr:to>
      <xdr:col>11</xdr:col>
      <xdr:colOff>307975</xdr:colOff>
      <xdr:row>58</xdr:row>
      <xdr:rowOff>34151</xdr:rowOff>
    </xdr:to>
    <xdr:cxnSp macro="">
      <xdr:nvCxnSpPr>
        <xdr:cNvPr id="359" name="直線コネクタ 358"/>
        <xdr:cNvCxnSpPr/>
      </xdr:nvCxnSpPr>
      <xdr:spPr>
        <a:xfrm flipV="1">
          <a:off x="6972300" y="9721978"/>
          <a:ext cx="889000" cy="25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82917</xdr:rowOff>
    </xdr:from>
    <xdr:to>
      <xdr:col>11</xdr:col>
      <xdr:colOff>358775</xdr:colOff>
      <xdr:row>59</xdr:row>
      <xdr:rowOff>13067</xdr:rowOff>
    </xdr:to>
    <xdr:sp macro="" textlink="">
      <xdr:nvSpPr>
        <xdr:cNvPr id="360" name="フローチャート : 判断 359"/>
        <xdr:cNvSpPr/>
      </xdr:nvSpPr>
      <xdr:spPr>
        <a:xfrm>
          <a:off x="7810500" y="100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4194</xdr:rowOff>
    </xdr:from>
    <xdr:ext cx="534377" cy="259045"/>
    <xdr:sp macro="" textlink="">
      <xdr:nvSpPr>
        <xdr:cNvPr id="361" name="テキスト ボックス 360"/>
        <xdr:cNvSpPr txBox="1"/>
      </xdr:nvSpPr>
      <xdr:spPr>
        <a:xfrm>
          <a:off x="7594111" y="101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89995</xdr:rowOff>
    </xdr:from>
    <xdr:to>
      <xdr:col>10</xdr:col>
      <xdr:colOff>155575</xdr:colOff>
      <xdr:row>59</xdr:row>
      <xdr:rowOff>20145</xdr:rowOff>
    </xdr:to>
    <xdr:sp macro="" textlink="">
      <xdr:nvSpPr>
        <xdr:cNvPr id="362" name="フローチャート : 判断 361"/>
        <xdr:cNvSpPr/>
      </xdr:nvSpPr>
      <xdr:spPr>
        <a:xfrm>
          <a:off x="6921500" y="1003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11272</xdr:rowOff>
    </xdr:from>
    <xdr:ext cx="534377" cy="259045"/>
    <xdr:sp macro="" textlink="">
      <xdr:nvSpPr>
        <xdr:cNvPr id="363" name="テキスト ボックス 362"/>
        <xdr:cNvSpPr txBox="1"/>
      </xdr:nvSpPr>
      <xdr:spPr>
        <a:xfrm>
          <a:off x="6705111" y="1012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25955</xdr:rowOff>
    </xdr:from>
    <xdr:to>
      <xdr:col>15</xdr:col>
      <xdr:colOff>231775</xdr:colOff>
      <xdr:row>53</xdr:row>
      <xdr:rowOff>127555</xdr:rowOff>
    </xdr:to>
    <xdr:sp macro="" textlink="">
      <xdr:nvSpPr>
        <xdr:cNvPr id="369" name="円/楕円 368"/>
        <xdr:cNvSpPr/>
      </xdr:nvSpPr>
      <xdr:spPr>
        <a:xfrm>
          <a:off x="10426700" y="91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150432</xdr:rowOff>
    </xdr:from>
    <xdr:ext cx="599010" cy="259045"/>
    <xdr:sp macro="" textlink="">
      <xdr:nvSpPr>
        <xdr:cNvPr id="370" name="普通建設事業費該当値テキスト"/>
        <xdr:cNvSpPr txBox="1"/>
      </xdr:nvSpPr>
      <xdr:spPr>
        <a:xfrm>
          <a:off x="10528300" y="906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523,042</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92605</xdr:rowOff>
    </xdr:from>
    <xdr:to>
      <xdr:col>14</xdr:col>
      <xdr:colOff>79375</xdr:colOff>
      <xdr:row>51</xdr:row>
      <xdr:rowOff>22755</xdr:rowOff>
    </xdr:to>
    <xdr:sp macro="" textlink="">
      <xdr:nvSpPr>
        <xdr:cNvPr id="371" name="円/楕円 370"/>
        <xdr:cNvSpPr/>
      </xdr:nvSpPr>
      <xdr:spPr>
        <a:xfrm>
          <a:off x="9588500" y="86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39282</xdr:rowOff>
    </xdr:from>
    <xdr:ext cx="599010" cy="259045"/>
    <xdr:sp macro="" textlink="">
      <xdr:nvSpPr>
        <xdr:cNvPr id="372" name="テキスト ボックス 371"/>
        <xdr:cNvSpPr txBox="1"/>
      </xdr:nvSpPr>
      <xdr:spPr>
        <a:xfrm>
          <a:off x="9339794" y="844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758,055</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50251</xdr:rowOff>
    </xdr:from>
    <xdr:to>
      <xdr:col>12</xdr:col>
      <xdr:colOff>561975</xdr:colOff>
      <xdr:row>51</xdr:row>
      <xdr:rowOff>151851</xdr:rowOff>
    </xdr:to>
    <xdr:sp macro="" textlink="">
      <xdr:nvSpPr>
        <xdr:cNvPr id="373" name="円/楕円 372"/>
        <xdr:cNvSpPr/>
      </xdr:nvSpPr>
      <xdr:spPr>
        <a:xfrm>
          <a:off x="8699500" y="87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168378</xdr:rowOff>
    </xdr:from>
    <xdr:ext cx="599010" cy="259045"/>
    <xdr:sp macro="" textlink="">
      <xdr:nvSpPr>
        <xdr:cNvPr id="374" name="テキスト ボックス 373"/>
        <xdr:cNvSpPr txBox="1"/>
      </xdr:nvSpPr>
      <xdr:spPr>
        <a:xfrm>
          <a:off x="8450794" y="856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690,288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69978</xdr:rowOff>
    </xdr:from>
    <xdr:to>
      <xdr:col>11</xdr:col>
      <xdr:colOff>358775</xdr:colOff>
      <xdr:row>57</xdr:row>
      <xdr:rowOff>128</xdr:rowOff>
    </xdr:to>
    <xdr:sp macro="" textlink="">
      <xdr:nvSpPr>
        <xdr:cNvPr id="375" name="円/楕円 374"/>
        <xdr:cNvSpPr/>
      </xdr:nvSpPr>
      <xdr:spPr>
        <a:xfrm>
          <a:off x="7810500" y="96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16655</xdr:rowOff>
    </xdr:from>
    <xdr:ext cx="599010" cy="259045"/>
    <xdr:sp macro="" textlink="">
      <xdr:nvSpPr>
        <xdr:cNvPr id="376" name="テキスト ボックス 375"/>
        <xdr:cNvSpPr txBox="1"/>
      </xdr:nvSpPr>
      <xdr:spPr>
        <a:xfrm>
          <a:off x="7561794" y="944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229,933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154801</xdr:rowOff>
    </xdr:from>
    <xdr:to>
      <xdr:col>10</xdr:col>
      <xdr:colOff>155575</xdr:colOff>
      <xdr:row>58</xdr:row>
      <xdr:rowOff>84951</xdr:rowOff>
    </xdr:to>
    <xdr:sp macro="" textlink="">
      <xdr:nvSpPr>
        <xdr:cNvPr id="377" name="円/楕円 376"/>
        <xdr:cNvSpPr/>
      </xdr:nvSpPr>
      <xdr:spPr>
        <a:xfrm>
          <a:off x="6921500" y="99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101478</xdr:rowOff>
    </xdr:from>
    <xdr:ext cx="534377" cy="259045"/>
    <xdr:sp macro="" textlink="">
      <xdr:nvSpPr>
        <xdr:cNvPr id="378" name="テキスト ボックス 377"/>
        <xdr:cNvSpPr txBox="1"/>
      </xdr:nvSpPr>
      <xdr:spPr>
        <a:xfrm>
          <a:off x="6705111" y="970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144375</xdr:rowOff>
    </xdr:from>
    <xdr:to>
      <xdr:col>15</xdr:col>
      <xdr:colOff>180340</xdr:colOff>
      <xdr:row>78</xdr:row>
      <xdr:rowOff>137387</xdr:rowOff>
    </xdr:to>
    <xdr:cxnSp macro="">
      <xdr:nvCxnSpPr>
        <xdr:cNvPr id="400" name="直線コネクタ 399"/>
        <xdr:cNvCxnSpPr/>
      </xdr:nvCxnSpPr>
      <xdr:spPr>
        <a:xfrm flipV="1">
          <a:off x="10475595" y="12660225"/>
          <a:ext cx="1270" cy="85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141763</xdr:rowOff>
    </xdr:from>
    <xdr:ext cx="469744" cy="259045"/>
    <xdr:sp macro="" textlink="">
      <xdr:nvSpPr>
        <xdr:cNvPr id="401" name="普通建設事業費 （ うち新規整備　）最小値テキスト"/>
        <xdr:cNvSpPr txBox="1"/>
      </xdr:nvSpPr>
      <xdr:spPr>
        <a:xfrm>
          <a:off x="10528300" y="1351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78</xdr:row>
      <xdr:rowOff>137387</xdr:rowOff>
    </xdr:from>
    <xdr:to>
      <xdr:col>15</xdr:col>
      <xdr:colOff>269875</xdr:colOff>
      <xdr:row>78</xdr:row>
      <xdr:rowOff>137387</xdr:rowOff>
    </xdr:to>
    <xdr:cxnSp macro="">
      <xdr:nvCxnSpPr>
        <xdr:cNvPr id="402" name="直線コネクタ 401"/>
        <xdr:cNvCxnSpPr/>
      </xdr:nvCxnSpPr>
      <xdr:spPr>
        <a:xfrm>
          <a:off x="10388600" y="1351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91052</xdr:rowOff>
    </xdr:from>
    <xdr:ext cx="599010" cy="259045"/>
    <xdr:sp macro="" textlink="">
      <xdr:nvSpPr>
        <xdr:cNvPr id="403" name="普通建設事業費 （ うち新規整備　）最大値テキスト"/>
        <xdr:cNvSpPr txBox="1"/>
      </xdr:nvSpPr>
      <xdr:spPr>
        <a:xfrm>
          <a:off x="10528300" y="1243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73</xdr:row>
      <xdr:rowOff>144375</xdr:rowOff>
    </xdr:from>
    <xdr:to>
      <xdr:col>15</xdr:col>
      <xdr:colOff>269875</xdr:colOff>
      <xdr:row>73</xdr:row>
      <xdr:rowOff>144375</xdr:rowOff>
    </xdr:to>
    <xdr:cxnSp macro="">
      <xdr:nvCxnSpPr>
        <xdr:cNvPr id="404" name="直線コネクタ 403"/>
        <xdr:cNvCxnSpPr/>
      </xdr:nvCxnSpPr>
      <xdr:spPr>
        <a:xfrm>
          <a:off x="10388600" y="1266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153526</xdr:rowOff>
    </xdr:from>
    <xdr:to>
      <xdr:col>15</xdr:col>
      <xdr:colOff>180975</xdr:colOff>
      <xdr:row>73</xdr:row>
      <xdr:rowOff>144375</xdr:rowOff>
    </xdr:to>
    <xdr:cxnSp macro="">
      <xdr:nvCxnSpPr>
        <xdr:cNvPr id="405" name="直線コネクタ 404"/>
        <xdr:cNvCxnSpPr/>
      </xdr:nvCxnSpPr>
      <xdr:spPr>
        <a:xfrm>
          <a:off x="9639300" y="12155026"/>
          <a:ext cx="838200" cy="50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14763</xdr:rowOff>
    </xdr:from>
    <xdr:ext cx="534377" cy="259045"/>
    <xdr:sp macro="" textlink="">
      <xdr:nvSpPr>
        <xdr:cNvPr id="406" name="普通建設事業費 （ うち新規整備　）平均値テキスト"/>
        <xdr:cNvSpPr txBox="1"/>
      </xdr:nvSpPr>
      <xdr:spPr>
        <a:xfrm>
          <a:off x="10528300" y="13387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36336</xdr:rowOff>
    </xdr:from>
    <xdr:to>
      <xdr:col>15</xdr:col>
      <xdr:colOff>231775</xdr:colOff>
      <xdr:row>78</xdr:row>
      <xdr:rowOff>137936</xdr:rowOff>
    </xdr:to>
    <xdr:sp macro="" textlink="">
      <xdr:nvSpPr>
        <xdr:cNvPr id="407" name="フローチャート : 判断 406"/>
        <xdr:cNvSpPr/>
      </xdr:nvSpPr>
      <xdr:spPr>
        <a:xfrm>
          <a:off x="10426700" y="134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153526</xdr:rowOff>
    </xdr:from>
    <xdr:to>
      <xdr:col>14</xdr:col>
      <xdr:colOff>28575</xdr:colOff>
      <xdr:row>72</xdr:row>
      <xdr:rowOff>129984</xdr:rowOff>
    </xdr:to>
    <xdr:cxnSp macro="">
      <xdr:nvCxnSpPr>
        <xdr:cNvPr id="408" name="直線コネクタ 407"/>
        <xdr:cNvCxnSpPr/>
      </xdr:nvCxnSpPr>
      <xdr:spPr>
        <a:xfrm flipV="1">
          <a:off x="8750300" y="12155026"/>
          <a:ext cx="889000" cy="31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37556</xdr:rowOff>
    </xdr:from>
    <xdr:to>
      <xdr:col>14</xdr:col>
      <xdr:colOff>79375</xdr:colOff>
      <xdr:row>78</xdr:row>
      <xdr:rowOff>139156</xdr:rowOff>
    </xdr:to>
    <xdr:sp macro="" textlink="">
      <xdr:nvSpPr>
        <xdr:cNvPr id="409" name="フローチャート : 判断 408"/>
        <xdr:cNvSpPr/>
      </xdr:nvSpPr>
      <xdr:spPr>
        <a:xfrm>
          <a:off x="95885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130283</xdr:rowOff>
    </xdr:from>
    <xdr:ext cx="534377" cy="259045"/>
    <xdr:sp macro="" textlink="">
      <xdr:nvSpPr>
        <xdr:cNvPr id="410" name="テキスト ボックス 409"/>
        <xdr:cNvSpPr txBox="1"/>
      </xdr:nvSpPr>
      <xdr:spPr>
        <a:xfrm>
          <a:off x="9372111" y="135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52681</xdr:rowOff>
    </xdr:from>
    <xdr:to>
      <xdr:col>12</xdr:col>
      <xdr:colOff>561975</xdr:colOff>
      <xdr:row>78</xdr:row>
      <xdr:rowOff>154281</xdr:rowOff>
    </xdr:to>
    <xdr:sp macro="" textlink="">
      <xdr:nvSpPr>
        <xdr:cNvPr id="411" name="フローチャート : 判断 410"/>
        <xdr:cNvSpPr/>
      </xdr:nvSpPr>
      <xdr:spPr>
        <a:xfrm>
          <a:off x="8699500" y="134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145408</xdr:rowOff>
    </xdr:from>
    <xdr:ext cx="534377" cy="259045"/>
    <xdr:sp macro="" textlink="">
      <xdr:nvSpPr>
        <xdr:cNvPr id="412" name="テキスト ボックス 411"/>
        <xdr:cNvSpPr txBox="1"/>
      </xdr:nvSpPr>
      <xdr:spPr>
        <a:xfrm>
          <a:off x="8483111" y="13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93575</xdr:rowOff>
    </xdr:from>
    <xdr:to>
      <xdr:col>15</xdr:col>
      <xdr:colOff>231775</xdr:colOff>
      <xdr:row>74</xdr:row>
      <xdr:rowOff>23725</xdr:rowOff>
    </xdr:to>
    <xdr:sp macro="" textlink="">
      <xdr:nvSpPr>
        <xdr:cNvPr id="418" name="円/楕円 417"/>
        <xdr:cNvSpPr/>
      </xdr:nvSpPr>
      <xdr:spPr>
        <a:xfrm>
          <a:off x="10426700" y="126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46602</xdr:rowOff>
    </xdr:from>
    <xdr:ext cx="599010" cy="259045"/>
    <xdr:sp macro="" textlink="">
      <xdr:nvSpPr>
        <xdr:cNvPr id="419" name="普通建設事業費 （ うち新規整備　）該当値テキスト"/>
        <xdr:cNvSpPr txBox="1"/>
      </xdr:nvSpPr>
      <xdr:spPr>
        <a:xfrm>
          <a:off x="10528300" y="1256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372,955</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102726</xdr:rowOff>
    </xdr:from>
    <xdr:to>
      <xdr:col>14</xdr:col>
      <xdr:colOff>79375</xdr:colOff>
      <xdr:row>71</xdr:row>
      <xdr:rowOff>32876</xdr:rowOff>
    </xdr:to>
    <xdr:sp macro="" textlink="">
      <xdr:nvSpPr>
        <xdr:cNvPr id="420" name="円/楕円 419"/>
        <xdr:cNvSpPr/>
      </xdr:nvSpPr>
      <xdr:spPr>
        <a:xfrm>
          <a:off x="9588500" y="121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49403</xdr:rowOff>
    </xdr:from>
    <xdr:ext cx="599010" cy="259045"/>
    <xdr:sp macro="" textlink="">
      <xdr:nvSpPr>
        <xdr:cNvPr id="421" name="テキスト ボックス 420"/>
        <xdr:cNvSpPr txBox="1"/>
      </xdr:nvSpPr>
      <xdr:spPr>
        <a:xfrm>
          <a:off x="9339794" y="1187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593,952</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79184</xdr:rowOff>
    </xdr:from>
    <xdr:to>
      <xdr:col>12</xdr:col>
      <xdr:colOff>561975</xdr:colOff>
      <xdr:row>73</xdr:row>
      <xdr:rowOff>9334</xdr:rowOff>
    </xdr:to>
    <xdr:sp macro="" textlink="">
      <xdr:nvSpPr>
        <xdr:cNvPr id="422" name="円/楕円 421"/>
        <xdr:cNvSpPr/>
      </xdr:nvSpPr>
      <xdr:spPr>
        <a:xfrm>
          <a:off x="8699500" y="124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71</xdr:row>
      <xdr:rowOff>25861</xdr:rowOff>
    </xdr:from>
    <xdr:ext cx="599010" cy="259045"/>
    <xdr:sp macro="" textlink="">
      <xdr:nvSpPr>
        <xdr:cNvPr id="423" name="テキスト ボックス 422"/>
        <xdr:cNvSpPr txBox="1"/>
      </xdr:nvSpPr>
      <xdr:spPr>
        <a:xfrm>
          <a:off x="8450794" y="1219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85522</xdr:rowOff>
    </xdr:from>
    <xdr:to>
      <xdr:col>15</xdr:col>
      <xdr:colOff>180975</xdr:colOff>
      <xdr:row>99</xdr:row>
      <xdr:rowOff>98879</xdr:rowOff>
    </xdr:to>
    <xdr:cxnSp macro="">
      <xdr:nvCxnSpPr>
        <xdr:cNvPr id="454" name="直線コネクタ 453"/>
        <xdr:cNvCxnSpPr/>
      </xdr:nvCxnSpPr>
      <xdr:spPr>
        <a:xfrm flipV="1">
          <a:off x="9639300" y="15516022"/>
          <a:ext cx="838200" cy="15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5"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98879</xdr:rowOff>
    </xdr:from>
    <xdr:to>
      <xdr:col>14</xdr:col>
      <xdr:colOff>28575</xdr:colOff>
      <xdr:row>99</xdr:row>
      <xdr:rowOff>98879</xdr:rowOff>
    </xdr:to>
    <xdr:cxnSp macro="">
      <xdr:nvCxnSpPr>
        <xdr:cNvPr id="457" name="直線コネクタ 456"/>
        <xdr:cNvCxnSpPr/>
      </xdr:nvCxnSpPr>
      <xdr:spPr>
        <a:xfrm>
          <a:off x="8750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693</xdr:rowOff>
    </xdr:from>
    <xdr:to>
      <xdr:col>14</xdr:col>
      <xdr:colOff>79375</xdr:colOff>
      <xdr:row>95</xdr:row>
      <xdr:rowOff>102293</xdr:rowOff>
    </xdr:to>
    <xdr:sp macro="" textlink="">
      <xdr:nvSpPr>
        <xdr:cNvPr id="458" name="フローチャート : 判断 457"/>
        <xdr:cNvSpPr/>
      </xdr:nvSpPr>
      <xdr:spPr>
        <a:xfrm>
          <a:off x="95885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118820</xdr:rowOff>
    </xdr:from>
    <xdr:ext cx="534377" cy="259045"/>
    <xdr:sp macro="" textlink="">
      <xdr:nvSpPr>
        <xdr:cNvPr id="459" name="テキスト ボックス 458"/>
        <xdr:cNvSpPr txBox="1"/>
      </xdr:nvSpPr>
      <xdr:spPr>
        <a:xfrm>
          <a:off x="9372111" y="160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102518</xdr:rowOff>
    </xdr:from>
    <xdr:to>
      <xdr:col>12</xdr:col>
      <xdr:colOff>561975</xdr:colOff>
      <xdr:row>96</xdr:row>
      <xdr:rowOff>32668</xdr:rowOff>
    </xdr:to>
    <xdr:sp macro="" textlink="">
      <xdr:nvSpPr>
        <xdr:cNvPr id="460" name="フローチャート : 判断 459"/>
        <xdr:cNvSpPr/>
      </xdr:nvSpPr>
      <xdr:spPr>
        <a:xfrm>
          <a:off x="8699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49195</xdr:rowOff>
    </xdr:from>
    <xdr:ext cx="534377" cy="259045"/>
    <xdr:sp macro="" textlink="">
      <xdr:nvSpPr>
        <xdr:cNvPr id="461" name="テキスト ボックス 460"/>
        <xdr:cNvSpPr txBox="1"/>
      </xdr:nvSpPr>
      <xdr:spPr>
        <a:xfrm>
          <a:off x="8483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34722</xdr:rowOff>
    </xdr:from>
    <xdr:to>
      <xdr:col>15</xdr:col>
      <xdr:colOff>231775</xdr:colOff>
      <xdr:row>90</xdr:row>
      <xdr:rowOff>136322</xdr:rowOff>
    </xdr:to>
    <xdr:sp macro="" textlink="">
      <xdr:nvSpPr>
        <xdr:cNvPr id="467" name="円/楕円 466"/>
        <xdr:cNvSpPr/>
      </xdr:nvSpPr>
      <xdr:spPr>
        <a:xfrm>
          <a:off x="10426700" y="1546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152700</xdr:rowOff>
    </xdr:from>
    <xdr:ext cx="534377" cy="259045"/>
    <xdr:sp macro="" textlink="">
      <xdr:nvSpPr>
        <xdr:cNvPr id="468" name="普通建設事業費 （ うち更新整備　）該当値テキスト"/>
        <xdr:cNvSpPr txBox="1"/>
      </xdr:nvSpPr>
      <xdr:spPr>
        <a:xfrm>
          <a:off x="10528300" y="154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47,659</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48079</xdr:rowOff>
    </xdr:from>
    <xdr:to>
      <xdr:col>14</xdr:col>
      <xdr:colOff>79375</xdr:colOff>
      <xdr:row>99</xdr:row>
      <xdr:rowOff>149679</xdr:rowOff>
    </xdr:to>
    <xdr:sp macro="" textlink="">
      <xdr:nvSpPr>
        <xdr:cNvPr id="469" name="円/楕円 468"/>
        <xdr:cNvSpPr/>
      </xdr:nvSpPr>
      <xdr:spPr>
        <a:xfrm>
          <a:off x="9588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140806</xdr:rowOff>
    </xdr:from>
    <xdr:ext cx="249299" cy="259045"/>
    <xdr:sp macro="" textlink="">
      <xdr:nvSpPr>
        <xdr:cNvPr id="470" name="テキスト ボックス 469"/>
        <xdr:cNvSpPr txBox="1"/>
      </xdr:nvSpPr>
      <xdr:spPr>
        <a:xfrm>
          <a:off x="9514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48079</xdr:rowOff>
    </xdr:from>
    <xdr:to>
      <xdr:col>12</xdr:col>
      <xdr:colOff>561975</xdr:colOff>
      <xdr:row>99</xdr:row>
      <xdr:rowOff>149679</xdr:rowOff>
    </xdr:to>
    <xdr:sp macro="" textlink="">
      <xdr:nvSpPr>
        <xdr:cNvPr id="471" name="円/楕円 470"/>
        <xdr:cNvSpPr/>
      </xdr:nvSpPr>
      <xdr:spPr>
        <a:xfrm>
          <a:off x="8699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99</xdr:row>
      <xdr:rowOff>140806</xdr:rowOff>
    </xdr:from>
    <xdr:ext cx="249299" cy="259045"/>
    <xdr:sp macro="" textlink="">
      <xdr:nvSpPr>
        <xdr:cNvPr id="472" name="テキスト ボックス 471"/>
        <xdr:cNvSpPr txBox="1"/>
      </xdr:nvSpPr>
      <xdr:spPr>
        <a:xfrm>
          <a:off x="8625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34684</xdr:rowOff>
    </xdr:from>
    <xdr:to>
      <xdr:col>23</xdr:col>
      <xdr:colOff>517525</xdr:colOff>
      <xdr:row>32</xdr:row>
      <xdr:rowOff>41326</xdr:rowOff>
    </xdr:to>
    <xdr:cxnSp macro="">
      <xdr:nvCxnSpPr>
        <xdr:cNvPr id="501" name="直線コネクタ 500"/>
        <xdr:cNvCxnSpPr/>
      </xdr:nvCxnSpPr>
      <xdr:spPr>
        <a:xfrm flipV="1">
          <a:off x="15481300" y="5349634"/>
          <a:ext cx="838200" cy="17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85577</xdr:rowOff>
    </xdr:from>
    <xdr:ext cx="469744" cy="259045"/>
    <xdr:sp macro="" textlink="">
      <xdr:nvSpPr>
        <xdr:cNvPr id="502" name="災害復旧事業費平均値テキスト"/>
        <xdr:cNvSpPr txBox="1"/>
      </xdr:nvSpPr>
      <xdr:spPr>
        <a:xfrm>
          <a:off x="16370300" y="660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41326</xdr:rowOff>
    </xdr:from>
    <xdr:to>
      <xdr:col>22</xdr:col>
      <xdr:colOff>365125</xdr:colOff>
      <xdr:row>33</xdr:row>
      <xdr:rowOff>87668</xdr:rowOff>
    </xdr:to>
    <xdr:cxnSp macro="">
      <xdr:nvCxnSpPr>
        <xdr:cNvPr id="504" name="直線コネクタ 503"/>
        <xdr:cNvCxnSpPr/>
      </xdr:nvCxnSpPr>
      <xdr:spPr>
        <a:xfrm flipV="1">
          <a:off x="14592300" y="5527726"/>
          <a:ext cx="889000" cy="2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155219</xdr:rowOff>
    </xdr:from>
    <xdr:to>
      <xdr:col>22</xdr:col>
      <xdr:colOff>415925</xdr:colOff>
      <xdr:row>39</xdr:row>
      <xdr:rowOff>85369</xdr:rowOff>
    </xdr:to>
    <xdr:sp macro="" textlink="">
      <xdr:nvSpPr>
        <xdr:cNvPr id="505" name="フローチャート : 判断 504"/>
        <xdr:cNvSpPr/>
      </xdr:nvSpPr>
      <xdr:spPr>
        <a:xfrm>
          <a:off x="15430500" y="6670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76496</xdr:rowOff>
    </xdr:from>
    <xdr:ext cx="378565" cy="259045"/>
    <xdr:sp macro="" textlink="">
      <xdr:nvSpPr>
        <xdr:cNvPr id="506" name="テキスト ボックス 505"/>
        <xdr:cNvSpPr txBox="1"/>
      </xdr:nvSpPr>
      <xdr:spPr>
        <a:xfrm>
          <a:off x="15292017" y="6763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29</xdr:row>
      <xdr:rowOff>149466</xdr:rowOff>
    </xdr:from>
    <xdr:to>
      <xdr:col>21</xdr:col>
      <xdr:colOff>161925</xdr:colOff>
      <xdr:row>33</xdr:row>
      <xdr:rowOff>87668</xdr:rowOff>
    </xdr:to>
    <xdr:cxnSp macro="">
      <xdr:nvCxnSpPr>
        <xdr:cNvPr id="507" name="直線コネクタ 506"/>
        <xdr:cNvCxnSpPr/>
      </xdr:nvCxnSpPr>
      <xdr:spPr>
        <a:xfrm>
          <a:off x="13703300" y="5121516"/>
          <a:ext cx="889000" cy="6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141377</xdr:rowOff>
    </xdr:from>
    <xdr:to>
      <xdr:col>21</xdr:col>
      <xdr:colOff>212725</xdr:colOff>
      <xdr:row>39</xdr:row>
      <xdr:rowOff>71527</xdr:rowOff>
    </xdr:to>
    <xdr:sp macro="" textlink="">
      <xdr:nvSpPr>
        <xdr:cNvPr id="508" name="フローチャート : 判断 507"/>
        <xdr:cNvSpPr/>
      </xdr:nvSpPr>
      <xdr:spPr>
        <a:xfrm>
          <a:off x="14541500" y="665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62654</xdr:rowOff>
    </xdr:from>
    <xdr:ext cx="469744" cy="259045"/>
    <xdr:sp macro="" textlink="">
      <xdr:nvSpPr>
        <xdr:cNvPr id="509" name="テキスト ボックス 508"/>
        <xdr:cNvSpPr txBox="1"/>
      </xdr:nvSpPr>
      <xdr:spPr>
        <a:xfrm>
          <a:off x="14357427" y="674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29</xdr:row>
      <xdr:rowOff>149466</xdr:rowOff>
    </xdr:from>
    <xdr:to>
      <xdr:col>19</xdr:col>
      <xdr:colOff>644525</xdr:colOff>
      <xdr:row>33</xdr:row>
      <xdr:rowOff>90450</xdr:rowOff>
    </xdr:to>
    <xdr:cxnSp macro="">
      <xdr:nvCxnSpPr>
        <xdr:cNvPr id="510" name="直線コネクタ 509"/>
        <xdr:cNvCxnSpPr/>
      </xdr:nvCxnSpPr>
      <xdr:spPr>
        <a:xfrm flipV="1">
          <a:off x="12814300" y="5121516"/>
          <a:ext cx="889000" cy="6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124638</xdr:rowOff>
    </xdr:from>
    <xdr:to>
      <xdr:col>20</xdr:col>
      <xdr:colOff>9525</xdr:colOff>
      <xdr:row>39</xdr:row>
      <xdr:rowOff>54788</xdr:rowOff>
    </xdr:to>
    <xdr:sp macro="" textlink="">
      <xdr:nvSpPr>
        <xdr:cNvPr id="511" name="フローチャート : 判断 510"/>
        <xdr:cNvSpPr/>
      </xdr:nvSpPr>
      <xdr:spPr>
        <a:xfrm>
          <a:off x="13652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45915</xdr:rowOff>
    </xdr:from>
    <xdr:ext cx="469744" cy="259045"/>
    <xdr:sp macro="" textlink="">
      <xdr:nvSpPr>
        <xdr:cNvPr id="512" name="テキスト ボックス 511"/>
        <xdr:cNvSpPr txBox="1"/>
      </xdr:nvSpPr>
      <xdr:spPr>
        <a:xfrm>
          <a:off x="13468427" y="67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124930</xdr:rowOff>
    </xdr:from>
    <xdr:to>
      <xdr:col>18</xdr:col>
      <xdr:colOff>492125</xdr:colOff>
      <xdr:row>39</xdr:row>
      <xdr:rowOff>55080</xdr:rowOff>
    </xdr:to>
    <xdr:sp macro="" textlink="">
      <xdr:nvSpPr>
        <xdr:cNvPr id="513" name="フローチャート : 判断 512"/>
        <xdr:cNvSpPr/>
      </xdr:nvSpPr>
      <xdr:spPr>
        <a:xfrm>
          <a:off x="12763500" y="664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46207</xdr:rowOff>
    </xdr:from>
    <xdr:ext cx="469744" cy="259045"/>
    <xdr:sp macro="" textlink="">
      <xdr:nvSpPr>
        <xdr:cNvPr id="514" name="テキスト ボックス 513"/>
        <xdr:cNvSpPr txBox="1"/>
      </xdr:nvSpPr>
      <xdr:spPr>
        <a:xfrm>
          <a:off x="12579427" y="673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155334</xdr:rowOff>
    </xdr:from>
    <xdr:to>
      <xdr:col>23</xdr:col>
      <xdr:colOff>568325</xdr:colOff>
      <xdr:row>31</xdr:row>
      <xdr:rowOff>85484</xdr:rowOff>
    </xdr:to>
    <xdr:sp macro="" textlink="">
      <xdr:nvSpPr>
        <xdr:cNvPr id="520" name="円/楕円 519"/>
        <xdr:cNvSpPr/>
      </xdr:nvSpPr>
      <xdr:spPr>
        <a:xfrm>
          <a:off x="16268700" y="52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108361</xdr:rowOff>
    </xdr:from>
    <xdr:ext cx="599010" cy="259045"/>
    <xdr:sp macro="" textlink="">
      <xdr:nvSpPr>
        <xdr:cNvPr id="521" name="災害復旧事業費該当値テキスト"/>
        <xdr:cNvSpPr txBox="1"/>
      </xdr:nvSpPr>
      <xdr:spPr>
        <a:xfrm>
          <a:off x="16370300" y="525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108,769</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161976</xdr:rowOff>
    </xdr:from>
    <xdr:to>
      <xdr:col>22</xdr:col>
      <xdr:colOff>415925</xdr:colOff>
      <xdr:row>32</xdr:row>
      <xdr:rowOff>92126</xdr:rowOff>
    </xdr:to>
    <xdr:sp macro="" textlink="">
      <xdr:nvSpPr>
        <xdr:cNvPr id="522" name="円/楕円 521"/>
        <xdr:cNvSpPr/>
      </xdr:nvSpPr>
      <xdr:spPr>
        <a:xfrm>
          <a:off x="15430500" y="54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108653</xdr:rowOff>
    </xdr:from>
    <xdr:ext cx="534377" cy="259045"/>
    <xdr:sp macro="" textlink="">
      <xdr:nvSpPr>
        <xdr:cNvPr id="523" name="テキスト ボックス 522"/>
        <xdr:cNvSpPr txBox="1"/>
      </xdr:nvSpPr>
      <xdr:spPr>
        <a:xfrm>
          <a:off x="15214111" y="5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94,746</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36868</xdr:rowOff>
    </xdr:from>
    <xdr:to>
      <xdr:col>21</xdr:col>
      <xdr:colOff>212725</xdr:colOff>
      <xdr:row>33</xdr:row>
      <xdr:rowOff>138468</xdr:rowOff>
    </xdr:to>
    <xdr:sp macro="" textlink="">
      <xdr:nvSpPr>
        <xdr:cNvPr id="524" name="円/楕円 523"/>
        <xdr:cNvSpPr/>
      </xdr:nvSpPr>
      <xdr:spPr>
        <a:xfrm>
          <a:off x="14541500" y="569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154995</xdr:rowOff>
    </xdr:from>
    <xdr:ext cx="534377" cy="259045"/>
    <xdr:sp macro="" textlink="">
      <xdr:nvSpPr>
        <xdr:cNvPr id="525" name="テキスト ボックス 524"/>
        <xdr:cNvSpPr txBox="1"/>
      </xdr:nvSpPr>
      <xdr:spPr>
        <a:xfrm>
          <a:off x="14325111" y="546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77,597</a:t>
          </a:r>
          <a:endParaRPr kumimoji="1" lang="ja-JP" altLang="en-US" sz="1000" b="1">
            <a:solidFill>
              <a:srgbClr val="FF0000"/>
            </a:solidFill>
            <a:latin typeface="ＭＳ Ｐゴシック"/>
          </a:endParaRPr>
        </a:p>
      </xdr:txBody>
    </xdr:sp>
    <xdr:clientData/>
  </xdr:oneCellAnchor>
  <xdr:twoCellAnchor>
    <xdr:from>
      <xdr:col>19</xdr:col>
      <xdr:colOff>593725</xdr:colOff>
      <xdr:row>29</xdr:row>
      <xdr:rowOff>98666</xdr:rowOff>
    </xdr:from>
    <xdr:to>
      <xdr:col>20</xdr:col>
      <xdr:colOff>9525</xdr:colOff>
      <xdr:row>30</xdr:row>
      <xdr:rowOff>28816</xdr:rowOff>
    </xdr:to>
    <xdr:sp macro="" textlink="">
      <xdr:nvSpPr>
        <xdr:cNvPr id="526" name="円/楕円 525"/>
        <xdr:cNvSpPr/>
      </xdr:nvSpPr>
      <xdr:spPr>
        <a:xfrm>
          <a:off x="13652500" y="50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28</xdr:row>
      <xdr:rowOff>45343</xdr:rowOff>
    </xdr:from>
    <xdr:ext cx="599010" cy="259045"/>
    <xdr:sp macro="" textlink="">
      <xdr:nvSpPr>
        <xdr:cNvPr id="527" name="テキスト ボックス 526"/>
        <xdr:cNvSpPr txBox="1"/>
      </xdr:nvSpPr>
      <xdr:spPr>
        <a:xfrm>
          <a:off x="13403794" y="484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126,731</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39650</xdr:rowOff>
    </xdr:from>
    <xdr:to>
      <xdr:col>18</xdr:col>
      <xdr:colOff>492125</xdr:colOff>
      <xdr:row>33</xdr:row>
      <xdr:rowOff>141250</xdr:rowOff>
    </xdr:to>
    <xdr:sp macro="" textlink="">
      <xdr:nvSpPr>
        <xdr:cNvPr id="528" name="円/楕円 527"/>
        <xdr:cNvSpPr/>
      </xdr:nvSpPr>
      <xdr:spPr>
        <a:xfrm>
          <a:off x="12763500" y="56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157777</xdr:rowOff>
    </xdr:from>
    <xdr:ext cx="534377" cy="259045"/>
    <xdr:sp macro="" textlink="">
      <xdr:nvSpPr>
        <xdr:cNvPr id="529" name="テキスト ボックス 528"/>
        <xdr:cNvSpPr txBox="1"/>
      </xdr:nvSpPr>
      <xdr:spPr>
        <a:xfrm>
          <a:off x="12547111" y="547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145700</xdr:rowOff>
    </xdr:from>
    <xdr:to>
      <xdr:col>23</xdr:col>
      <xdr:colOff>517525</xdr:colOff>
      <xdr:row>73</xdr:row>
      <xdr:rowOff>18732</xdr:rowOff>
    </xdr:to>
    <xdr:cxnSp macro="">
      <xdr:nvCxnSpPr>
        <xdr:cNvPr id="607" name="直線コネクタ 606"/>
        <xdr:cNvCxnSpPr/>
      </xdr:nvCxnSpPr>
      <xdr:spPr>
        <a:xfrm flipV="1">
          <a:off x="15481300" y="12318650"/>
          <a:ext cx="838200" cy="2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8"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92608</xdr:rowOff>
    </xdr:from>
    <xdr:to>
      <xdr:col>22</xdr:col>
      <xdr:colOff>365125</xdr:colOff>
      <xdr:row>73</xdr:row>
      <xdr:rowOff>18732</xdr:rowOff>
    </xdr:to>
    <xdr:cxnSp macro="">
      <xdr:nvCxnSpPr>
        <xdr:cNvPr id="610" name="直線コネクタ 609"/>
        <xdr:cNvCxnSpPr/>
      </xdr:nvCxnSpPr>
      <xdr:spPr>
        <a:xfrm>
          <a:off x="14592300" y="12265558"/>
          <a:ext cx="889000" cy="26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99301</xdr:rowOff>
    </xdr:from>
    <xdr:to>
      <xdr:col>22</xdr:col>
      <xdr:colOff>415925</xdr:colOff>
      <xdr:row>75</xdr:row>
      <xdr:rowOff>29451</xdr:rowOff>
    </xdr:to>
    <xdr:sp macro="" textlink="">
      <xdr:nvSpPr>
        <xdr:cNvPr id="611" name="フローチャート : 判断 610"/>
        <xdr:cNvSpPr/>
      </xdr:nvSpPr>
      <xdr:spPr>
        <a:xfrm>
          <a:off x="154305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20578</xdr:rowOff>
    </xdr:from>
    <xdr:ext cx="534377" cy="259045"/>
    <xdr:sp macro="" textlink="">
      <xdr:nvSpPr>
        <xdr:cNvPr id="612" name="テキスト ボックス 611"/>
        <xdr:cNvSpPr txBox="1"/>
      </xdr:nvSpPr>
      <xdr:spPr>
        <a:xfrm>
          <a:off x="15214111" y="128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92608</xdr:rowOff>
    </xdr:from>
    <xdr:to>
      <xdr:col>21</xdr:col>
      <xdr:colOff>161925</xdr:colOff>
      <xdr:row>72</xdr:row>
      <xdr:rowOff>130823</xdr:rowOff>
    </xdr:to>
    <xdr:cxnSp macro="">
      <xdr:nvCxnSpPr>
        <xdr:cNvPr id="613" name="直線コネクタ 612"/>
        <xdr:cNvCxnSpPr/>
      </xdr:nvCxnSpPr>
      <xdr:spPr>
        <a:xfrm flipV="1">
          <a:off x="13703300" y="12265558"/>
          <a:ext cx="889000" cy="20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4" name="フローチャート : 判断 613"/>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5" name="テキスト ボックス 614"/>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86760</xdr:rowOff>
    </xdr:from>
    <xdr:to>
      <xdr:col>19</xdr:col>
      <xdr:colOff>644525</xdr:colOff>
      <xdr:row>72</xdr:row>
      <xdr:rowOff>130823</xdr:rowOff>
    </xdr:to>
    <xdr:cxnSp macro="">
      <xdr:nvCxnSpPr>
        <xdr:cNvPr id="616" name="直線コネクタ 615"/>
        <xdr:cNvCxnSpPr/>
      </xdr:nvCxnSpPr>
      <xdr:spPr>
        <a:xfrm>
          <a:off x="12814300" y="12431160"/>
          <a:ext cx="889000" cy="4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17" name="フローチャート : 判断 616"/>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18" name="テキスト ボックス 617"/>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19" name="フローチャート : 判断 618"/>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20" name="テキスト ボックス 619"/>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94900</xdr:rowOff>
    </xdr:from>
    <xdr:to>
      <xdr:col>23</xdr:col>
      <xdr:colOff>568325</xdr:colOff>
      <xdr:row>72</xdr:row>
      <xdr:rowOff>25050</xdr:rowOff>
    </xdr:to>
    <xdr:sp macro="" textlink="">
      <xdr:nvSpPr>
        <xdr:cNvPr id="626" name="円/楕円 625"/>
        <xdr:cNvSpPr/>
      </xdr:nvSpPr>
      <xdr:spPr>
        <a:xfrm>
          <a:off x="16268700" y="122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46022</xdr:rowOff>
    </xdr:from>
    <xdr:ext cx="534377" cy="259045"/>
    <xdr:sp macro="" textlink="">
      <xdr:nvSpPr>
        <xdr:cNvPr id="627" name="公債費該当値テキスト"/>
        <xdr:cNvSpPr txBox="1"/>
      </xdr:nvSpPr>
      <xdr:spPr>
        <a:xfrm>
          <a:off x="16370300" y="1221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66,685</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139382</xdr:rowOff>
    </xdr:from>
    <xdr:to>
      <xdr:col>22</xdr:col>
      <xdr:colOff>415925</xdr:colOff>
      <xdr:row>73</xdr:row>
      <xdr:rowOff>69532</xdr:rowOff>
    </xdr:to>
    <xdr:sp macro="" textlink="">
      <xdr:nvSpPr>
        <xdr:cNvPr id="628" name="円/楕円 627"/>
        <xdr:cNvSpPr/>
      </xdr:nvSpPr>
      <xdr:spPr>
        <a:xfrm>
          <a:off x="15430500" y="124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86059</xdr:rowOff>
    </xdr:from>
    <xdr:ext cx="534377" cy="259045"/>
    <xdr:sp macro="" textlink="">
      <xdr:nvSpPr>
        <xdr:cNvPr id="629" name="テキスト ボックス 628"/>
        <xdr:cNvSpPr txBox="1"/>
      </xdr:nvSpPr>
      <xdr:spPr>
        <a:xfrm>
          <a:off x="15214111" y="122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55,350</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41808</xdr:rowOff>
    </xdr:from>
    <xdr:to>
      <xdr:col>21</xdr:col>
      <xdr:colOff>212725</xdr:colOff>
      <xdr:row>71</xdr:row>
      <xdr:rowOff>143408</xdr:rowOff>
    </xdr:to>
    <xdr:sp macro="" textlink="">
      <xdr:nvSpPr>
        <xdr:cNvPr id="630" name="円/楕円 629"/>
        <xdr:cNvSpPr/>
      </xdr:nvSpPr>
      <xdr:spPr>
        <a:xfrm>
          <a:off x="14541500" y="122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159935</xdr:rowOff>
    </xdr:from>
    <xdr:ext cx="534377" cy="259045"/>
    <xdr:sp macro="" textlink="">
      <xdr:nvSpPr>
        <xdr:cNvPr id="631" name="テキスト ボックス 630"/>
        <xdr:cNvSpPr txBox="1"/>
      </xdr:nvSpPr>
      <xdr:spPr>
        <a:xfrm>
          <a:off x="14325111" y="1198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69,472</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80023</xdr:rowOff>
    </xdr:from>
    <xdr:to>
      <xdr:col>20</xdr:col>
      <xdr:colOff>9525</xdr:colOff>
      <xdr:row>73</xdr:row>
      <xdr:rowOff>10173</xdr:rowOff>
    </xdr:to>
    <xdr:sp macro="" textlink="">
      <xdr:nvSpPr>
        <xdr:cNvPr id="632" name="円/楕円 631"/>
        <xdr:cNvSpPr/>
      </xdr:nvSpPr>
      <xdr:spPr>
        <a:xfrm>
          <a:off x="13652500" y="124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26700</xdr:rowOff>
    </xdr:from>
    <xdr:ext cx="534377" cy="259045"/>
    <xdr:sp macro="" textlink="">
      <xdr:nvSpPr>
        <xdr:cNvPr id="633" name="テキスト ボックス 632"/>
        <xdr:cNvSpPr txBox="1"/>
      </xdr:nvSpPr>
      <xdr:spPr>
        <a:xfrm>
          <a:off x="13436111" y="1219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58,466</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35960</xdr:rowOff>
    </xdr:from>
    <xdr:to>
      <xdr:col>18</xdr:col>
      <xdr:colOff>492125</xdr:colOff>
      <xdr:row>72</xdr:row>
      <xdr:rowOff>137560</xdr:rowOff>
    </xdr:to>
    <xdr:sp macro="" textlink="">
      <xdr:nvSpPr>
        <xdr:cNvPr id="634" name="円/楕円 633"/>
        <xdr:cNvSpPr/>
      </xdr:nvSpPr>
      <xdr:spPr>
        <a:xfrm>
          <a:off x="12763500" y="123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154087</xdr:rowOff>
    </xdr:from>
    <xdr:ext cx="534377" cy="259045"/>
    <xdr:sp macro="" textlink="">
      <xdr:nvSpPr>
        <xdr:cNvPr id="635" name="テキスト ボックス 634"/>
        <xdr:cNvSpPr txBox="1"/>
      </xdr:nvSpPr>
      <xdr:spPr>
        <a:xfrm>
          <a:off x="12547111" y="1215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9" name="テキスト ボックス 64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1" name="テキスト ボックス 65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3" name="テキスト ボックス 65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5" name="テキスト ボックス 65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7" name="テキスト ボックス 65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80781</xdr:rowOff>
    </xdr:from>
    <xdr:to>
      <xdr:col>23</xdr:col>
      <xdr:colOff>516889</xdr:colOff>
      <xdr:row>99</xdr:row>
      <xdr:rowOff>42754</xdr:rowOff>
    </xdr:to>
    <xdr:cxnSp macro="">
      <xdr:nvCxnSpPr>
        <xdr:cNvPr id="659" name="直線コネクタ 658"/>
        <xdr:cNvCxnSpPr/>
      </xdr:nvCxnSpPr>
      <xdr:spPr>
        <a:xfrm flipV="1">
          <a:off x="16317595" y="16711431"/>
          <a:ext cx="1269" cy="30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73660</xdr:rowOff>
    </xdr:from>
    <xdr:ext cx="469744" cy="259045"/>
    <xdr:sp macro="" textlink="">
      <xdr:nvSpPr>
        <xdr:cNvPr id="660" name="積立金最小値テキスト"/>
        <xdr:cNvSpPr txBox="1"/>
      </xdr:nvSpPr>
      <xdr:spPr>
        <a:xfrm>
          <a:off x="16370300" y="1704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99</xdr:row>
      <xdr:rowOff>42754</xdr:rowOff>
    </xdr:from>
    <xdr:to>
      <xdr:col>23</xdr:col>
      <xdr:colOff>606425</xdr:colOff>
      <xdr:row>99</xdr:row>
      <xdr:rowOff>42754</xdr:rowOff>
    </xdr:to>
    <xdr:cxnSp macro="">
      <xdr:nvCxnSpPr>
        <xdr:cNvPr id="661" name="直線コネクタ 660"/>
        <xdr:cNvCxnSpPr/>
      </xdr:nvCxnSpPr>
      <xdr:spPr>
        <a:xfrm>
          <a:off x="16230600" y="1701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27458</xdr:rowOff>
    </xdr:from>
    <xdr:ext cx="599010" cy="259045"/>
    <xdr:sp macro="" textlink="">
      <xdr:nvSpPr>
        <xdr:cNvPr id="662" name="積立金最大値テキスト"/>
        <xdr:cNvSpPr txBox="1"/>
      </xdr:nvSpPr>
      <xdr:spPr>
        <a:xfrm>
          <a:off x="16370300" y="1648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97</xdr:row>
      <xdr:rowOff>80781</xdr:rowOff>
    </xdr:from>
    <xdr:to>
      <xdr:col>23</xdr:col>
      <xdr:colOff>606425</xdr:colOff>
      <xdr:row>97</xdr:row>
      <xdr:rowOff>80781</xdr:rowOff>
    </xdr:to>
    <xdr:cxnSp macro="">
      <xdr:nvCxnSpPr>
        <xdr:cNvPr id="663" name="直線コネクタ 662"/>
        <xdr:cNvCxnSpPr/>
      </xdr:nvCxnSpPr>
      <xdr:spPr>
        <a:xfrm>
          <a:off x="16230600" y="1671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104986</xdr:rowOff>
    </xdr:from>
    <xdr:to>
      <xdr:col>23</xdr:col>
      <xdr:colOff>517525</xdr:colOff>
      <xdr:row>97</xdr:row>
      <xdr:rowOff>80781</xdr:rowOff>
    </xdr:to>
    <xdr:cxnSp macro="">
      <xdr:nvCxnSpPr>
        <xdr:cNvPr id="664" name="直線コネクタ 663"/>
        <xdr:cNvCxnSpPr/>
      </xdr:nvCxnSpPr>
      <xdr:spPr>
        <a:xfrm>
          <a:off x="15481300" y="16392736"/>
          <a:ext cx="838200" cy="3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118110</xdr:rowOff>
    </xdr:from>
    <xdr:ext cx="534377" cy="259045"/>
    <xdr:sp macro="" textlink="">
      <xdr:nvSpPr>
        <xdr:cNvPr id="665" name="積立金平均値テキスト"/>
        <xdr:cNvSpPr txBox="1"/>
      </xdr:nvSpPr>
      <xdr:spPr>
        <a:xfrm>
          <a:off x="16370300" y="16920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139683</xdr:rowOff>
    </xdr:from>
    <xdr:to>
      <xdr:col>23</xdr:col>
      <xdr:colOff>568325</xdr:colOff>
      <xdr:row>99</xdr:row>
      <xdr:rowOff>69833</xdr:rowOff>
    </xdr:to>
    <xdr:sp macro="" textlink="">
      <xdr:nvSpPr>
        <xdr:cNvPr id="666" name="フローチャート : 判断 665"/>
        <xdr:cNvSpPr/>
      </xdr:nvSpPr>
      <xdr:spPr>
        <a:xfrm>
          <a:off x="16268700" y="169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103973</xdr:rowOff>
    </xdr:from>
    <xdr:to>
      <xdr:col>22</xdr:col>
      <xdr:colOff>365125</xdr:colOff>
      <xdr:row>95</xdr:row>
      <xdr:rowOff>104986</xdr:rowOff>
    </xdr:to>
    <xdr:cxnSp macro="">
      <xdr:nvCxnSpPr>
        <xdr:cNvPr id="667" name="直線コネクタ 666"/>
        <xdr:cNvCxnSpPr/>
      </xdr:nvCxnSpPr>
      <xdr:spPr>
        <a:xfrm>
          <a:off x="14592300" y="16220273"/>
          <a:ext cx="889000" cy="17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148278</xdr:rowOff>
    </xdr:from>
    <xdr:to>
      <xdr:col>22</xdr:col>
      <xdr:colOff>415925</xdr:colOff>
      <xdr:row>99</xdr:row>
      <xdr:rowOff>78428</xdr:rowOff>
    </xdr:to>
    <xdr:sp macro="" textlink="">
      <xdr:nvSpPr>
        <xdr:cNvPr id="668" name="フローチャート : 判断 667"/>
        <xdr:cNvSpPr/>
      </xdr:nvSpPr>
      <xdr:spPr>
        <a:xfrm>
          <a:off x="15430500" y="169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69555</xdr:rowOff>
    </xdr:from>
    <xdr:ext cx="534377" cy="259045"/>
    <xdr:sp macro="" textlink="">
      <xdr:nvSpPr>
        <xdr:cNvPr id="669" name="テキスト ボックス 668"/>
        <xdr:cNvSpPr txBox="1"/>
      </xdr:nvSpPr>
      <xdr:spPr>
        <a:xfrm>
          <a:off x="15214111" y="170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103973</xdr:rowOff>
    </xdr:from>
    <xdr:to>
      <xdr:col>21</xdr:col>
      <xdr:colOff>161925</xdr:colOff>
      <xdr:row>95</xdr:row>
      <xdr:rowOff>152888</xdr:rowOff>
    </xdr:to>
    <xdr:cxnSp macro="">
      <xdr:nvCxnSpPr>
        <xdr:cNvPr id="670" name="直線コネクタ 669"/>
        <xdr:cNvCxnSpPr/>
      </xdr:nvCxnSpPr>
      <xdr:spPr>
        <a:xfrm flipV="1">
          <a:off x="13703300" y="16220273"/>
          <a:ext cx="889000" cy="2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153933</xdr:rowOff>
    </xdr:from>
    <xdr:to>
      <xdr:col>21</xdr:col>
      <xdr:colOff>212725</xdr:colOff>
      <xdr:row>99</xdr:row>
      <xdr:rowOff>84083</xdr:rowOff>
    </xdr:to>
    <xdr:sp macro="" textlink="">
      <xdr:nvSpPr>
        <xdr:cNvPr id="671" name="フローチャート : 判断 670"/>
        <xdr:cNvSpPr/>
      </xdr:nvSpPr>
      <xdr:spPr>
        <a:xfrm>
          <a:off x="14541500" y="1695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75210</xdr:rowOff>
    </xdr:from>
    <xdr:ext cx="469744" cy="259045"/>
    <xdr:sp macro="" textlink="">
      <xdr:nvSpPr>
        <xdr:cNvPr id="672" name="テキスト ボックス 671"/>
        <xdr:cNvSpPr txBox="1"/>
      </xdr:nvSpPr>
      <xdr:spPr>
        <a:xfrm>
          <a:off x="14357427" y="170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19707</xdr:rowOff>
    </xdr:from>
    <xdr:to>
      <xdr:col>19</xdr:col>
      <xdr:colOff>644525</xdr:colOff>
      <xdr:row>95</xdr:row>
      <xdr:rowOff>152888</xdr:rowOff>
    </xdr:to>
    <xdr:cxnSp macro="">
      <xdr:nvCxnSpPr>
        <xdr:cNvPr id="673" name="直線コネクタ 672"/>
        <xdr:cNvCxnSpPr/>
      </xdr:nvCxnSpPr>
      <xdr:spPr>
        <a:xfrm>
          <a:off x="12814300" y="15621657"/>
          <a:ext cx="889000" cy="81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145359</xdr:rowOff>
    </xdr:from>
    <xdr:to>
      <xdr:col>20</xdr:col>
      <xdr:colOff>9525</xdr:colOff>
      <xdr:row>99</xdr:row>
      <xdr:rowOff>75509</xdr:rowOff>
    </xdr:to>
    <xdr:sp macro="" textlink="">
      <xdr:nvSpPr>
        <xdr:cNvPr id="674" name="フローチャート : 判断 673"/>
        <xdr:cNvSpPr/>
      </xdr:nvSpPr>
      <xdr:spPr>
        <a:xfrm>
          <a:off x="13652500" y="1694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66636</xdr:rowOff>
    </xdr:from>
    <xdr:ext cx="534377" cy="259045"/>
    <xdr:sp macro="" textlink="">
      <xdr:nvSpPr>
        <xdr:cNvPr id="675" name="テキスト ボックス 674"/>
        <xdr:cNvSpPr txBox="1"/>
      </xdr:nvSpPr>
      <xdr:spPr>
        <a:xfrm>
          <a:off x="13436111" y="170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137544</xdr:rowOff>
    </xdr:from>
    <xdr:to>
      <xdr:col>18</xdr:col>
      <xdr:colOff>492125</xdr:colOff>
      <xdr:row>99</xdr:row>
      <xdr:rowOff>67694</xdr:rowOff>
    </xdr:to>
    <xdr:sp macro="" textlink="">
      <xdr:nvSpPr>
        <xdr:cNvPr id="676" name="フローチャート : 判断 675"/>
        <xdr:cNvSpPr/>
      </xdr:nvSpPr>
      <xdr:spPr>
        <a:xfrm>
          <a:off x="12763500" y="1693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58821</xdr:rowOff>
    </xdr:from>
    <xdr:ext cx="534377" cy="259045"/>
    <xdr:sp macro="" textlink="">
      <xdr:nvSpPr>
        <xdr:cNvPr id="677" name="テキスト ボックス 676"/>
        <xdr:cNvSpPr txBox="1"/>
      </xdr:nvSpPr>
      <xdr:spPr>
        <a:xfrm>
          <a:off x="12547111" y="170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29981</xdr:rowOff>
    </xdr:from>
    <xdr:to>
      <xdr:col>23</xdr:col>
      <xdr:colOff>568325</xdr:colOff>
      <xdr:row>97</xdr:row>
      <xdr:rowOff>131581</xdr:rowOff>
    </xdr:to>
    <xdr:sp macro="" textlink="">
      <xdr:nvSpPr>
        <xdr:cNvPr id="683" name="円/楕円 682"/>
        <xdr:cNvSpPr/>
      </xdr:nvSpPr>
      <xdr:spPr>
        <a:xfrm>
          <a:off x="16268700" y="1666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154458</xdr:rowOff>
    </xdr:from>
    <xdr:ext cx="599010" cy="259045"/>
    <xdr:sp macro="" textlink="">
      <xdr:nvSpPr>
        <xdr:cNvPr id="684" name="積立金該当値テキスト"/>
        <xdr:cNvSpPr txBox="1"/>
      </xdr:nvSpPr>
      <xdr:spPr>
        <a:xfrm>
          <a:off x="16370300" y="1661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241,393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54186</xdr:rowOff>
    </xdr:from>
    <xdr:to>
      <xdr:col>22</xdr:col>
      <xdr:colOff>415925</xdr:colOff>
      <xdr:row>95</xdr:row>
      <xdr:rowOff>155786</xdr:rowOff>
    </xdr:to>
    <xdr:sp macro="" textlink="">
      <xdr:nvSpPr>
        <xdr:cNvPr id="685" name="円/楕円 684"/>
        <xdr:cNvSpPr/>
      </xdr:nvSpPr>
      <xdr:spPr>
        <a:xfrm>
          <a:off x="15430500" y="163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863</xdr:rowOff>
    </xdr:from>
    <xdr:ext cx="599010" cy="259045"/>
    <xdr:sp macro="" textlink="">
      <xdr:nvSpPr>
        <xdr:cNvPr id="686" name="テキスト ボックス 685"/>
        <xdr:cNvSpPr txBox="1"/>
      </xdr:nvSpPr>
      <xdr:spPr>
        <a:xfrm>
          <a:off x="15181794" y="1611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492,334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53173</xdr:rowOff>
    </xdr:from>
    <xdr:to>
      <xdr:col>21</xdr:col>
      <xdr:colOff>212725</xdr:colOff>
      <xdr:row>94</xdr:row>
      <xdr:rowOff>154773</xdr:rowOff>
    </xdr:to>
    <xdr:sp macro="" textlink="">
      <xdr:nvSpPr>
        <xdr:cNvPr id="687" name="円/楕円 686"/>
        <xdr:cNvSpPr/>
      </xdr:nvSpPr>
      <xdr:spPr>
        <a:xfrm>
          <a:off x="14541500" y="1616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171300</xdr:rowOff>
    </xdr:from>
    <xdr:ext cx="599010" cy="259045"/>
    <xdr:sp macro="" textlink="">
      <xdr:nvSpPr>
        <xdr:cNvPr id="688" name="テキスト ボックス 687"/>
        <xdr:cNvSpPr txBox="1"/>
      </xdr:nvSpPr>
      <xdr:spPr>
        <a:xfrm>
          <a:off x="14292794" y="1594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628,131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102088</xdr:rowOff>
    </xdr:from>
    <xdr:to>
      <xdr:col>20</xdr:col>
      <xdr:colOff>9525</xdr:colOff>
      <xdr:row>96</xdr:row>
      <xdr:rowOff>32238</xdr:rowOff>
    </xdr:to>
    <xdr:sp macro="" textlink="">
      <xdr:nvSpPr>
        <xdr:cNvPr id="689" name="円/楕円 688"/>
        <xdr:cNvSpPr/>
      </xdr:nvSpPr>
      <xdr:spPr>
        <a:xfrm>
          <a:off x="13652500" y="163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48765</xdr:rowOff>
    </xdr:from>
    <xdr:ext cx="599010" cy="259045"/>
    <xdr:sp macro="" textlink="">
      <xdr:nvSpPr>
        <xdr:cNvPr id="690" name="テキスト ボックス 689"/>
        <xdr:cNvSpPr txBox="1"/>
      </xdr:nvSpPr>
      <xdr:spPr>
        <a:xfrm>
          <a:off x="13403794" y="1616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454,615</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140357</xdr:rowOff>
    </xdr:from>
    <xdr:to>
      <xdr:col>18</xdr:col>
      <xdr:colOff>492125</xdr:colOff>
      <xdr:row>91</xdr:row>
      <xdr:rowOff>70507</xdr:rowOff>
    </xdr:to>
    <xdr:sp macro="" textlink="">
      <xdr:nvSpPr>
        <xdr:cNvPr id="691" name="円/楕円 690"/>
        <xdr:cNvSpPr/>
      </xdr:nvSpPr>
      <xdr:spPr>
        <a:xfrm>
          <a:off x="12763500" y="155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96229</xdr:colOff>
      <xdr:row>89</xdr:row>
      <xdr:rowOff>87034</xdr:rowOff>
    </xdr:from>
    <xdr:ext cx="690189" cy="259045"/>
    <xdr:sp macro="" textlink="">
      <xdr:nvSpPr>
        <xdr:cNvPr id="692" name="テキスト ボックス 691"/>
        <xdr:cNvSpPr txBox="1"/>
      </xdr:nvSpPr>
      <xdr:spPr>
        <a:xfrm>
          <a:off x="12469204" y="15346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2" name="テキスト ボックス 71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6" name="直線コネクタ 715"/>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9"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20" name="直線コネクタ 719"/>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112395</xdr:rowOff>
    </xdr:from>
    <xdr:to>
      <xdr:col>32</xdr:col>
      <xdr:colOff>187325</xdr:colOff>
      <xdr:row>37</xdr:row>
      <xdr:rowOff>124587</xdr:rowOff>
    </xdr:to>
    <xdr:cxnSp macro="">
      <xdr:nvCxnSpPr>
        <xdr:cNvPr id="721" name="直線コネクタ 720"/>
        <xdr:cNvCxnSpPr/>
      </xdr:nvCxnSpPr>
      <xdr:spPr>
        <a:xfrm flipV="1">
          <a:off x="21323300" y="645604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77995</xdr:rowOff>
    </xdr:from>
    <xdr:ext cx="469744" cy="259045"/>
    <xdr:sp macro="" textlink="">
      <xdr:nvSpPr>
        <xdr:cNvPr id="722" name="投資及び出資金平均値テキスト"/>
        <xdr:cNvSpPr txBox="1"/>
      </xdr:nvSpPr>
      <xdr:spPr>
        <a:xfrm>
          <a:off x="22212300" y="642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3" name="フローチャート : 判断 722"/>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124587</xdr:rowOff>
    </xdr:from>
    <xdr:to>
      <xdr:col>31</xdr:col>
      <xdr:colOff>34925</xdr:colOff>
      <xdr:row>37</xdr:row>
      <xdr:rowOff>135890</xdr:rowOff>
    </xdr:to>
    <xdr:cxnSp macro="">
      <xdr:nvCxnSpPr>
        <xdr:cNvPr id="724" name="直線コネクタ 723"/>
        <xdr:cNvCxnSpPr/>
      </xdr:nvCxnSpPr>
      <xdr:spPr>
        <a:xfrm flipV="1">
          <a:off x="20434300" y="6468237"/>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39116</xdr:rowOff>
    </xdr:from>
    <xdr:to>
      <xdr:col>31</xdr:col>
      <xdr:colOff>85725</xdr:colOff>
      <xdr:row>38</xdr:row>
      <xdr:rowOff>140716</xdr:rowOff>
    </xdr:to>
    <xdr:sp macro="" textlink="">
      <xdr:nvSpPr>
        <xdr:cNvPr id="725" name="フローチャート : 判断 724"/>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131843</xdr:rowOff>
    </xdr:from>
    <xdr:ext cx="378565" cy="259045"/>
    <xdr:sp macro="" textlink="">
      <xdr:nvSpPr>
        <xdr:cNvPr id="726" name="テキスト ボックス 725"/>
        <xdr:cNvSpPr txBox="1"/>
      </xdr:nvSpPr>
      <xdr:spPr>
        <a:xfrm>
          <a:off x="21134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135890</xdr:rowOff>
    </xdr:from>
    <xdr:to>
      <xdr:col>29</xdr:col>
      <xdr:colOff>517525</xdr:colOff>
      <xdr:row>37</xdr:row>
      <xdr:rowOff>146812</xdr:rowOff>
    </xdr:to>
    <xdr:cxnSp macro="">
      <xdr:nvCxnSpPr>
        <xdr:cNvPr id="727" name="直線コネクタ 726"/>
        <xdr:cNvCxnSpPr/>
      </xdr:nvCxnSpPr>
      <xdr:spPr>
        <a:xfrm flipV="1">
          <a:off x="19545300" y="6479540"/>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94615</xdr:rowOff>
    </xdr:from>
    <xdr:to>
      <xdr:col>29</xdr:col>
      <xdr:colOff>568325</xdr:colOff>
      <xdr:row>39</xdr:row>
      <xdr:rowOff>24765</xdr:rowOff>
    </xdr:to>
    <xdr:sp macro="" textlink="">
      <xdr:nvSpPr>
        <xdr:cNvPr id="728" name="フローチャート : 判断 727"/>
        <xdr:cNvSpPr/>
      </xdr:nvSpPr>
      <xdr:spPr>
        <a:xfrm>
          <a:off x="20383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15892</xdr:rowOff>
    </xdr:from>
    <xdr:ext cx="378565" cy="259045"/>
    <xdr:sp macro="" textlink="">
      <xdr:nvSpPr>
        <xdr:cNvPr id="729" name="テキスト ボックス 728"/>
        <xdr:cNvSpPr txBox="1"/>
      </xdr:nvSpPr>
      <xdr:spPr>
        <a:xfrm>
          <a:off x="20245017" y="6702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136779</xdr:rowOff>
    </xdr:from>
    <xdr:to>
      <xdr:col>28</xdr:col>
      <xdr:colOff>314325</xdr:colOff>
      <xdr:row>37</xdr:row>
      <xdr:rowOff>146812</xdr:rowOff>
    </xdr:to>
    <xdr:cxnSp macro="">
      <xdr:nvCxnSpPr>
        <xdr:cNvPr id="730" name="直線コネクタ 729"/>
        <xdr:cNvCxnSpPr/>
      </xdr:nvCxnSpPr>
      <xdr:spPr>
        <a:xfrm>
          <a:off x="18656300" y="6480429"/>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95504</xdr:rowOff>
    </xdr:from>
    <xdr:to>
      <xdr:col>28</xdr:col>
      <xdr:colOff>365125</xdr:colOff>
      <xdr:row>39</xdr:row>
      <xdr:rowOff>25654</xdr:rowOff>
    </xdr:to>
    <xdr:sp macro="" textlink="">
      <xdr:nvSpPr>
        <xdr:cNvPr id="731" name="フローチャート : 判断 730"/>
        <xdr:cNvSpPr/>
      </xdr:nvSpPr>
      <xdr:spPr>
        <a:xfrm>
          <a:off x="19494500" y="66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16781</xdr:rowOff>
    </xdr:from>
    <xdr:ext cx="378565" cy="259045"/>
    <xdr:sp macro="" textlink="">
      <xdr:nvSpPr>
        <xdr:cNvPr id="732" name="テキスト ボックス 731"/>
        <xdr:cNvSpPr txBox="1"/>
      </xdr:nvSpPr>
      <xdr:spPr>
        <a:xfrm>
          <a:off x="19356017" y="670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94742</xdr:rowOff>
    </xdr:from>
    <xdr:to>
      <xdr:col>27</xdr:col>
      <xdr:colOff>161925</xdr:colOff>
      <xdr:row>39</xdr:row>
      <xdr:rowOff>24892</xdr:rowOff>
    </xdr:to>
    <xdr:sp macro="" textlink="">
      <xdr:nvSpPr>
        <xdr:cNvPr id="733" name="フローチャート : 判断 732"/>
        <xdr:cNvSpPr/>
      </xdr:nvSpPr>
      <xdr:spPr>
        <a:xfrm>
          <a:off x="18605500" y="660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16019</xdr:rowOff>
    </xdr:from>
    <xdr:ext cx="378565" cy="259045"/>
    <xdr:sp macro="" textlink="">
      <xdr:nvSpPr>
        <xdr:cNvPr id="734" name="テキスト ボックス 733"/>
        <xdr:cNvSpPr txBox="1"/>
      </xdr:nvSpPr>
      <xdr:spPr>
        <a:xfrm>
          <a:off x="18467017" y="6702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61595</xdr:rowOff>
    </xdr:from>
    <xdr:to>
      <xdr:col>32</xdr:col>
      <xdr:colOff>238125</xdr:colOff>
      <xdr:row>37</xdr:row>
      <xdr:rowOff>163195</xdr:rowOff>
    </xdr:to>
    <xdr:sp macro="" textlink="">
      <xdr:nvSpPr>
        <xdr:cNvPr id="740" name="円/楕円 739"/>
        <xdr:cNvSpPr/>
      </xdr:nvSpPr>
      <xdr:spPr>
        <a:xfrm>
          <a:off x="22110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84472</xdr:rowOff>
    </xdr:from>
    <xdr:ext cx="469744" cy="259045"/>
    <xdr:sp macro="" textlink="">
      <xdr:nvSpPr>
        <xdr:cNvPr id="741" name="投資及び出資金該当値テキスト"/>
        <xdr:cNvSpPr txBox="1"/>
      </xdr:nvSpPr>
      <xdr:spPr>
        <a:xfrm>
          <a:off x="22212300"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73787</xdr:rowOff>
    </xdr:from>
    <xdr:to>
      <xdr:col>31</xdr:col>
      <xdr:colOff>85725</xdr:colOff>
      <xdr:row>38</xdr:row>
      <xdr:rowOff>3937</xdr:rowOff>
    </xdr:to>
    <xdr:sp macro="" textlink="">
      <xdr:nvSpPr>
        <xdr:cNvPr id="742" name="円/楕円 741"/>
        <xdr:cNvSpPr/>
      </xdr:nvSpPr>
      <xdr:spPr>
        <a:xfrm>
          <a:off x="21272500" y="64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20464</xdr:rowOff>
    </xdr:from>
    <xdr:ext cx="469744" cy="259045"/>
    <xdr:sp macro="" textlink="">
      <xdr:nvSpPr>
        <xdr:cNvPr id="743" name="テキスト ボックス 742"/>
        <xdr:cNvSpPr txBox="1"/>
      </xdr:nvSpPr>
      <xdr:spPr>
        <a:xfrm>
          <a:off x="21088427" y="61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85090</xdr:rowOff>
    </xdr:from>
    <xdr:to>
      <xdr:col>29</xdr:col>
      <xdr:colOff>568325</xdr:colOff>
      <xdr:row>38</xdr:row>
      <xdr:rowOff>15240</xdr:rowOff>
    </xdr:to>
    <xdr:sp macro="" textlink="">
      <xdr:nvSpPr>
        <xdr:cNvPr id="744" name="円/楕円 743"/>
        <xdr:cNvSpPr/>
      </xdr:nvSpPr>
      <xdr:spPr>
        <a:xfrm>
          <a:off x="20383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31767</xdr:rowOff>
    </xdr:from>
    <xdr:ext cx="469744" cy="259045"/>
    <xdr:sp macro="" textlink="">
      <xdr:nvSpPr>
        <xdr:cNvPr id="745" name="テキスト ボックス 744"/>
        <xdr:cNvSpPr txBox="1"/>
      </xdr:nvSpPr>
      <xdr:spPr>
        <a:xfrm>
          <a:off x="201994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96012</xdr:rowOff>
    </xdr:from>
    <xdr:to>
      <xdr:col>28</xdr:col>
      <xdr:colOff>365125</xdr:colOff>
      <xdr:row>38</xdr:row>
      <xdr:rowOff>26162</xdr:rowOff>
    </xdr:to>
    <xdr:sp macro="" textlink="">
      <xdr:nvSpPr>
        <xdr:cNvPr id="746" name="円/楕円 745"/>
        <xdr:cNvSpPr/>
      </xdr:nvSpPr>
      <xdr:spPr>
        <a:xfrm>
          <a:off x="19494500" y="64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42689</xdr:rowOff>
    </xdr:from>
    <xdr:ext cx="469744" cy="259045"/>
    <xdr:sp macro="" textlink="">
      <xdr:nvSpPr>
        <xdr:cNvPr id="747" name="テキスト ボックス 746"/>
        <xdr:cNvSpPr txBox="1"/>
      </xdr:nvSpPr>
      <xdr:spPr>
        <a:xfrm>
          <a:off x="19310427" y="62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85979</xdr:rowOff>
    </xdr:from>
    <xdr:to>
      <xdr:col>27</xdr:col>
      <xdr:colOff>161925</xdr:colOff>
      <xdr:row>38</xdr:row>
      <xdr:rowOff>16129</xdr:rowOff>
    </xdr:to>
    <xdr:sp macro="" textlink="">
      <xdr:nvSpPr>
        <xdr:cNvPr id="748" name="円/楕円 747"/>
        <xdr:cNvSpPr/>
      </xdr:nvSpPr>
      <xdr:spPr>
        <a:xfrm>
          <a:off x="18605500" y="64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32656</xdr:rowOff>
    </xdr:from>
    <xdr:ext cx="469744" cy="259045"/>
    <xdr:sp macro="" textlink="">
      <xdr:nvSpPr>
        <xdr:cNvPr id="749" name="テキスト ボックス 748"/>
        <xdr:cNvSpPr txBox="1"/>
      </xdr:nvSpPr>
      <xdr:spPr>
        <a:xfrm>
          <a:off x="18421427"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60" name="直線コネクタ 75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61" name="テキスト ボックス 76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4" name="直線コネクタ 76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5" name="テキスト ボックス 76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9" name="直線コネクタ 768"/>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7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71" name="直線コネクタ 77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2"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3" name="直線コネクタ 772"/>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1969</xdr:rowOff>
    </xdr:from>
    <xdr:to>
      <xdr:col>32</xdr:col>
      <xdr:colOff>187325</xdr:colOff>
      <xdr:row>56</xdr:row>
      <xdr:rowOff>21857</xdr:rowOff>
    </xdr:to>
    <xdr:cxnSp macro="">
      <xdr:nvCxnSpPr>
        <xdr:cNvPr id="774" name="直線コネクタ 773"/>
        <xdr:cNvCxnSpPr/>
      </xdr:nvCxnSpPr>
      <xdr:spPr>
        <a:xfrm flipV="1">
          <a:off x="21323300" y="9603169"/>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136650</xdr:rowOff>
    </xdr:from>
    <xdr:ext cx="469744" cy="259045"/>
    <xdr:sp macro="" textlink="">
      <xdr:nvSpPr>
        <xdr:cNvPr id="775" name="貸付金平均値テキスト"/>
        <xdr:cNvSpPr txBox="1"/>
      </xdr:nvSpPr>
      <xdr:spPr>
        <a:xfrm>
          <a:off x="22212300" y="956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6" name="フローチャート : 判断 775"/>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155359</xdr:rowOff>
    </xdr:from>
    <xdr:to>
      <xdr:col>31</xdr:col>
      <xdr:colOff>34925</xdr:colOff>
      <xdr:row>56</xdr:row>
      <xdr:rowOff>21857</xdr:rowOff>
    </xdr:to>
    <xdr:cxnSp macro="">
      <xdr:nvCxnSpPr>
        <xdr:cNvPr id="777" name="直線コネクタ 776"/>
        <xdr:cNvCxnSpPr/>
      </xdr:nvCxnSpPr>
      <xdr:spPr>
        <a:xfrm>
          <a:off x="20434300" y="9585109"/>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89243</xdr:rowOff>
    </xdr:from>
    <xdr:to>
      <xdr:col>31</xdr:col>
      <xdr:colOff>85725</xdr:colOff>
      <xdr:row>56</xdr:row>
      <xdr:rowOff>19393</xdr:rowOff>
    </xdr:to>
    <xdr:sp macro="" textlink="">
      <xdr:nvSpPr>
        <xdr:cNvPr id="778" name="フローチャート : 判断 777"/>
        <xdr:cNvSpPr/>
      </xdr:nvSpPr>
      <xdr:spPr>
        <a:xfrm>
          <a:off x="21272500" y="95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35920</xdr:rowOff>
    </xdr:from>
    <xdr:ext cx="469744" cy="259045"/>
    <xdr:sp macro="" textlink="">
      <xdr:nvSpPr>
        <xdr:cNvPr id="779" name="テキスト ボックス 778"/>
        <xdr:cNvSpPr txBox="1"/>
      </xdr:nvSpPr>
      <xdr:spPr>
        <a:xfrm>
          <a:off x="21088427" y="92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56090</xdr:rowOff>
    </xdr:from>
    <xdr:to>
      <xdr:col>29</xdr:col>
      <xdr:colOff>517525</xdr:colOff>
      <xdr:row>55</xdr:row>
      <xdr:rowOff>155359</xdr:rowOff>
    </xdr:to>
    <xdr:cxnSp macro="">
      <xdr:nvCxnSpPr>
        <xdr:cNvPr id="780" name="直線コネクタ 779"/>
        <xdr:cNvCxnSpPr/>
      </xdr:nvCxnSpPr>
      <xdr:spPr>
        <a:xfrm>
          <a:off x="19545300" y="9314390"/>
          <a:ext cx="889000" cy="27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119761</xdr:rowOff>
    </xdr:from>
    <xdr:to>
      <xdr:col>29</xdr:col>
      <xdr:colOff>568325</xdr:colOff>
      <xdr:row>56</xdr:row>
      <xdr:rowOff>49911</xdr:rowOff>
    </xdr:to>
    <xdr:sp macro="" textlink="">
      <xdr:nvSpPr>
        <xdr:cNvPr id="781" name="フローチャート : 判断 780"/>
        <xdr:cNvSpPr/>
      </xdr:nvSpPr>
      <xdr:spPr>
        <a:xfrm>
          <a:off x="20383500" y="954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41038</xdr:rowOff>
    </xdr:from>
    <xdr:ext cx="469744" cy="259045"/>
    <xdr:sp macro="" textlink="">
      <xdr:nvSpPr>
        <xdr:cNvPr id="782" name="テキスト ボックス 781"/>
        <xdr:cNvSpPr txBox="1"/>
      </xdr:nvSpPr>
      <xdr:spPr>
        <a:xfrm>
          <a:off x="20199427" y="964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117926</xdr:rowOff>
    </xdr:from>
    <xdr:to>
      <xdr:col>28</xdr:col>
      <xdr:colOff>314325</xdr:colOff>
      <xdr:row>54</xdr:row>
      <xdr:rowOff>56090</xdr:rowOff>
    </xdr:to>
    <xdr:cxnSp macro="">
      <xdr:nvCxnSpPr>
        <xdr:cNvPr id="783" name="直線コネクタ 782"/>
        <xdr:cNvCxnSpPr/>
      </xdr:nvCxnSpPr>
      <xdr:spPr>
        <a:xfrm>
          <a:off x="18656300" y="9204776"/>
          <a:ext cx="889000" cy="10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149479</xdr:rowOff>
    </xdr:from>
    <xdr:to>
      <xdr:col>28</xdr:col>
      <xdr:colOff>365125</xdr:colOff>
      <xdr:row>56</xdr:row>
      <xdr:rowOff>79629</xdr:rowOff>
    </xdr:to>
    <xdr:sp macro="" textlink="">
      <xdr:nvSpPr>
        <xdr:cNvPr id="784" name="フローチャート : 判断 783"/>
        <xdr:cNvSpPr/>
      </xdr:nvSpPr>
      <xdr:spPr>
        <a:xfrm>
          <a:off x="19494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70756</xdr:rowOff>
    </xdr:from>
    <xdr:ext cx="469744" cy="259045"/>
    <xdr:sp macro="" textlink="">
      <xdr:nvSpPr>
        <xdr:cNvPr id="785" name="テキスト ボックス 784"/>
        <xdr:cNvSpPr txBox="1"/>
      </xdr:nvSpPr>
      <xdr:spPr>
        <a:xfrm>
          <a:off x="19310427" y="967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132391</xdr:rowOff>
    </xdr:from>
    <xdr:to>
      <xdr:col>27</xdr:col>
      <xdr:colOff>161925</xdr:colOff>
      <xdr:row>56</xdr:row>
      <xdr:rowOff>62541</xdr:rowOff>
    </xdr:to>
    <xdr:sp macro="" textlink="">
      <xdr:nvSpPr>
        <xdr:cNvPr id="786" name="フローチャート : 判断 785"/>
        <xdr:cNvSpPr/>
      </xdr:nvSpPr>
      <xdr:spPr>
        <a:xfrm>
          <a:off x="18605500" y="95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53668</xdr:rowOff>
    </xdr:from>
    <xdr:ext cx="469744" cy="259045"/>
    <xdr:sp macro="" textlink="">
      <xdr:nvSpPr>
        <xdr:cNvPr id="787" name="テキスト ボックス 786"/>
        <xdr:cNvSpPr txBox="1"/>
      </xdr:nvSpPr>
      <xdr:spPr>
        <a:xfrm>
          <a:off x="18421427" y="965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122619</xdr:rowOff>
    </xdr:from>
    <xdr:to>
      <xdr:col>32</xdr:col>
      <xdr:colOff>238125</xdr:colOff>
      <xdr:row>56</xdr:row>
      <xdr:rowOff>52769</xdr:rowOff>
    </xdr:to>
    <xdr:sp macro="" textlink="">
      <xdr:nvSpPr>
        <xdr:cNvPr id="793" name="円/楕円 792"/>
        <xdr:cNvSpPr/>
      </xdr:nvSpPr>
      <xdr:spPr>
        <a:xfrm>
          <a:off x="22110700" y="95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145496</xdr:rowOff>
    </xdr:from>
    <xdr:ext cx="469744" cy="259045"/>
    <xdr:sp macro="" textlink="">
      <xdr:nvSpPr>
        <xdr:cNvPr id="794" name="貸付金該当値テキスト"/>
        <xdr:cNvSpPr txBox="1"/>
      </xdr:nvSpPr>
      <xdr:spPr>
        <a:xfrm>
          <a:off x="22212300" y="940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142507</xdr:rowOff>
    </xdr:from>
    <xdr:to>
      <xdr:col>31</xdr:col>
      <xdr:colOff>85725</xdr:colOff>
      <xdr:row>56</xdr:row>
      <xdr:rowOff>72657</xdr:rowOff>
    </xdr:to>
    <xdr:sp macro="" textlink="">
      <xdr:nvSpPr>
        <xdr:cNvPr id="795" name="円/楕円 794"/>
        <xdr:cNvSpPr/>
      </xdr:nvSpPr>
      <xdr:spPr>
        <a:xfrm>
          <a:off x="21272500" y="95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63784</xdr:rowOff>
    </xdr:from>
    <xdr:ext cx="469744" cy="259045"/>
    <xdr:sp macro="" textlink="">
      <xdr:nvSpPr>
        <xdr:cNvPr id="796" name="テキスト ボックス 795"/>
        <xdr:cNvSpPr txBox="1"/>
      </xdr:nvSpPr>
      <xdr:spPr>
        <a:xfrm>
          <a:off x="21088427" y="966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104559</xdr:rowOff>
    </xdr:from>
    <xdr:to>
      <xdr:col>29</xdr:col>
      <xdr:colOff>568325</xdr:colOff>
      <xdr:row>56</xdr:row>
      <xdr:rowOff>34709</xdr:rowOff>
    </xdr:to>
    <xdr:sp macro="" textlink="">
      <xdr:nvSpPr>
        <xdr:cNvPr id="797" name="円/楕円 796"/>
        <xdr:cNvSpPr/>
      </xdr:nvSpPr>
      <xdr:spPr>
        <a:xfrm>
          <a:off x="20383500" y="953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51236</xdr:rowOff>
    </xdr:from>
    <xdr:ext cx="469744" cy="259045"/>
    <xdr:sp macro="" textlink="">
      <xdr:nvSpPr>
        <xdr:cNvPr id="798" name="テキスト ボックス 797"/>
        <xdr:cNvSpPr txBox="1"/>
      </xdr:nvSpPr>
      <xdr:spPr>
        <a:xfrm>
          <a:off x="20199427" y="930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6,726</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5290</xdr:rowOff>
    </xdr:from>
    <xdr:to>
      <xdr:col>28</xdr:col>
      <xdr:colOff>365125</xdr:colOff>
      <xdr:row>54</xdr:row>
      <xdr:rowOff>106890</xdr:rowOff>
    </xdr:to>
    <xdr:sp macro="" textlink="">
      <xdr:nvSpPr>
        <xdr:cNvPr id="799" name="円/楕円 798"/>
        <xdr:cNvSpPr/>
      </xdr:nvSpPr>
      <xdr:spPr>
        <a:xfrm>
          <a:off x="19494500" y="92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123417</xdr:rowOff>
    </xdr:from>
    <xdr:ext cx="534377" cy="259045"/>
    <xdr:sp macro="" textlink="">
      <xdr:nvSpPr>
        <xdr:cNvPr id="800" name="テキスト ボックス 799"/>
        <xdr:cNvSpPr txBox="1"/>
      </xdr:nvSpPr>
      <xdr:spPr>
        <a:xfrm>
          <a:off x="19278111" y="903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11,463</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67126</xdr:rowOff>
    </xdr:from>
    <xdr:to>
      <xdr:col>27</xdr:col>
      <xdr:colOff>161925</xdr:colOff>
      <xdr:row>53</xdr:row>
      <xdr:rowOff>168726</xdr:rowOff>
    </xdr:to>
    <xdr:sp macro="" textlink="">
      <xdr:nvSpPr>
        <xdr:cNvPr id="801" name="円/楕円 800"/>
        <xdr:cNvSpPr/>
      </xdr:nvSpPr>
      <xdr:spPr>
        <a:xfrm>
          <a:off x="18605500" y="91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13803</xdr:rowOff>
    </xdr:from>
    <xdr:ext cx="534377" cy="259045"/>
    <xdr:sp macro="" textlink="">
      <xdr:nvSpPr>
        <xdr:cNvPr id="802" name="テキスト ボックス 801"/>
        <xdr:cNvSpPr txBox="1"/>
      </xdr:nvSpPr>
      <xdr:spPr>
        <a:xfrm>
          <a:off x="18389111" y="892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75</xdr:row>
      <xdr:rowOff>16383</xdr:rowOff>
    </xdr:from>
    <xdr:to>
      <xdr:col>32</xdr:col>
      <xdr:colOff>186689</xdr:colOff>
      <xdr:row>79</xdr:row>
      <xdr:rowOff>122555</xdr:rowOff>
    </xdr:to>
    <xdr:cxnSp macro="">
      <xdr:nvCxnSpPr>
        <xdr:cNvPr id="827" name="直線コネクタ 826"/>
        <xdr:cNvCxnSpPr/>
      </xdr:nvCxnSpPr>
      <xdr:spPr>
        <a:xfrm flipV="1">
          <a:off x="22159595" y="12875133"/>
          <a:ext cx="1269" cy="79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126382</xdr:rowOff>
    </xdr:from>
    <xdr:ext cx="534377" cy="259045"/>
    <xdr:sp macro="" textlink="">
      <xdr:nvSpPr>
        <xdr:cNvPr id="828" name="繰出金最小値テキスト"/>
        <xdr:cNvSpPr txBox="1"/>
      </xdr:nvSpPr>
      <xdr:spPr>
        <a:xfrm>
          <a:off x="22212300" y="136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79</xdr:row>
      <xdr:rowOff>122555</xdr:rowOff>
    </xdr:from>
    <xdr:to>
      <xdr:col>32</xdr:col>
      <xdr:colOff>276225</xdr:colOff>
      <xdr:row>79</xdr:row>
      <xdr:rowOff>122555</xdr:rowOff>
    </xdr:to>
    <xdr:cxnSp macro="">
      <xdr:nvCxnSpPr>
        <xdr:cNvPr id="829" name="直線コネクタ 828"/>
        <xdr:cNvCxnSpPr/>
      </xdr:nvCxnSpPr>
      <xdr:spPr>
        <a:xfrm>
          <a:off x="22072600" y="13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134510</xdr:rowOff>
    </xdr:from>
    <xdr:ext cx="534377" cy="259045"/>
    <xdr:sp macro="" textlink="">
      <xdr:nvSpPr>
        <xdr:cNvPr id="830" name="繰出金最大値テキスト"/>
        <xdr:cNvSpPr txBox="1"/>
      </xdr:nvSpPr>
      <xdr:spPr>
        <a:xfrm>
          <a:off x="22212300" y="126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75</xdr:row>
      <xdr:rowOff>16383</xdr:rowOff>
    </xdr:from>
    <xdr:to>
      <xdr:col>32</xdr:col>
      <xdr:colOff>276225</xdr:colOff>
      <xdr:row>75</xdr:row>
      <xdr:rowOff>16383</xdr:rowOff>
    </xdr:to>
    <xdr:cxnSp macro="">
      <xdr:nvCxnSpPr>
        <xdr:cNvPr id="831" name="直線コネクタ 830"/>
        <xdr:cNvCxnSpPr/>
      </xdr:nvCxnSpPr>
      <xdr:spPr>
        <a:xfrm>
          <a:off x="22072600" y="1287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117272</xdr:rowOff>
    </xdr:from>
    <xdr:to>
      <xdr:col>32</xdr:col>
      <xdr:colOff>187325</xdr:colOff>
      <xdr:row>75</xdr:row>
      <xdr:rowOff>16383</xdr:rowOff>
    </xdr:to>
    <xdr:cxnSp macro="">
      <xdr:nvCxnSpPr>
        <xdr:cNvPr id="832" name="直線コネクタ 831"/>
        <xdr:cNvCxnSpPr/>
      </xdr:nvCxnSpPr>
      <xdr:spPr>
        <a:xfrm>
          <a:off x="21323300" y="12461672"/>
          <a:ext cx="838200" cy="4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3382</xdr:rowOff>
    </xdr:from>
    <xdr:ext cx="534377" cy="259045"/>
    <xdr:sp macro="" textlink="">
      <xdr:nvSpPr>
        <xdr:cNvPr id="833" name="繰出金平均値テキスト"/>
        <xdr:cNvSpPr txBox="1"/>
      </xdr:nvSpPr>
      <xdr:spPr>
        <a:xfrm>
          <a:off x="22212300" y="13376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24955</xdr:rowOff>
    </xdr:from>
    <xdr:to>
      <xdr:col>32</xdr:col>
      <xdr:colOff>238125</xdr:colOff>
      <xdr:row>78</xdr:row>
      <xdr:rowOff>126555</xdr:rowOff>
    </xdr:to>
    <xdr:sp macro="" textlink="">
      <xdr:nvSpPr>
        <xdr:cNvPr id="834" name="フローチャート : 判断 833"/>
        <xdr:cNvSpPr/>
      </xdr:nvSpPr>
      <xdr:spPr>
        <a:xfrm>
          <a:off x="22110700" y="1339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148628</xdr:rowOff>
    </xdr:from>
    <xdr:to>
      <xdr:col>31</xdr:col>
      <xdr:colOff>34925</xdr:colOff>
      <xdr:row>72</xdr:row>
      <xdr:rowOff>117272</xdr:rowOff>
    </xdr:to>
    <xdr:cxnSp macro="">
      <xdr:nvCxnSpPr>
        <xdr:cNvPr id="835" name="直線コネクタ 834"/>
        <xdr:cNvCxnSpPr/>
      </xdr:nvCxnSpPr>
      <xdr:spPr>
        <a:xfrm>
          <a:off x="20434300" y="12321578"/>
          <a:ext cx="889000" cy="14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165164</xdr:rowOff>
    </xdr:from>
    <xdr:to>
      <xdr:col>31</xdr:col>
      <xdr:colOff>85725</xdr:colOff>
      <xdr:row>78</xdr:row>
      <xdr:rowOff>95314</xdr:rowOff>
    </xdr:to>
    <xdr:sp macro="" textlink="">
      <xdr:nvSpPr>
        <xdr:cNvPr id="836" name="フローチャート : 判断 835"/>
        <xdr:cNvSpPr/>
      </xdr:nvSpPr>
      <xdr:spPr>
        <a:xfrm>
          <a:off x="21272500" y="1336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86441</xdr:rowOff>
    </xdr:from>
    <xdr:ext cx="534377" cy="259045"/>
    <xdr:sp macro="" textlink="">
      <xdr:nvSpPr>
        <xdr:cNvPr id="837" name="テキスト ボックス 836"/>
        <xdr:cNvSpPr txBox="1"/>
      </xdr:nvSpPr>
      <xdr:spPr>
        <a:xfrm>
          <a:off x="21056111" y="1345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148628</xdr:rowOff>
    </xdr:from>
    <xdr:to>
      <xdr:col>29</xdr:col>
      <xdr:colOff>517525</xdr:colOff>
      <xdr:row>76</xdr:row>
      <xdr:rowOff>46901</xdr:rowOff>
    </xdr:to>
    <xdr:cxnSp macro="">
      <xdr:nvCxnSpPr>
        <xdr:cNvPr id="838" name="直線コネクタ 837"/>
        <xdr:cNvCxnSpPr/>
      </xdr:nvCxnSpPr>
      <xdr:spPr>
        <a:xfrm flipV="1">
          <a:off x="19545300" y="12321578"/>
          <a:ext cx="889000" cy="75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92532</xdr:rowOff>
    </xdr:from>
    <xdr:to>
      <xdr:col>29</xdr:col>
      <xdr:colOff>568325</xdr:colOff>
      <xdr:row>79</xdr:row>
      <xdr:rowOff>22682</xdr:rowOff>
    </xdr:to>
    <xdr:sp macro="" textlink="">
      <xdr:nvSpPr>
        <xdr:cNvPr id="839" name="フローチャート : 判断 838"/>
        <xdr:cNvSpPr/>
      </xdr:nvSpPr>
      <xdr:spPr>
        <a:xfrm>
          <a:off x="20383500" y="1346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13809</xdr:rowOff>
    </xdr:from>
    <xdr:ext cx="534377" cy="259045"/>
    <xdr:sp macro="" textlink="">
      <xdr:nvSpPr>
        <xdr:cNvPr id="840" name="テキスト ボックス 839"/>
        <xdr:cNvSpPr txBox="1"/>
      </xdr:nvSpPr>
      <xdr:spPr>
        <a:xfrm>
          <a:off x="20167111" y="135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46901</xdr:rowOff>
    </xdr:from>
    <xdr:to>
      <xdr:col>28</xdr:col>
      <xdr:colOff>314325</xdr:colOff>
      <xdr:row>77</xdr:row>
      <xdr:rowOff>72492</xdr:rowOff>
    </xdr:to>
    <xdr:cxnSp macro="">
      <xdr:nvCxnSpPr>
        <xdr:cNvPr id="841" name="直線コネクタ 840"/>
        <xdr:cNvCxnSpPr/>
      </xdr:nvCxnSpPr>
      <xdr:spPr>
        <a:xfrm flipV="1">
          <a:off x="18656300" y="13077101"/>
          <a:ext cx="889000" cy="1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104457</xdr:rowOff>
    </xdr:from>
    <xdr:to>
      <xdr:col>28</xdr:col>
      <xdr:colOff>365125</xdr:colOff>
      <xdr:row>79</xdr:row>
      <xdr:rowOff>34607</xdr:rowOff>
    </xdr:to>
    <xdr:sp macro="" textlink="">
      <xdr:nvSpPr>
        <xdr:cNvPr id="842" name="フローチャート : 判断 841"/>
        <xdr:cNvSpPr/>
      </xdr:nvSpPr>
      <xdr:spPr>
        <a:xfrm>
          <a:off x="19494500" y="134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25734</xdr:rowOff>
    </xdr:from>
    <xdr:ext cx="534377" cy="259045"/>
    <xdr:sp macro="" textlink="">
      <xdr:nvSpPr>
        <xdr:cNvPr id="843" name="テキスト ボックス 842"/>
        <xdr:cNvSpPr txBox="1"/>
      </xdr:nvSpPr>
      <xdr:spPr>
        <a:xfrm>
          <a:off x="19278111" y="135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111494</xdr:rowOff>
    </xdr:from>
    <xdr:to>
      <xdr:col>27</xdr:col>
      <xdr:colOff>161925</xdr:colOff>
      <xdr:row>79</xdr:row>
      <xdr:rowOff>41644</xdr:rowOff>
    </xdr:to>
    <xdr:sp macro="" textlink="">
      <xdr:nvSpPr>
        <xdr:cNvPr id="844" name="フローチャート : 判断 843"/>
        <xdr:cNvSpPr/>
      </xdr:nvSpPr>
      <xdr:spPr>
        <a:xfrm>
          <a:off x="18605500" y="1348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32771</xdr:rowOff>
    </xdr:from>
    <xdr:ext cx="534377" cy="259045"/>
    <xdr:sp macro="" textlink="">
      <xdr:nvSpPr>
        <xdr:cNvPr id="845" name="テキスト ボックス 844"/>
        <xdr:cNvSpPr txBox="1"/>
      </xdr:nvSpPr>
      <xdr:spPr>
        <a:xfrm>
          <a:off x="18389111" y="135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137033</xdr:rowOff>
    </xdr:from>
    <xdr:to>
      <xdr:col>32</xdr:col>
      <xdr:colOff>238125</xdr:colOff>
      <xdr:row>75</xdr:row>
      <xdr:rowOff>67183</xdr:rowOff>
    </xdr:to>
    <xdr:sp macro="" textlink="">
      <xdr:nvSpPr>
        <xdr:cNvPr id="851" name="円/楕円 850"/>
        <xdr:cNvSpPr/>
      </xdr:nvSpPr>
      <xdr:spPr>
        <a:xfrm>
          <a:off x="22110700" y="128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90060</xdr:rowOff>
    </xdr:from>
    <xdr:ext cx="534377" cy="259045"/>
    <xdr:sp macro="" textlink="">
      <xdr:nvSpPr>
        <xdr:cNvPr id="852" name="繰出金該当値テキスト"/>
        <xdr:cNvSpPr txBox="1"/>
      </xdr:nvSpPr>
      <xdr:spPr>
        <a:xfrm>
          <a:off x="22212300" y="1277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86,210</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66472</xdr:rowOff>
    </xdr:from>
    <xdr:to>
      <xdr:col>31</xdr:col>
      <xdr:colOff>85725</xdr:colOff>
      <xdr:row>72</xdr:row>
      <xdr:rowOff>168072</xdr:rowOff>
    </xdr:to>
    <xdr:sp macro="" textlink="">
      <xdr:nvSpPr>
        <xdr:cNvPr id="853" name="円/楕円 852"/>
        <xdr:cNvSpPr/>
      </xdr:nvSpPr>
      <xdr:spPr>
        <a:xfrm>
          <a:off x="21272500" y="1241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13149</xdr:rowOff>
    </xdr:from>
    <xdr:ext cx="599010" cy="259045"/>
    <xdr:sp macro="" textlink="">
      <xdr:nvSpPr>
        <xdr:cNvPr id="854" name="テキスト ボックス 853"/>
        <xdr:cNvSpPr txBox="1"/>
      </xdr:nvSpPr>
      <xdr:spPr>
        <a:xfrm>
          <a:off x="21023794" y="1218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118,766</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97828</xdr:rowOff>
    </xdr:from>
    <xdr:to>
      <xdr:col>29</xdr:col>
      <xdr:colOff>568325</xdr:colOff>
      <xdr:row>72</xdr:row>
      <xdr:rowOff>27978</xdr:rowOff>
    </xdr:to>
    <xdr:sp macro="" textlink="">
      <xdr:nvSpPr>
        <xdr:cNvPr id="855" name="円/楕円 854"/>
        <xdr:cNvSpPr/>
      </xdr:nvSpPr>
      <xdr:spPr>
        <a:xfrm>
          <a:off x="20383500" y="122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44505</xdr:rowOff>
    </xdr:from>
    <xdr:ext cx="599010" cy="259045"/>
    <xdr:sp macro="" textlink="">
      <xdr:nvSpPr>
        <xdr:cNvPr id="856" name="テキスト ボックス 855"/>
        <xdr:cNvSpPr txBox="1"/>
      </xdr:nvSpPr>
      <xdr:spPr>
        <a:xfrm>
          <a:off x="20134794" y="1204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129,797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167551</xdr:rowOff>
    </xdr:from>
    <xdr:to>
      <xdr:col>28</xdr:col>
      <xdr:colOff>365125</xdr:colOff>
      <xdr:row>76</xdr:row>
      <xdr:rowOff>97701</xdr:rowOff>
    </xdr:to>
    <xdr:sp macro="" textlink="">
      <xdr:nvSpPr>
        <xdr:cNvPr id="857" name="円/楕円 856"/>
        <xdr:cNvSpPr/>
      </xdr:nvSpPr>
      <xdr:spPr>
        <a:xfrm>
          <a:off x="19494500" y="130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114228</xdr:rowOff>
    </xdr:from>
    <xdr:ext cx="534377" cy="259045"/>
    <xdr:sp macro="" textlink="">
      <xdr:nvSpPr>
        <xdr:cNvPr id="858" name="テキスト ボックス 857"/>
        <xdr:cNvSpPr txBox="1"/>
      </xdr:nvSpPr>
      <xdr:spPr>
        <a:xfrm>
          <a:off x="19278111" y="128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21692</xdr:rowOff>
    </xdr:from>
    <xdr:to>
      <xdr:col>27</xdr:col>
      <xdr:colOff>161925</xdr:colOff>
      <xdr:row>77</xdr:row>
      <xdr:rowOff>123292</xdr:rowOff>
    </xdr:to>
    <xdr:sp macro="" textlink="">
      <xdr:nvSpPr>
        <xdr:cNvPr id="859" name="円/楕円 858"/>
        <xdr:cNvSpPr/>
      </xdr:nvSpPr>
      <xdr:spPr>
        <a:xfrm>
          <a:off x="18605500" y="132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139819</xdr:rowOff>
    </xdr:from>
    <xdr:ext cx="534377" cy="259045"/>
    <xdr:sp macro="" textlink="">
      <xdr:nvSpPr>
        <xdr:cNvPr id="860" name="テキスト ボックス 859"/>
        <xdr:cNvSpPr txBox="1"/>
      </xdr:nvSpPr>
      <xdr:spPr>
        <a:xfrm>
          <a:off x="18389111" y="129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歳出決算総額は、住民一人当たり約</a:t>
          </a:r>
          <a:r>
            <a:rPr kumimoji="1" lang="en-US" altLang="ja-JP" sz="1300">
              <a:latin typeface="ＭＳ Ｐゴシック"/>
            </a:rPr>
            <a:t>1,366,000</a:t>
          </a:r>
          <a:r>
            <a:rPr kumimoji="1" lang="ja-JP" altLang="en-US" sz="1300">
              <a:latin typeface="ＭＳ Ｐゴシック"/>
            </a:rPr>
            <a:t>円となり、復旧・復興事業費の縮小に伴い、前年度から</a:t>
          </a:r>
          <a:r>
            <a:rPr kumimoji="1" lang="en-US" altLang="ja-JP" sz="1300">
              <a:latin typeface="ＭＳ Ｐゴシック"/>
            </a:rPr>
            <a:t>533,000</a:t>
          </a:r>
          <a:r>
            <a:rPr kumimoji="1" lang="ja-JP" altLang="en-US" sz="1300">
              <a:latin typeface="ＭＳ Ｐゴシック"/>
            </a:rPr>
            <a:t>円の減少となっている。</a:t>
          </a:r>
          <a:endParaRPr kumimoji="1" lang="en-US" altLang="ja-JP" sz="1300">
            <a:latin typeface="ＭＳ Ｐゴシック"/>
          </a:endParaRPr>
        </a:p>
        <a:p>
          <a:r>
            <a:rPr kumimoji="1" lang="ja-JP" altLang="en-US" sz="1300">
              <a:latin typeface="ＭＳ Ｐゴシック"/>
            </a:rPr>
            <a:t>　構成項目毎に見ると、人件費は、住民一人当たり</a:t>
          </a:r>
          <a:r>
            <a:rPr kumimoji="1" lang="en-US" altLang="ja-JP" sz="1300">
              <a:latin typeface="ＭＳ Ｐゴシック"/>
            </a:rPr>
            <a:t>81,709</a:t>
          </a:r>
          <a:r>
            <a:rPr kumimoji="1" lang="ja-JP" altLang="en-US" sz="1300">
              <a:latin typeface="ＭＳ Ｐゴシック"/>
            </a:rPr>
            <a:t>円で、平成</a:t>
          </a:r>
          <a:r>
            <a:rPr kumimoji="1" lang="en-US" altLang="ja-JP" sz="1300">
              <a:latin typeface="ＭＳ Ｐゴシック"/>
            </a:rPr>
            <a:t>23</a:t>
          </a:r>
          <a:r>
            <a:rPr kumimoji="1" lang="ja-JP" altLang="en-US" sz="1300">
              <a:latin typeface="ＭＳ Ｐゴシック"/>
            </a:rPr>
            <a:t>年度以降上昇傾向にあり、類似団体平均と比較して高い水準にある。これは、震災以降のマンパワー不足を補うため、職員採用数を増加させてきたことが要因で、各種事業が完了していく中で徐々に減少し、類似団体平均に近づいていくものと思われる。最も高い数値を示す普通建設事業費は、住民一人当たり</a:t>
          </a:r>
          <a:r>
            <a:rPr kumimoji="1" lang="en-US" altLang="ja-JP" sz="1300">
              <a:latin typeface="ＭＳ Ｐゴシック"/>
            </a:rPr>
            <a:t>523,042</a:t>
          </a:r>
          <a:r>
            <a:rPr kumimoji="1" lang="ja-JP" altLang="en-US" sz="1300">
              <a:latin typeface="ＭＳ Ｐゴシック"/>
            </a:rPr>
            <a:t>円となっており、前年度から</a:t>
          </a:r>
          <a:r>
            <a:rPr kumimoji="1" lang="en-US" altLang="ja-JP" sz="1300">
              <a:latin typeface="ＭＳ Ｐゴシック"/>
            </a:rPr>
            <a:t>235,013</a:t>
          </a:r>
          <a:r>
            <a:rPr kumimoji="1" lang="ja-JP" altLang="en-US" sz="1300">
              <a:latin typeface="ＭＳ Ｐゴシック"/>
            </a:rPr>
            <a:t>円、</a:t>
          </a:r>
          <a:r>
            <a:rPr kumimoji="1" lang="en-US" altLang="ja-JP" sz="1300">
              <a:latin typeface="ＭＳ Ｐゴシック"/>
            </a:rPr>
            <a:t>31.0</a:t>
          </a:r>
          <a:r>
            <a:rPr kumimoji="1" lang="ja-JP" altLang="en-US" sz="1300">
              <a:latin typeface="ＭＳ Ｐゴシック"/>
            </a:rPr>
            <a:t>％の減となっているが、依然として類似団体中の最上位となっている。震災に伴う復旧・復興事業の増加によるものであり、人件費同様、各種事業が完了していく中で徐々に減少し、類似団体平均に近づいていくものと思われる。また、積立金も類似団体平均から大きく突出しているが、これは震災による復旧・復興事業の財源となる復興交付金を一旦基金に積立てしていることによるものである。</a:t>
          </a:r>
        </a:p>
        <a:p>
          <a:r>
            <a:rPr kumimoji="1" lang="ja-JP" altLang="en-US" sz="1300">
              <a:latin typeface="ＭＳ Ｐゴシック"/>
            </a:rPr>
            <a:t>　今後、復旧・復興事業の収束していく中で、公共施設等総合管理計画をはじめとした各種計画に基づき、事業の取捨選択を徹底して行い、事業費の減少に努めていくこととしている。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宮城県石巻市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147,627
146,608
554.58
254,548,267
201,677,922
12,842,768
40,130,062
74,805,938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25.1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8527</xdr:rowOff>
    </xdr:from>
    <xdr:to>
      <xdr:col>6</xdr:col>
      <xdr:colOff>511175</xdr:colOff>
      <xdr:row>34</xdr:row>
      <xdr:rowOff>73297</xdr:rowOff>
    </xdr:to>
    <xdr:cxnSp macro="">
      <xdr:nvCxnSpPr>
        <xdr:cNvPr id="63" name="直線コネクタ 62"/>
        <xdr:cNvCxnSpPr/>
      </xdr:nvCxnSpPr>
      <xdr:spPr>
        <a:xfrm>
          <a:off x="3797300" y="5666377"/>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107043</xdr:rowOff>
    </xdr:from>
    <xdr:to>
      <xdr:col>5</xdr:col>
      <xdr:colOff>358775</xdr:colOff>
      <xdr:row>33</xdr:row>
      <xdr:rowOff>8527</xdr:rowOff>
    </xdr:to>
    <xdr:cxnSp macro="">
      <xdr:nvCxnSpPr>
        <xdr:cNvPr id="66" name="直線コネクタ 65"/>
        <xdr:cNvCxnSpPr/>
      </xdr:nvCxnSpPr>
      <xdr:spPr>
        <a:xfrm>
          <a:off x="2908300" y="5593443"/>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31</xdr:row>
      <xdr:rowOff>93799</xdr:rowOff>
    </xdr:from>
    <xdr:to>
      <xdr:col>5</xdr:col>
      <xdr:colOff>409575</xdr:colOff>
      <xdr:row>32</xdr:row>
      <xdr:rowOff>23949</xdr:rowOff>
    </xdr:to>
    <xdr:sp macro="" textlink="">
      <xdr:nvSpPr>
        <xdr:cNvPr id="67" name="フローチャート : 判断 66"/>
        <xdr:cNvSpPr/>
      </xdr:nvSpPr>
      <xdr:spPr>
        <a:xfrm>
          <a:off x="3746500" y="540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40476</xdr:rowOff>
    </xdr:from>
    <xdr:ext cx="469744" cy="259045"/>
    <xdr:sp macro="" textlink="">
      <xdr:nvSpPr>
        <xdr:cNvPr id="68" name="テキスト ボックス 67"/>
        <xdr:cNvSpPr txBox="1"/>
      </xdr:nvSpPr>
      <xdr:spPr>
        <a:xfrm>
          <a:off x="3562427"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107043</xdr:rowOff>
    </xdr:from>
    <xdr:to>
      <xdr:col>4</xdr:col>
      <xdr:colOff>155575</xdr:colOff>
      <xdr:row>33</xdr:row>
      <xdr:rowOff>55336</xdr:rowOff>
    </xdr:to>
    <xdr:cxnSp macro="">
      <xdr:nvCxnSpPr>
        <xdr:cNvPr id="69" name="直線コネクタ 68"/>
        <xdr:cNvCxnSpPr/>
      </xdr:nvCxnSpPr>
      <xdr:spPr>
        <a:xfrm flipV="1">
          <a:off x="2019300" y="55934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97608</xdr:rowOff>
    </xdr:from>
    <xdr:to>
      <xdr:col>4</xdr:col>
      <xdr:colOff>206375</xdr:colOff>
      <xdr:row>37</xdr:row>
      <xdr:rowOff>27758</xdr:rowOff>
    </xdr:to>
    <xdr:sp macro="" textlink="">
      <xdr:nvSpPr>
        <xdr:cNvPr id="70" name="フローチャート : 判断 69"/>
        <xdr:cNvSpPr/>
      </xdr:nvSpPr>
      <xdr:spPr>
        <a:xfrm>
          <a:off x="2857500" y="626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18885</xdr:rowOff>
    </xdr:from>
    <xdr:ext cx="469744" cy="259045"/>
    <xdr:sp macro="" textlink="">
      <xdr:nvSpPr>
        <xdr:cNvPr id="71" name="テキスト ボックス 70"/>
        <xdr:cNvSpPr txBox="1"/>
      </xdr:nvSpPr>
      <xdr:spPr>
        <a:xfrm>
          <a:off x="2673427" y="636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55336</xdr:rowOff>
    </xdr:from>
    <xdr:to>
      <xdr:col>2</xdr:col>
      <xdr:colOff>638175</xdr:colOff>
      <xdr:row>33</xdr:row>
      <xdr:rowOff>144599</xdr:rowOff>
    </xdr:to>
    <xdr:cxnSp macro="">
      <xdr:nvCxnSpPr>
        <xdr:cNvPr id="72" name="直線コネクタ 71"/>
        <xdr:cNvCxnSpPr/>
      </xdr:nvCxnSpPr>
      <xdr:spPr>
        <a:xfrm flipV="1">
          <a:off x="1130300" y="5713186"/>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116114</xdr:rowOff>
    </xdr:from>
    <xdr:to>
      <xdr:col>3</xdr:col>
      <xdr:colOff>3175</xdr:colOff>
      <xdr:row>37</xdr:row>
      <xdr:rowOff>46264</xdr:rowOff>
    </xdr:to>
    <xdr:sp macro="" textlink="">
      <xdr:nvSpPr>
        <xdr:cNvPr id="73" name="フローチャート : 判断 72"/>
        <xdr:cNvSpPr/>
      </xdr:nvSpPr>
      <xdr:spPr>
        <a:xfrm>
          <a:off x="1968500" y="62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37391</xdr:rowOff>
    </xdr:from>
    <xdr:ext cx="469744" cy="259045"/>
    <xdr:sp macro="" textlink="">
      <xdr:nvSpPr>
        <xdr:cNvPr id="74" name="テキスト ボックス 73"/>
        <xdr:cNvSpPr txBox="1"/>
      </xdr:nvSpPr>
      <xdr:spPr>
        <a:xfrm>
          <a:off x="1784427"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152581</xdr:rowOff>
    </xdr:from>
    <xdr:to>
      <xdr:col>1</xdr:col>
      <xdr:colOff>485775</xdr:colOff>
      <xdr:row>36</xdr:row>
      <xdr:rowOff>82731</xdr:rowOff>
    </xdr:to>
    <xdr:sp macro="" textlink="">
      <xdr:nvSpPr>
        <xdr:cNvPr id="75" name="フローチャート :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73858</xdr:rowOff>
    </xdr:from>
    <xdr:ext cx="469744" cy="259045"/>
    <xdr:sp macro="" textlink="">
      <xdr:nvSpPr>
        <xdr:cNvPr id="76" name="テキスト ボックス 75"/>
        <xdr:cNvSpPr txBox="1"/>
      </xdr:nvSpPr>
      <xdr:spPr>
        <a:xfrm>
          <a:off x="895427" y="624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22497</xdr:rowOff>
    </xdr:from>
    <xdr:to>
      <xdr:col>6</xdr:col>
      <xdr:colOff>561975</xdr:colOff>
      <xdr:row>34</xdr:row>
      <xdr:rowOff>124097</xdr:rowOff>
    </xdr:to>
    <xdr:sp macro="" textlink="">
      <xdr:nvSpPr>
        <xdr:cNvPr id="82" name="円/楕円 81"/>
        <xdr:cNvSpPr/>
      </xdr:nvSpPr>
      <xdr:spPr>
        <a:xfrm>
          <a:off x="45847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45374</xdr:rowOff>
    </xdr:from>
    <xdr:ext cx="469744" cy="259045"/>
    <xdr:sp macro="" textlink="">
      <xdr:nvSpPr>
        <xdr:cNvPr id="83" name="議会費該当値テキスト"/>
        <xdr:cNvSpPr txBox="1"/>
      </xdr:nvSpPr>
      <xdr:spPr>
        <a:xfrm>
          <a:off x="4686300"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129177</xdr:rowOff>
    </xdr:from>
    <xdr:to>
      <xdr:col>5</xdr:col>
      <xdr:colOff>409575</xdr:colOff>
      <xdr:row>33</xdr:row>
      <xdr:rowOff>59327</xdr:rowOff>
    </xdr:to>
    <xdr:sp macro="" textlink="">
      <xdr:nvSpPr>
        <xdr:cNvPr id="84" name="円/楕円 83"/>
        <xdr:cNvSpPr/>
      </xdr:nvSpPr>
      <xdr:spPr>
        <a:xfrm>
          <a:off x="3746500" y="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50454</xdr:rowOff>
    </xdr:from>
    <xdr:ext cx="469744" cy="259045"/>
    <xdr:sp macro="" textlink="">
      <xdr:nvSpPr>
        <xdr:cNvPr id="85" name="テキスト ボックス 84"/>
        <xdr:cNvSpPr txBox="1"/>
      </xdr:nvSpPr>
      <xdr:spPr>
        <a:xfrm>
          <a:off x="3562427" y="57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56243</xdr:rowOff>
    </xdr:from>
    <xdr:to>
      <xdr:col>4</xdr:col>
      <xdr:colOff>206375</xdr:colOff>
      <xdr:row>32</xdr:row>
      <xdr:rowOff>157843</xdr:rowOff>
    </xdr:to>
    <xdr:sp macro="" textlink="">
      <xdr:nvSpPr>
        <xdr:cNvPr id="86" name="円/楕円 85"/>
        <xdr:cNvSpPr/>
      </xdr:nvSpPr>
      <xdr:spPr>
        <a:xfrm>
          <a:off x="2857500" y="5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2920</xdr:rowOff>
    </xdr:from>
    <xdr:ext cx="469744" cy="259045"/>
    <xdr:sp macro="" textlink="">
      <xdr:nvSpPr>
        <xdr:cNvPr id="87" name="テキスト ボックス 86"/>
        <xdr:cNvSpPr txBox="1"/>
      </xdr:nvSpPr>
      <xdr:spPr>
        <a:xfrm>
          <a:off x="2673427" y="5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4536</xdr:rowOff>
    </xdr:from>
    <xdr:to>
      <xdr:col>3</xdr:col>
      <xdr:colOff>3175</xdr:colOff>
      <xdr:row>33</xdr:row>
      <xdr:rowOff>106136</xdr:rowOff>
    </xdr:to>
    <xdr:sp macro="" textlink="">
      <xdr:nvSpPr>
        <xdr:cNvPr id="88" name="円/楕円 87"/>
        <xdr:cNvSpPr/>
      </xdr:nvSpPr>
      <xdr:spPr>
        <a:xfrm>
          <a:off x="1968500" y="56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122663</xdr:rowOff>
    </xdr:from>
    <xdr:ext cx="469744" cy="259045"/>
    <xdr:sp macro="" textlink="">
      <xdr:nvSpPr>
        <xdr:cNvPr id="89" name="テキスト ボックス 88"/>
        <xdr:cNvSpPr txBox="1"/>
      </xdr:nvSpPr>
      <xdr:spPr>
        <a:xfrm>
          <a:off x="1784427" y="543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90" name="円/楕円 89"/>
        <xdr:cNvSpPr/>
      </xdr:nvSpPr>
      <xdr:spPr>
        <a:xfrm>
          <a:off x="1079500" y="57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40476</xdr:rowOff>
    </xdr:from>
    <xdr:ext cx="469744" cy="259045"/>
    <xdr:sp macro="" textlink="">
      <xdr:nvSpPr>
        <xdr:cNvPr id="91" name="テキスト ボックス 90"/>
        <xdr:cNvSpPr txBox="1"/>
      </xdr:nvSpPr>
      <xdr:spPr>
        <a:xfrm>
          <a:off x="895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57</xdr:row>
      <xdr:rowOff>36370</xdr:rowOff>
    </xdr:from>
    <xdr:to>
      <xdr:col>6</xdr:col>
      <xdr:colOff>510540</xdr:colOff>
      <xdr:row>59</xdr:row>
      <xdr:rowOff>4915</xdr:rowOff>
    </xdr:to>
    <xdr:cxnSp macro="">
      <xdr:nvCxnSpPr>
        <xdr:cNvPr id="115" name="直線コネクタ 114"/>
        <xdr:cNvCxnSpPr/>
      </xdr:nvCxnSpPr>
      <xdr:spPr>
        <a:xfrm flipV="1">
          <a:off x="4633595" y="9809020"/>
          <a:ext cx="1270" cy="31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31953</xdr:rowOff>
    </xdr:from>
    <xdr:ext cx="534377" cy="259045"/>
    <xdr:sp macro="" textlink="">
      <xdr:nvSpPr>
        <xdr:cNvPr id="116" name="総務費最小値テキスト"/>
        <xdr:cNvSpPr txBox="1"/>
      </xdr:nvSpPr>
      <xdr:spPr>
        <a:xfrm>
          <a:off x="4686300" y="101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59</xdr:row>
      <xdr:rowOff>4915</xdr:rowOff>
    </xdr:from>
    <xdr:to>
      <xdr:col>6</xdr:col>
      <xdr:colOff>600075</xdr:colOff>
      <xdr:row>59</xdr:row>
      <xdr:rowOff>4915</xdr:rowOff>
    </xdr:to>
    <xdr:cxnSp macro="">
      <xdr:nvCxnSpPr>
        <xdr:cNvPr id="117" name="直線コネクタ 116"/>
        <xdr:cNvCxnSpPr/>
      </xdr:nvCxnSpPr>
      <xdr:spPr>
        <a:xfrm>
          <a:off x="4546600" y="1012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154497</xdr:rowOff>
    </xdr:from>
    <xdr:ext cx="599010" cy="259045"/>
    <xdr:sp macro="" textlink="">
      <xdr:nvSpPr>
        <xdr:cNvPr id="118" name="総務費最大値テキスト"/>
        <xdr:cNvSpPr txBox="1"/>
      </xdr:nvSpPr>
      <xdr:spPr>
        <a:xfrm>
          <a:off x="4686300" y="958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57</xdr:row>
      <xdr:rowOff>36370</xdr:rowOff>
    </xdr:from>
    <xdr:to>
      <xdr:col>6</xdr:col>
      <xdr:colOff>600075</xdr:colOff>
      <xdr:row>57</xdr:row>
      <xdr:rowOff>36370</xdr:rowOff>
    </xdr:to>
    <xdr:cxnSp macro="">
      <xdr:nvCxnSpPr>
        <xdr:cNvPr id="119" name="直線コネクタ 118"/>
        <xdr:cNvCxnSpPr/>
      </xdr:nvCxnSpPr>
      <xdr:spPr>
        <a:xfrm>
          <a:off x="4546600" y="980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38896</xdr:rowOff>
    </xdr:from>
    <xdr:to>
      <xdr:col>6</xdr:col>
      <xdr:colOff>511175</xdr:colOff>
      <xdr:row>57</xdr:row>
      <xdr:rowOff>36370</xdr:rowOff>
    </xdr:to>
    <xdr:cxnSp macro="">
      <xdr:nvCxnSpPr>
        <xdr:cNvPr id="120" name="直線コネクタ 119"/>
        <xdr:cNvCxnSpPr/>
      </xdr:nvCxnSpPr>
      <xdr:spPr>
        <a:xfrm>
          <a:off x="3797300" y="9468646"/>
          <a:ext cx="838200" cy="3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76402</xdr:rowOff>
    </xdr:from>
    <xdr:ext cx="534377" cy="259045"/>
    <xdr:sp macro="" textlink="">
      <xdr:nvSpPr>
        <xdr:cNvPr id="121" name="総務費平均値テキスト"/>
        <xdr:cNvSpPr txBox="1"/>
      </xdr:nvSpPr>
      <xdr:spPr>
        <a:xfrm>
          <a:off x="4686300" y="10020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97975</xdr:rowOff>
    </xdr:from>
    <xdr:to>
      <xdr:col>6</xdr:col>
      <xdr:colOff>561975</xdr:colOff>
      <xdr:row>59</xdr:row>
      <xdr:rowOff>28125</xdr:rowOff>
    </xdr:to>
    <xdr:sp macro="" textlink="">
      <xdr:nvSpPr>
        <xdr:cNvPr id="122" name="フローチャート : 判断 121"/>
        <xdr:cNvSpPr/>
      </xdr:nvSpPr>
      <xdr:spPr>
        <a:xfrm>
          <a:off x="4584700" y="100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38090</xdr:rowOff>
    </xdr:from>
    <xdr:to>
      <xdr:col>5</xdr:col>
      <xdr:colOff>358775</xdr:colOff>
      <xdr:row>55</xdr:row>
      <xdr:rowOff>38896</xdr:rowOff>
    </xdr:to>
    <xdr:cxnSp macro="">
      <xdr:nvCxnSpPr>
        <xdr:cNvPr id="123" name="直線コネクタ 122"/>
        <xdr:cNvCxnSpPr/>
      </xdr:nvCxnSpPr>
      <xdr:spPr>
        <a:xfrm>
          <a:off x="2908300" y="9296390"/>
          <a:ext cx="889000" cy="17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98789</xdr:rowOff>
    </xdr:from>
    <xdr:to>
      <xdr:col>5</xdr:col>
      <xdr:colOff>409575</xdr:colOff>
      <xdr:row>59</xdr:row>
      <xdr:rowOff>28939</xdr:rowOff>
    </xdr:to>
    <xdr:sp macro="" textlink="">
      <xdr:nvSpPr>
        <xdr:cNvPr id="124" name="フローチャート : 判断 123"/>
        <xdr:cNvSpPr/>
      </xdr:nvSpPr>
      <xdr:spPr>
        <a:xfrm>
          <a:off x="3746500" y="10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20066</xdr:rowOff>
    </xdr:from>
    <xdr:ext cx="534377" cy="259045"/>
    <xdr:sp macro="" textlink="">
      <xdr:nvSpPr>
        <xdr:cNvPr id="125" name="テキスト ボックス 124"/>
        <xdr:cNvSpPr txBox="1"/>
      </xdr:nvSpPr>
      <xdr:spPr>
        <a:xfrm>
          <a:off x="3530111" y="101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38090</xdr:rowOff>
    </xdr:from>
    <xdr:to>
      <xdr:col>4</xdr:col>
      <xdr:colOff>155575</xdr:colOff>
      <xdr:row>55</xdr:row>
      <xdr:rowOff>98960</xdr:rowOff>
    </xdr:to>
    <xdr:cxnSp macro="">
      <xdr:nvCxnSpPr>
        <xdr:cNvPr id="126" name="直線コネクタ 125"/>
        <xdr:cNvCxnSpPr/>
      </xdr:nvCxnSpPr>
      <xdr:spPr>
        <a:xfrm flipV="1">
          <a:off x="2019300" y="9296390"/>
          <a:ext cx="889000" cy="2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115605</xdr:rowOff>
    </xdr:from>
    <xdr:to>
      <xdr:col>4</xdr:col>
      <xdr:colOff>206375</xdr:colOff>
      <xdr:row>59</xdr:row>
      <xdr:rowOff>45755</xdr:rowOff>
    </xdr:to>
    <xdr:sp macro="" textlink="">
      <xdr:nvSpPr>
        <xdr:cNvPr id="127" name="フローチャート : 判断 126"/>
        <xdr:cNvSpPr/>
      </xdr:nvSpPr>
      <xdr:spPr>
        <a:xfrm>
          <a:off x="2857500" y="1005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36882</xdr:rowOff>
    </xdr:from>
    <xdr:ext cx="534377" cy="259045"/>
    <xdr:sp macro="" textlink="">
      <xdr:nvSpPr>
        <xdr:cNvPr id="128" name="テキスト ボックス 127"/>
        <xdr:cNvSpPr txBox="1"/>
      </xdr:nvSpPr>
      <xdr:spPr>
        <a:xfrm>
          <a:off x="2641111" y="1015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163369</xdr:rowOff>
    </xdr:from>
    <xdr:to>
      <xdr:col>2</xdr:col>
      <xdr:colOff>638175</xdr:colOff>
      <xdr:row>55</xdr:row>
      <xdr:rowOff>98960</xdr:rowOff>
    </xdr:to>
    <xdr:cxnSp macro="">
      <xdr:nvCxnSpPr>
        <xdr:cNvPr id="129" name="直線コネクタ 128"/>
        <xdr:cNvCxnSpPr/>
      </xdr:nvCxnSpPr>
      <xdr:spPr>
        <a:xfrm>
          <a:off x="1130300" y="8735869"/>
          <a:ext cx="889000" cy="79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103791</xdr:rowOff>
    </xdr:from>
    <xdr:to>
      <xdr:col>3</xdr:col>
      <xdr:colOff>3175</xdr:colOff>
      <xdr:row>59</xdr:row>
      <xdr:rowOff>33941</xdr:rowOff>
    </xdr:to>
    <xdr:sp macro="" textlink="">
      <xdr:nvSpPr>
        <xdr:cNvPr id="130" name="フローチャート : 判断 129"/>
        <xdr:cNvSpPr/>
      </xdr:nvSpPr>
      <xdr:spPr>
        <a:xfrm>
          <a:off x="1968500" y="1004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25068</xdr:rowOff>
    </xdr:from>
    <xdr:ext cx="534377" cy="259045"/>
    <xdr:sp macro="" textlink="">
      <xdr:nvSpPr>
        <xdr:cNvPr id="131" name="テキスト ボックス 130"/>
        <xdr:cNvSpPr txBox="1"/>
      </xdr:nvSpPr>
      <xdr:spPr>
        <a:xfrm>
          <a:off x="1752111" y="101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97854</xdr:rowOff>
    </xdr:from>
    <xdr:to>
      <xdr:col>1</xdr:col>
      <xdr:colOff>485775</xdr:colOff>
      <xdr:row>59</xdr:row>
      <xdr:rowOff>28004</xdr:rowOff>
    </xdr:to>
    <xdr:sp macro="" textlink="">
      <xdr:nvSpPr>
        <xdr:cNvPr id="132" name="フローチャート : 判断 131"/>
        <xdr:cNvSpPr/>
      </xdr:nvSpPr>
      <xdr:spPr>
        <a:xfrm>
          <a:off x="1079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19131</xdr:rowOff>
    </xdr:from>
    <xdr:ext cx="534377" cy="259045"/>
    <xdr:sp macro="" textlink="">
      <xdr:nvSpPr>
        <xdr:cNvPr id="133" name="テキスト ボックス 132"/>
        <xdr:cNvSpPr txBox="1"/>
      </xdr:nvSpPr>
      <xdr:spPr>
        <a:xfrm>
          <a:off x="863111" y="101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157020</xdr:rowOff>
    </xdr:from>
    <xdr:to>
      <xdr:col>6</xdr:col>
      <xdr:colOff>561975</xdr:colOff>
      <xdr:row>57</xdr:row>
      <xdr:rowOff>87170</xdr:rowOff>
    </xdr:to>
    <xdr:sp macro="" textlink="">
      <xdr:nvSpPr>
        <xdr:cNvPr id="139" name="円/楕円 138"/>
        <xdr:cNvSpPr/>
      </xdr:nvSpPr>
      <xdr:spPr>
        <a:xfrm>
          <a:off x="4584700" y="975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110047</xdr:rowOff>
    </xdr:from>
    <xdr:ext cx="599010" cy="259045"/>
    <xdr:sp macro="" textlink="">
      <xdr:nvSpPr>
        <xdr:cNvPr id="140" name="総務費該当値テキスト"/>
        <xdr:cNvSpPr txBox="1"/>
      </xdr:nvSpPr>
      <xdr:spPr>
        <a:xfrm>
          <a:off x="4686300" y="971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276,362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159546</xdr:rowOff>
    </xdr:from>
    <xdr:to>
      <xdr:col>5</xdr:col>
      <xdr:colOff>409575</xdr:colOff>
      <xdr:row>55</xdr:row>
      <xdr:rowOff>89696</xdr:rowOff>
    </xdr:to>
    <xdr:sp macro="" textlink="">
      <xdr:nvSpPr>
        <xdr:cNvPr id="141" name="円/楕円 140"/>
        <xdr:cNvSpPr/>
      </xdr:nvSpPr>
      <xdr:spPr>
        <a:xfrm>
          <a:off x="3746500" y="94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106223</xdr:rowOff>
    </xdr:from>
    <xdr:ext cx="599010" cy="259045"/>
    <xdr:sp macro="" textlink="">
      <xdr:nvSpPr>
        <xdr:cNvPr id="142" name="テキスト ボックス 141"/>
        <xdr:cNvSpPr txBox="1"/>
      </xdr:nvSpPr>
      <xdr:spPr>
        <a:xfrm>
          <a:off x="3497794" y="919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544,373</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158740</xdr:rowOff>
    </xdr:from>
    <xdr:to>
      <xdr:col>4</xdr:col>
      <xdr:colOff>206375</xdr:colOff>
      <xdr:row>54</xdr:row>
      <xdr:rowOff>88890</xdr:rowOff>
    </xdr:to>
    <xdr:sp macro="" textlink="">
      <xdr:nvSpPr>
        <xdr:cNvPr id="143" name="円/楕円 142"/>
        <xdr:cNvSpPr/>
      </xdr:nvSpPr>
      <xdr:spPr>
        <a:xfrm>
          <a:off x="2857500" y="92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105417</xdr:rowOff>
    </xdr:from>
    <xdr:ext cx="599010" cy="259045"/>
    <xdr:sp macro="" textlink="">
      <xdr:nvSpPr>
        <xdr:cNvPr id="144" name="テキスト ボックス 143"/>
        <xdr:cNvSpPr txBox="1"/>
      </xdr:nvSpPr>
      <xdr:spPr>
        <a:xfrm>
          <a:off x="2608794" y="902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680,008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48160</xdr:rowOff>
    </xdr:from>
    <xdr:to>
      <xdr:col>3</xdr:col>
      <xdr:colOff>3175</xdr:colOff>
      <xdr:row>55</xdr:row>
      <xdr:rowOff>149760</xdr:rowOff>
    </xdr:to>
    <xdr:sp macro="" textlink="">
      <xdr:nvSpPr>
        <xdr:cNvPr id="145" name="円/楕円 144"/>
        <xdr:cNvSpPr/>
      </xdr:nvSpPr>
      <xdr:spPr>
        <a:xfrm>
          <a:off x="1968500" y="947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166287</xdr:rowOff>
    </xdr:from>
    <xdr:ext cx="599010" cy="259045"/>
    <xdr:sp macro="" textlink="">
      <xdr:nvSpPr>
        <xdr:cNvPr id="146" name="テキスト ボックス 145"/>
        <xdr:cNvSpPr txBox="1"/>
      </xdr:nvSpPr>
      <xdr:spPr>
        <a:xfrm>
          <a:off x="1719794" y="9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497,079</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112569</xdr:rowOff>
    </xdr:from>
    <xdr:to>
      <xdr:col>1</xdr:col>
      <xdr:colOff>485775</xdr:colOff>
      <xdr:row>51</xdr:row>
      <xdr:rowOff>42719</xdr:rowOff>
    </xdr:to>
    <xdr:sp macro="" textlink="">
      <xdr:nvSpPr>
        <xdr:cNvPr id="147" name="円/楕円 146"/>
        <xdr:cNvSpPr/>
      </xdr:nvSpPr>
      <xdr:spPr>
        <a:xfrm>
          <a:off x="1079500" y="868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49</xdr:row>
      <xdr:rowOff>59246</xdr:rowOff>
    </xdr:from>
    <xdr:ext cx="690189" cy="259045"/>
    <xdr:sp macro="" textlink="">
      <xdr:nvSpPr>
        <xdr:cNvPr id="148" name="テキスト ボックス 147"/>
        <xdr:cNvSpPr txBox="1"/>
      </xdr:nvSpPr>
      <xdr:spPr>
        <a:xfrm>
          <a:off x="785204" y="8460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1,121,363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143,432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78</xdr:row>
      <xdr:rowOff>32519</xdr:rowOff>
    </xdr:from>
    <xdr:to>
      <xdr:col>6</xdr:col>
      <xdr:colOff>510540</xdr:colOff>
      <xdr:row>79</xdr:row>
      <xdr:rowOff>92788</xdr:rowOff>
    </xdr:to>
    <xdr:cxnSp macro="">
      <xdr:nvCxnSpPr>
        <xdr:cNvPr id="175" name="直線コネクタ 174"/>
        <xdr:cNvCxnSpPr/>
      </xdr:nvCxnSpPr>
      <xdr:spPr>
        <a:xfrm flipV="1">
          <a:off x="4633595" y="13405619"/>
          <a:ext cx="1270" cy="231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96615</xdr:rowOff>
    </xdr:from>
    <xdr:ext cx="599010" cy="259045"/>
    <xdr:sp macro="" textlink="">
      <xdr:nvSpPr>
        <xdr:cNvPr id="176" name="民生費最小値テキスト"/>
        <xdr:cNvSpPr txBox="1"/>
      </xdr:nvSpPr>
      <xdr:spPr>
        <a:xfrm>
          <a:off x="4686300" y="1364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92788</xdr:rowOff>
    </xdr:from>
    <xdr:to>
      <xdr:col>6</xdr:col>
      <xdr:colOff>600075</xdr:colOff>
      <xdr:row>79</xdr:row>
      <xdr:rowOff>92788</xdr:rowOff>
    </xdr:to>
    <xdr:cxnSp macro="">
      <xdr:nvCxnSpPr>
        <xdr:cNvPr id="177" name="直線コネクタ 176"/>
        <xdr:cNvCxnSpPr/>
      </xdr:nvCxnSpPr>
      <xdr:spPr>
        <a:xfrm>
          <a:off x="4546600" y="136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150646</xdr:rowOff>
    </xdr:from>
    <xdr:ext cx="599010" cy="259045"/>
    <xdr:sp macro="" textlink="">
      <xdr:nvSpPr>
        <xdr:cNvPr id="178" name="民生費最大値テキスト"/>
        <xdr:cNvSpPr txBox="1"/>
      </xdr:nvSpPr>
      <xdr:spPr>
        <a:xfrm>
          <a:off x="4686300" y="1318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78</xdr:row>
      <xdr:rowOff>32519</xdr:rowOff>
    </xdr:from>
    <xdr:to>
      <xdr:col>6</xdr:col>
      <xdr:colOff>600075</xdr:colOff>
      <xdr:row>78</xdr:row>
      <xdr:rowOff>32519</xdr:rowOff>
    </xdr:to>
    <xdr:cxnSp macro="">
      <xdr:nvCxnSpPr>
        <xdr:cNvPr id="179" name="直線コネクタ 178"/>
        <xdr:cNvCxnSpPr/>
      </xdr:nvCxnSpPr>
      <xdr:spPr>
        <a:xfrm>
          <a:off x="4546600" y="1340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124757</xdr:rowOff>
    </xdr:from>
    <xdr:to>
      <xdr:col>6</xdr:col>
      <xdr:colOff>511175</xdr:colOff>
      <xdr:row>78</xdr:row>
      <xdr:rowOff>32519</xdr:rowOff>
    </xdr:to>
    <xdr:cxnSp macro="">
      <xdr:nvCxnSpPr>
        <xdr:cNvPr id="180" name="直線コネクタ 179"/>
        <xdr:cNvCxnSpPr/>
      </xdr:nvCxnSpPr>
      <xdr:spPr>
        <a:xfrm>
          <a:off x="3797300" y="13326407"/>
          <a:ext cx="838200" cy="7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87095</xdr:rowOff>
    </xdr:from>
    <xdr:ext cx="599010" cy="259045"/>
    <xdr:sp macro="" textlink="">
      <xdr:nvSpPr>
        <xdr:cNvPr id="181" name="民生費平均値テキスト"/>
        <xdr:cNvSpPr txBox="1"/>
      </xdr:nvSpPr>
      <xdr:spPr>
        <a:xfrm>
          <a:off x="4686300" y="1346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108668</xdr:rowOff>
    </xdr:from>
    <xdr:to>
      <xdr:col>6</xdr:col>
      <xdr:colOff>561975</xdr:colOff>
      <xdr:row>79</xdr:row>
      <xdr:rowOff>38818</xdr:rowOff>
    </xdr:to>
    <xdr:sp macro="" textlink="">
      <xdr:nvSpPr>
        <xdr:cNvPr id="182" name="フローチャート : 判断 181"/>
        <xdr:cNvSpPr/>
      </xdr:nvSpPr>
      <xdr:spPr>
        <a:xfrm>
          <a:off x="4584700" y="134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124757</xdr:rowOff>
    </xdr:from>
    <xdr:to>
      <xdr:col>5</xdr:col>
      <xdr:colOff>358775</xdr:colOff>
      <xdr:row>78</xdr:row>
      <xdr:rowOff>53694</xdr:rowOff>
    </xdr:to>
    <xdr:cxnSp macro="">
      <xdr:nvCxnSpPr>
        <xdr:cNvPr id="183" name="直線コネクタ 182"/>
        <xdr:cNvCxnSpPr/>
      </xdr:nvCxnSpPr>
      <xdr:spPr>
        <a:xfrm flipV="1">
          <a:off x="2908300" y="13326407"/>
          <a:ext cx="889000" cy="10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11495</xdr:rowOff>
    </xdr:from>
    <xdr:to>
      <xdr:col>5</xdr:col>
      <xdr:colOff>409575</xdr:colOff>
      <xdr:row>78</xdr:row>
      <xdr:rowOff>113095</xdr:rowOff>
    </xdr:to>
    <xdr:sp macro="" textlink="">
      <xdr:nvSpPr>
        <xdr:cNvPr id="184" name="フローチャート : 判断 183"/>
        <xdr:cNvSpPr/>
      </xdr:nvSpPr>
      <xdr:spPr>
        <a:xfrm>
          <a:off x="3746500" y="133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104222</xdr:rowOff>
    </xdr:from>
    <xdr:ext cx="599010" cy="259045"/>
    <xdr:sp macro="" textlink="">
      <xdr:nvSpPr>
        <xdr:cNvPr id="185" name="テキスト ボックス 184"/>
        <xdr:cNvSpPr txBox="1"/>
      </xdr:nvSpPr>
      <xdr:spPr>
        <a:xfrm>
          <a:off x="3497794" y="1347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124002</xdr:rowOff>
    </xdr:from>
    <xdr:to>
      <xdr:col>4</xdr:col>
      <xdr:colOff>155575</xdr:colOff>
      <xdr:row>78</xdr:row>
      <xdr:rowOff>53694</xdr:rowOff>
    </xdr:to>
    <xdr:cxnSp macro="">
      <xdr:nvCxnSpPr>
        <xdr:cNvPr id="186" name="直線コネクタ 185"/>
        <xdr:cNvCxnSpPr/>
      </xdr:nvCxnSpPr>
      <xdr:spPr>
        <a:xfrm>
          <a:off x="2019300" y="12296952"/>
          <a:ext cx="889000" cy="1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59091</xdr:rowOff>
    </xdr:from>
    <xdr:to>
      <xdr:col>4</xdr:col>
      <xdr:colOff>206375</xdr:colOff>
      <xdr:row>78</xdr:row>
      <xdr:rowOff>160691</xdr:rowOff>
    </xdr:to>
    <xdr:sp macro="" textlink="">
      <xdr:nvSpPr>
        <xdr:cNvPr id="187" name="フローチャート : 判断 186"/>
        <xdr:cNvSpPr/>
      </xdr:nvSpPr>
      <xdr:spPr>
        <a:xfrm>
          <a:off x="2857500" y="134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151818</xdr:rowOff>
    </xdr:from>
    <xdr:ext cx="599010" cy="259045"/>
    <xdr:sp macro="" textlink="">
      <xdr:nvSpPr>
        <xdr:cNvPr id="188" name="テキスト ボックス 187"/>
        <xdr:cNvSpPr txBox="1"/>
      </xdr:nvSpPr>
      <xdr:spPr>
        <a:xfrm>
          <a:off x="2608794" y="135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50203</xdr:rowOff>
    </xdr:from>
    <xdr:to>
      <xdr:col>2</xdr:col>
      <xdr:colOff>638175</xdr:colOff>
      <xdr:row>71</xdr:row>
      <xdr:rowOff>124002</xdr:rowOff>
    </xdr:to>
    <xdr:cxnSp macro="">
      <xdr:nvCxnSpPr>
        <xdr:cNvPr id="189" name="直線コネクタ 188"/>
        <xdr:cNvCxnSpPr/>
      </xdr:nvCxnSpPr>
      <xdr:spPr>
        <a:xfrm>
          <a:off x="1130300" y="12051703"/>
          <a:ext cx="889000" cy="24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77549</xdr:rowOff>
    </xdr:from>
    <xdr:to>
      <xdr:col>3</xdr:col>
      <xdr:colOff>3175</xdr:colOff>
      <xdr:row>79</xdr:row>
      <xdr:rowOff>7699</xdr:rowOff>
    </xdr:to>
    <xdr:sp macro="" textlink="">
      <xdr:nvSpPr>
        <xdr:cNvPr id="190" name="フローチャート : 判断 189"/>
        <xdr:cNvSpPr/>
      </xdr:nvSpPr>
      <xdr:spPr>
        <a:xfrm>
          <a:off x="1968500" y="1345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170276</xdr:rowOff>
    </xdr:from>
    <xdr:ext cx="599010" cy="259045"/>
    <xdr:sp macro="" textlink="">
      <xdr:nvSpPr>
        <xdr:cNvPr id="191" name="テキスト ボックス 190"/>
        <xdr:cNvSpPr txBox="1"/>
      </xdr:nvSpPr>
      <xdr:spPr>
        <a:xfrm>
          <a:off x="1719794" y="1354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88874</xdr:rowOff>
    </xdr:from>
    <xdr:to>
      <xdr:col>1</xdr:col>
      <xdr:colOff>485775</xdr:colOff>
      <xdr:row>79</xdr:row>
      <xdr:rowOff>19024</xdr:rowOff>
    </xdr:to>
    <xdr:sp macro="" textlink="">
      <xdr:nvSpPr>
        <xdr:cNvPr id="192" name="フローチャート : 判断 191"/>
        <xdr:cNvSpPr/>
      </xdr:nvSpPr>
      <xdr:spPr>
        <a:xfrm>
          <a:off x="1079500" y="134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10151</xdr:rowOff>
    </xdr:from>
    <xdr:ext cx="599010" cy="259045"/>
    <xdr:sp macro="" textlink="">
      <xdr:nvSpPr>
        <xdr:cNvPr id="193" name="テキスト ボックス 192"/>
        <xdr:cNvSpPr txBox="1"/>
      </xdr:nvSpPr>
      <xdr:spPr>
        <a:xfrm>
          <a:off x="830794" y="1355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153169</xdr:rowOff>
    </xdr:from>
    <xdr:to>
      <xdr:col>6</xdr:col>
      <xdr:colOff>561975</xdr:colOff>
      <xdr:row>78</xdr:row>
      <xdr:rowOff>83319</xdr:rowOff>
    </xdr:to>
    <xdr:sp macro="" textlink="">
      <xdr:nvSpPr>
        <xdr:cNvPr id="199" name="円/楕円 198"/>
        <xdr:cNvSpPr/>
      </xdr:nvSpPr>
      <xdr:spPr>
        <a:xfrm>
          <a:off x="4584700" y="133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106196</xdr:rowOff>
    </xdr:from>
    <xdr:ext cx="599010" cy="259045"/>
    <xdr:sp macro="" textlink="">
      <xdr:nvSpPr>
        <xdr:cNvPr id="200" name="民生費該当値テキスト"/>
        <xdr:cNvSpPr txBox="1"/>
      </xdr:nvSpPr>
      <xdr:spPr>
        <a:xfrm>
          <a:off x="4686300" y="1330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172,820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73957</xdr:rowOff>
    </xdr:from>
    <xdr:to>
      <xdr:col>5</xdr:col>
      <xdr:colOff>409575</xdr:colOff>
      <xdr:row>78</xdr:row>
      <xdr:rowOff>4107</xdr:rowOff>
    </xdr:to>
    <xdr:sp macro="" textlink="">
      <xdr:nvSpPr>
        <xdr:cNvPr id="201" name="円/楕円 200"/>
        <xdr:cNvSpPr/>
      </xdr:nvSpPr>
      <xdr:spPr>
        <a:xfrm>
          <a:off x="3746500" y="132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20634</xdr:rowOff>
    </xdr:from>
    <xdr:ext cx="599010" cy="259045"/>
    <xdr:sp macro="" textlink="">
      <xdr:nvSpPr>
        <xdr:cNvPr id="202" name="テキスト ボックス 201"/>
        <xdr:cNvSpPr txBox="1"/>
      </xdr:nvSpPr>
      <xdr:spPr>
        <a:xfrm>
          <a:off x="3497794" y="1305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2894</xdr:rowOff>
    </xdr:from>
    <xdr:to>
      <xdr:col>4</xdr:col>
      <xdr:colOff>206375</xdr:colOff>
      <xdr:row>78</xdr:row>
      <xdr:rowOff>104494</xdr:rowOff>
    </xdr:to>
    <xdr:sp macro="" textlink="">
      <xdr:nvSpPr>
        <xdr:cNvPr id="203" name="円/楕円 202"/>
        <xdr:cNvSpPr/>
      </xdr:nvSpPr>
      <xdr:spPr>
        <a:xfrm>
          <a:off x="2857500" y="1337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121021</xdr:rowOff>
    </xdr:from>
    <xdr:ext cx="599010" cy="259045"/>
    <xdr:sp macro="" textlink="">
      <xdr:nvSpPr>
        <xdr:cNvPr id="204" name="テキスト ボックス 203"/>
        <xdr:cNvSpPr txBox="1"/>
      </xdr:nvSpPr>
      <xdr:spPr>
        <a:xfrm>
          <a:off x="2608794" y="1315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166,336</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73202</xdr:rowOff>
    </xdr:from>
    <xdr:to>
      <xdr:col>3</xdr:col>
      <xdr:colOff>3175</xdr:colOff>
      <xdr:row>72</xdr:row>
      <xdr:rowOff>3352</xdr:rowOff>
    </xdr:to>
    <xdr:sp macro="" textlink="">
      <xdr:nvSpPr>
        <xdr:cNvPr id="205" name="円/楕円 204"/>
        <xdr:cNvSpPr/>
      </xdr:nvSpPr>
      <xdr:spPr>
        <a:xfrm>
          <a:off x="1968500" y="122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19879</xdr:rowOff>
    </xdr:from>
    <xdr:ext cx="599010" cy="259045"/>
    <xdr:sp macro="" textlink="">
      <xdr:nvSpPr>
        <xdr:cNvPr id="206" name="テキスト ボックス 205"/>
        <xdr:cNvSpPr txBox="1"/>
      </xdr:nvSpPr>
      <xdr:spPr>
        <a:xfrm>
          <a:off x="1719794" y="1202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512,307</a:t>
          </a:r>
          <a:endParaRPr kumimoji="1" lang="ja-JP" altLang="en-US" sz="1000" b="1">
            <a:solidFill>
              <a:srgbClr val="FF0000"/>
            </a:solidFill>
            <a:latin typeface="ＭＳ Ｐゴシック"/>
          </a:endParaRPr>
        </a:p>
      </xdr:txBody>
    </xdr:sp>
    <xdr:clientData/>
  </xdr:oneCellAnchor>
  <xdr:twoCellAnchor>
    <xdr:from>
      <xdr:col>1</xdr:col>
      <xdr:colOff>384175</xdr:colOff>
      <xdr:row>69</xdr:row>
      <xdr:rowOff>170853</xdr:rowOff>
    </xdr:from>
    <xdr:to>
      <xdr:col>1</xdr:col>
      <xdr:colOff>485775</xdr:colOff>
      <xdr:row>70</xdr:row>
      <xdr:rowOff>101003</xdr:rowOff>
    </xdr:to>
    <xdr:sp macro="" textlink="">
      <xdr:nvSpPr>
        <xdr:cNvPr id="207" name="円/楕円 206"/>
        <xdr:cNvSpPr/>
      </xdr:nvSpPr>
      <xdr:spPr>
        <a:xfrm>
          <a:off x="1079500" y="120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68</xdr:row>
      <xdr:rowOff>117530</xdr:rowOff>
    </xdr:from>
    <xdr:ext cx="599010" cy="259045"/>
    <xdr:sp macro="" textlink="">
      <xdr:nvSpPr>
        <xdr:cNvPr id="208" name="テキスト ボックス 207"/>
        <xdr:cNvSpPr txBox="1"/>
      </xdr:nvSpPr>
      <xdr:spPr>
        <a:xfrm>
          <a:off x="830794" y="1177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95</xdr:row>
      <xdr:rowOff>132984</xdr:rowOff>
    </xdr:from>
    <xdr:to>
      <xdr:col>6</xdr:col>
      <xdr:colOff>510540</xdr:colOff>
      <xdr:row>98</xdr:row>
      <xdr:rowOff>28067</xdr:rowOff>
    </xdr:to>
    <xdr:cxnSp macro="">
      <xdr:nvCxnSpPr>
        <xdr:cNvPr id="234" name="直線コネクタ 233"/>
        <xdr:cNvCxnSpPr/>
      </xdr:nvCxnSpPr>
      <xdr:spPr>
        <a:xfrm flipV="1">
          <a:off x="4633595" y="16420734"/>
          <a:ext cx="1270" cy="40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31894</xdr:rowOff>
    </xdr:from>
    <xdr:ext cx="534377" cy="259045"/>
    <xdr:sp macro="" textlink="">
      <xdr:nvSpPr>
        <xdr:cNvPr id="235" name="衛生費最小値テキスト"/>
        <xdr:cNvSpPr txBox="1"/>
      </xdr:nvSpPr>
      <xdr:spPr>
        <a:xfrm>
          <a:off x="4686300" y="1683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28067</xdr:rowOff>
    </xdr:from>
    <xdr:to>
      <xdr:col>6</xdr:col>
      <xdr:colOff>600075</xdr:colOff>
      <xdr:row>98</xdr:row>
      <xdr:rowOff>28067</xdr:rowOff>
    </xdr:to>
    <xdr:cxnSp macro="">
      <xdr:nvCxnSpPr>
        <xdr:cNvPr id="236" name="直線コネクタ 235"/>
        <xdr:cNvCxnSpPr/>
      </xdr:nvCxnSpPr>
      <xdr:spPr>
        <a:xfrm>
          <a:off x="4546600" y="1683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79661</xdr:rowOff>
    </xdr:from>
    <xdr:ext cx="534377" cy="259045"/>
    <xdr:sp macro="" textlink="">
      <xdr:nvSpPr>
        <xdr:cNvPr id="237" name="衛生費最大値テキスト"/>
        <xdr:cNvSpPr txBox="1"/>
      </xdr:nvSpPr>
      <xdr:spPr>
        <a:xfrm>
          <a:off x="4686300" y="1619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95</xdr:row>
      <xdr:rowOff>132984</xdr:rowOff>
    </xdr:from>
    <xdr:to>
      <xdr:col>6</xdr:col>
      <xdr:colOff>600075</xdr:colOff>
      <xdr:row>95</xdr:row>
      <xdr:rowOff>132984</xdr:rowOff>
    </xdr:to>
    <xdr:cxnSp macro="">
      <xdr:nvCxnSpPr>
        <xdr:cNvPr id="238" name="直線コネクタ 237"/>
        <xdr:cNvCxnSpPr/>
      </xdr:nvCxnSpPr>
      <xdr:spPr>
        <a:xfrm>
          <a:off x="4546600" y="16420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63773</xdr:rowOff>
    </xdr:from>
    <xdr:to>
      <xdr:col>6</xdr:col>
      <xdr:colOff>511175</xdr:colOff>
      <xdr:row>96</xdr:row>
      <xdr:rowOff>12185</xdr:rowOff>
    </xdr:to>
    <xdr:cxnSp macro="">
      <xdr:nvCxnSpPr>
        <xdr:cNvPr id="239" name="直線コネクタ 238"/>
        <xdr:cNvCxnSpPr/>
      </xdr:nvCxnSpPr>
      <xdr:spPr>
        <a:xfrm>
          <a:off x="3797300" y="16351523"/>
          <a:ext cx="838200" cy="1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162686</xdr:rowOff>
    </xdr:from>
    <xdr:ext cx="534377" cy="259045"/>
    <xdr:sp macro="" textlink="">
      <xdr:nvSpPr>
        <xdr:cNvPr id="240" name="衛生費平均値テキスト"/>
        <xdr:cNvSpPr txBox="1"/>
      </xdr:nvSpPr>
      <xdr:spPr>
        <a:xfrm>
          <a:off x="4686300" y="1662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12809</xdr:rowOff>
    </xdr:from>
    <xdr:to>
      <xdr:col>6</xdr:col>
      <xdr:colOff>561975</xdr:colOff>
      <xdr:row>97</xdr:row>
      <xdr:rowOff>114409</xdr:rowOff>
    </xdr:to>
    <xdr:sp macro="" textlink="">
      <xdr:nvSpPr>
        <xdr:cNvPr id="241" name="フローチャート : 判断 240"/>
        <xdr:cNvSpPr/>
      </xdr:nvSpPr>
      <xdr:spPr>
        <a:xfrm>
          <a:off x="4584700" y="1664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89</xdr:row>
      <xdr:rowOff>165988</xdr:rowOff>
    </xdr:from>
    <xdr:to>
      <xdr:col>5</xdr:col>
      <xdr:colOff>358775</xdr:colOff>
      <xdr:row>95</xdr:row>
      <xdr:rowOff>63773</xdr:rowOff>
    </xdr:to>
    <xdr:cxnSp macro="">
      <xdr:nvCxnSpPr>
        <xdr:cNvPr id="242" name="直線コネクタ 241"/>
        <xdr:cNvCxnSpPr/>
      </xdr:nvCxnSpPr>
      <xdr:spPr>
        <a:xfrm>
          <a:off x="2908300" y="15425038"/>
          <a:ext cx="889000" cy="9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26144</xdr:rowOff>
    </xdr:from>
    <xdr:to>
      <xdr:col>5</xdr:col>
      <xdr:colOff>409575</xdr:colOff>
      <xdr:row>97</xdr:row>
      <xdr:rowOff>127744</xdr:rowOff>
    </xdr:to>
    <xdr:sp macro="" textlink="">
      <xdr:nvSpPr>
        <xdr:cNvPr id="243" name="フローチャート : 判断 242"/>
        <xdr:cNvSpPr/>
      </xdr:nvSpPr>
      <xdr:spPr>
        <a:xfrm>
          <a:off x="3746500" y="166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118871</xdr:rowOff>
    </xdr:from>
    <xdr:ext cx="534377" cy="259045"/>
    <xdr:sp macro="" textlink="">
      <xdr:nvSpPr>
        <xdr:cNvPr id="244" name="テキスト ボックス 243"/>
        <xdr:cNvSpPr txBox="1"/>
      </xdr:nvSpPr>
      <xdr:spPr>
        <a:xfrm>
          <a:off x="3530111" y="167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89</xdr:row>
      <xdr:rowOff>165988</xdr:rowOff>
    </xdr:from>
    <xdr:to>
      <xdr:col>4</xdr:col>
      <xdr:colOff>155575</xdr:colOff>
      <xdr:row>96</xdr:row>
      <xdr:rowOff>70151</xdr:rowOff>
    </xdr:to>
    <xdr:cxnSp macro="">
      <xdr:nvCxnSpPr>
        <xdr:cNvPr id="245" name="直線コネクタ 244"/>
        <xdr:cNvCxnSpPr/>
      </xdr:nvCxnSpPr>
      <xdr:spPr>
        <a:xfrm flipV="1">
          <a:off x="2019300" y="15425038"/>
          <a:ext cx="889000" cy="110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59226</xdr:rowOff>
    </xdr:from>
    <xdr:to>
      <xdr:col>4</xdr:col>
      <xdr:colOff>206375</xdr:colOff>
      <xdr:row>97</xdr:row>
      <xdr:rowOff>160826</xdr:rowOff>
    </xdr:to>
    <xdr:sp macro="" textlink="">
      <xdr:nvSpPr>
        <xdr:cNvPr id="246" name="フローチャート : 判断 245"/>
        <xdr:cNvSpPr/>
      </xdr:nvSpPr>
      <xdr:spPr>
        <a:xfrm>
          <a:off x="2857500" y="166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151953</xdr:rowOff>
    </xdr:from>
    <xdr:ext cx="534377" cy="259045"/>
    <xdr:sp macro="" textlink="">
      <xdr:nvSpPr>
        <xdr:cNvPr id="247" name="テキスト ボックス 246"/>
        <xdr:cNvSpPr txBox="1"/>
      </xdr:nvSpPr>
      <xdr:spPr>
        <a:xfrm>
          <a:off x="2641111" y="167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70151</xdr:rowOff>
    </xdr:from>
    <xdr:to>
      <xdr:col>2</xdr:col>
      <xdr:colOff>638175</xdr:colOff>
      <xdr:row>96</xdr:row>
      <xdr:rowOff>130437</xdr:rowOff>
    </xdr:to>
    <xdr:cxnSp macro="">
      <xdr:nvCxnSpPr>
        <xdr:cNvPr id="248" name="直線コネクタ 247"/>
        <xdr:cNvCxnSpPr/>
      </xdr:nvCxnSpPr>
      <xdr:spPr>
        <a:xfrm flipV="1">
          <a:off x="1130300" y="16529351"/>
          <a:ext cx="889000" cy="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72627</xdr:rowOff>
    </xdr:from>
    <xdr:to>
      <xdr:col>3</xdr:col>
      <xdr:colOff>3175</xdr:colOff>
      <xdr:row>98</xdr:row>
      <xdr:rowOff>2777</xdr:rowOff>
    </xdr:to>
    <xdr:sp macro="" textlink="">
      <xdr:nvSpPr>
        <xdr:cNvPr id="249" name="フローチャート : 判断 248"/>
        <xdr:cNvSpPr/>
      </xdr:nvSpPr>
      <xdr:spPr>
        <a:xfrm>
          <a:off x="1968500" y="167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165354</xdr:rowOff>
    </xdr:from>
    <xdr:ext cx="534377" cy="259045"/>
    <xdr:sp macro="" textlink="">
      <xdr:nvSpPr>
        <xdr:cNvPr id="250" name="テキスト ボックス 249"/>
        <xdr:cNvSpPr txBox="1"/>
      </xdr:nvSpPr>
      <xdr:spPr>
        <a:xfrm>
          <a:off x="1752111" y="167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71003</xdr:rowOff>
    </xdr:from>
    <xdr:to>
      <xdr:col>1</xdr:col>
      <xdr:colOff>485775</xdr:colOff>
      <xdr:row>98</xdr:row>
      <xdr:rowOff>1153</xdr:rowOff>
    </xdr:to>
    <xdr:sp macro="" textlink="">
      <xdr:nvSpPr>
        <xdr:cNvPr id="251" name="フローチャート : 判断 250"/>
        <xdr:cNvSpPr/>
      </xdr:nvSpPr>
      <xdr:spPr>
        <a:xfrm>
          <a:off x="1079500" y="1670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163730</xdr:rowOff>
    </xdr:from>
    <xdr:ext cx="534377" cy="259045"/>
    <xdr:sp macro="" textlink="">
      <xdr:nvSpPr>
        <xdr:cNvPr id="252" name="テキスト ボックス 251"/>
        <xdr:cNvSpPr txBox="1"/>
      </xdr:nvSpPr>
      <xdr:spPr>
        <a:xfrm>
          <a:off x="863111" y="167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132835</xdr:rowOff>
    </xdr:from>
    <xdr:to>
      <xdr:col>6</xdr:col>
      <xdr:colOff>561975</xdr:colOff>
      <xdr:row>96</xdr:row>
      <xdr:rowOff>62985</xdr:rowOff>
    </xdr:to>
    <xdr:sp macro="" textlink="">
      <xdr:nvSpPr>
        <xdr:cNvPr id="258" name="円/楕円 257"/>
        <xdr:cNvSpPr/>
      </xdr:nvSpPr>
      <xdr:spPr>
        <a:xfrm>
          <a:off x="4584700" y="164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47762</xdr:rowOff>
    </xdr:from>
    <xdr:ext cx="534377" cy="259045"/>
    <xdr:sp macro="" textlink="">
      <xdr:nvSpPr>
        <xdr:cNvPr id="259" name="衛生費該当値テキスト"/>
        <xdr:cNvSpPr txBox="1"/>
      </xdr:nvSpPr>
      <xdr:spPr>
        <a:xfrm>
          <a:off x="4686300" y="1633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55,214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12973</xdr:rowOff>
    </xdr:from>
    <xdr:to>
      <xdr:col>5</xdr:col>
      <xdr:colOff>409575</xdr:colOff>
      <xdr:row>95</xdr:row>
      <xdr:rowOff>114573</xdr:rowOff>
    </xdr:to>
    <xdr:sp macro="" textlink="">
      <xdr:nvSpPr>
        <xdr:cNvPr id="260" name="円/楕円 259"/>
        <xdr:cNvSpPr/>
      </xdr:nvSpPr>
      <xdr:spPr>
        <a:xfrm>
          <a:off x="3746500" y="163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131100</xdr:rowOff>
    </xdr:from>
    <xdr:ext cx="534377" cy="259045"/>
    <xdr:sp macro="" textlink="">
      <xdr:nvSpPr>
        <xdr:cNvPr id="261" name="テキスト ボックス 260"/>
        <xdr:cNvSpPr txBox="1"/>
      </xdr:nvSpPr>
      <xdr:spPr>
        <a:xfrm>
          <a:off x="3530111" y="160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66,225</a:t>
          </a:r>
          <a:endParaRPr kumimoji="1" lang="ja-JP" altLang="en-US" sz="1000" b="1">
            <a:solidFill>
              <a:srgbClr val="FF0000"/>
            </a:solidFill>
            <a:latin typeface="ＭＳ Ｐゴシック"/>
          </a:endParaRPr>
        </a:p>
      </xdr:txBody>
    </xdr:sp>
    <xdr:clientData/>
  </xdr:oneCellAnchor>
  <xdr:twoCellAnchor>
    <xdr:from>
      <xdr:col>4</xdr:col>
      <xdr:colOff>104775</xdr:colOff>
      <xdr:row>89</xdr:row>
      <xdr:rowOff>115188</xdr:rowOff>
    </xdr:from>
    <xdr:to>
      <xdr:col>4</xdr:col>
      <xdr:colOff>206375</xdr:colOff>
      <xdr:row>90</xdr:row>
      <xdr:rowOff>45338</xdr:rowOff>
    </xdr:to>
    <xdr:sp macro="" textlink="">
      <xdr:nvSpPr>
        <xdr:cNvPr id="262" name="円/楕円 261"/>
        <xdr:cNvSpPr/>
      </xdr:nvSpPr>
      <xdr:spPr>
        <a:xfrm>
          <a:off x="2857500" y="153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88</xdr:row>
      <xdr:rowOff>61865</xdr:rowOff>
    </xdr:from>
    <xdr:ext cx="599010" cy="259045"/>
    <xdr:sp macro="" textlink="">
      <xdr:nvSpPr>
        <xdr:cNvPr id="263" name="テキスト ボックス 262"/>
        <xdr:cNvSpPr txBox="1"/>
      </xdr:nvSpPr>
      <xdr:spPr>
        <a:xfrm>
          <a:off x="2608794" y="1514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151,335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19351</xdr:rowOff>
    </xdr:from>
    <xdr:to>
      <xdr:col>3</xdr:col>
      <xdr:colOff>3175</xdr:colOff>
      <xdr:row>96</xdr:row>
      <xdr:rowOff>120951</xdr:rowOff>
    </xdr:to>
    <xdr:sp macro="" textlink="">
      <xdr:nvSpPr>
        <xdr:cNvPr id="264" name="円/楕円 263"/>
        <xdr:cNvSpPr/>
      </xdr:nvSpPr>
      <xdr:spPr>
        <a:xfrm>
          <a:off x="1968500" y="164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137478</xdr:rowOff>
    </xdr:from>
    <xdr:ext cx="534377" cy="259045"/>
    <xdr:sp macro="" textlink="">
      <xdr:nvSpPr>
        <xdr:cNvPr id="265" name="テキスト ボックス 264"/>
        <xdr:cNvSpPr txBox="1"/>
      </xdr:nvSpPr>
      <xdr:spPr>
        <a:xfrm>
          <a:off x="1752111" y="1625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79637</xdr:rowOff>
    </xdr:from>
    <xdr:to>
      <xdr:col>1</xdr:col>
      <xdr:colOff>485775</xdr:colOff>
      <xdr:row>97</xdr:row>
      <xdr:rowOff>9787</xdr:rowOff>
    </xdr:to>
    <xdr:sp macro="" textlink="">
      <xdr:nvSpPr>
        <xdr:cNvPr id="266" name="円/楕円 265"/>
        <xdr:cNvSpPr/>
      </xdr:nvSpPr>
      <xdr:spPr>
        <a:xfrm>
          <a:off x="1079500" y="165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26314</xdr:rowOff>
    </xdr:from>
    <xdr:ext cx="534377" cy="259045"/>
    <xdr:sp macro="" textlink="">
      <xdr:nvSpPr>
        <xdr:cNvPr id="267" name="テキスト ボックス 266"/>
        <xdr:cNvSpPr txBox="1"/>
      </xdr:nvSpPr>
      <xdr:spPr>
        <a:xfrm>
          <a:off x="863111" y="163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91" name="直線コネクタ 290"/>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92"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93" name="直線コネクタ 292"/>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94"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5" name="直線コネクタ 294"/>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125146</xdr:rowOff>
    </xdr:from>
    <xdr:to>
      <xdr:col>15</xdr:col>
      <xdr:colOff>180975</xdr:colOff>
      <xdr:row>38</xdr:row>
      <xdr:rowOff>147625</xdr:rowOff>
    </xdr:to>
    <xdr:cxnSp macro="">
      <xdr:nvCxnSpPr>
        <xdr:cNvPr id="296" name="直線コネクタ 295"/>
        <xdr:cNvCxnSpPr/>
      </xdr:nvCxnSpPr>
      <xdr:spPr>
        <a:xfrm>
          <a:off x="9639300" y="6297346"/>
          <a:ext cx="838200" cy="3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7"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8" name="フローチャート : 判断 297"/>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17247</xdr:rowOff>
    </xdr:from>
    <xdr:to>
      <xdr:col>14</xdr:col>
      <xdr:colOff>28575</xdr:colOff>
      <xdr:row>36</xdr:row>
      <xdr:rowOff>125146</xdr:rowOff>
    </xdr:to>
    <xdr:cxnSp macro="">
      <xdr:nvCxnSpPr>
        <xdr:cNvPr id="299" name="直線コネクタ 298"/>
        <xdr:cNvCxnSpPr/>
      </xdr:nvCxnSpPr>
      <xdr:spPr>
        <a:xfrm>
          <a:off x="8750300" y="6017997"/>
          <a:ext cx="889000" cy="27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44856</xdr:rowOff>
    </xdr:from>
    <xdr:to>
      <xdr:col>14</xdr:col>
      <xdr:colOff>79375</xdr:colOff>
      <xdr:row>38</xdr:row>
      <xdr:rowOff>146456</xdr:rowOff>
    </xdr:to>
    <xdr:sp macro="" textlink="">
      <xdr:nvSpPr>
        <xdr:cNvPr id="300" name="フローチャート : 判断 299"/>
        <xdr:cNvSpPr/>
      </xdr:nvSpPr>
      <xdr:spPr>
        <a:xfrm>
          <a:off x="9588500" y="65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137583</xdr:rowOff>
    </xdr:from>
    <xdr:ext cx="469744" cy="259045"/>
    <xdr:sp macro="" textlink="">
      <xdr:nvSpPr>
        <xdr:cNvPr id="301" name="テキスト ボックス 300"/>
        <xdr:cNvSpPr txBox="1"/>
      </xdr:nvSpPr>
      <xdr:spPr>
        <a:xfrm>
          <a:off x="9404427" y="66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126136</xdr:rowOff>
    </xdr:from>
    <xdr:to>
      <xdr:col>12</xdr:col>
      <xdr:colOff>511175</xdr:colOff>
      <xdr:row>35</xdr:row>
      <xdr:rowOff>17247</xdr:rowOff>
    </xdr:to>
    <xdr:cxnSp macro="">
      <xdr:nvCxnSpPr>
        <xdr:cNvPr id="302" name="直線コネクタ 301"/>
        <xdr:cNvCxnSpPr/>
      </xdr:nvCxnSpPr>
      <xdr:spPr>
        <a:xfrm>
          <a:off x="7861300" y="5269636"/>
          <a:ext cx="889000" cy="7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89815</xdr:rowOff>
    </xdr:from>
    <xdr:to>
      <xdr:col>12</xdr:col>
      <xdr:colOff>561975</xdr:colOff>
      <xdr:row>39</xdr:row>
      <xdr:rowOff>19965</xdr:rowOff>
    </xdr:to>
    <xdr:sp macro="" textlink="">
      <xdr:nvSpPr>
        <xdr:cNvPr id="303" name="フローチャート : 判断 302"/>
        <xdr:cNvSpPr/>
      </xdr:nvSpPr>
      <xdr:spPr>
        <a:xfrm>
          <a:off x="8699500" y="66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11092</xdr:rowOff>
    </xdr:from>
    <xdr:ext cx="378565" cy="259045"/>
    <xdr:sp macro="" textlink="">
      <xdr:nvSpPr>
        <xdr:cNvPr id="304" name="テキスト ボックス 303"/>
        <xdr:cNvSpPr txBox="1"/>
      </xdr:nvSpPr>
      <xdr:spPr>
        <a:xfrm>
          <a:off x="8561017" y="6697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126136</xdr:rowOff>
    </xdr:from>
    <xdr:to>
      <xdr:col>11</xdr:col>
      <xdr:colOff>307975</xdr:colOff>
      <xdr:row>31</xdr:row>
      <xdr:rowOff>151968</xdr:rowOff>
    </xdr:to>
    <xdr:cxnSp macro="">
      <xdr:nvCxnSpPr>
        <xdr:cNvPr id="305" name="直線コネクタ 304"/>
        <xdr:cNvCxnSpPr/>
      </xdr:nvCxnSpPr>
      <xdr:spPr>
        <a:xfrm flipV="1">
          <a:off x="6972300" y="5269636"/>
          <a:ext cx="889000" cy="1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62306</xdr:rowOff>
    </xdr:from>
    <xdr:to>
      <xdr:col>11</xdr:col>
      <xdr:colOff>358775</xdr:colOff>
      <xdr:row>38</xdr:row>
      <xdr:rowOff>163906</xdr:rowOff>
    </xdr:to>
    <xdr:sp macro="" textlink="">
      <xdr:nvSpPr>
        <xdr:cNvPr id="306" name="フローチャート : 判断 305"/>
        <xdr:cNvSpPr/>
      </xdr:nvSpPr>
      <xdr:spPr>
        <a:xfrm>
          <a:off x="7810500" y="65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155033</xdr:rowOff>
    </xdr:from>
    <xdr:ext cx="469744" cy="259045"/>
    <xdr:sp macro="" textlink="">
      <xdr:nvSpPr>
        <xdr:cNvPr id="307" name="テキスト ボックス 306"/>
        <xdr:cNvSpPr txBox="1"/>
      </xdr:nvSpPr>
      <xdr:spPr>
        <a:xfrm>
          <a:off x="7626427" y="667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48819</xdr:rowOff>
    </xdr:from>
    <xdr:to>
      <xdr:col>10</xdr:col>
      <xdr:colOff>155575</xdr:colOff>
      <xdr:row>38</xdr:row>
      <xdr:rowOff>150419</xdr:rowOff>
    </xdr:to>
    <xdr:sp macro="" textlink="">
      <xdr:nvSpPr>
        <xdr:cNvPr id="308" name="フローチャート : 判断 307"/>
        <xdr:cNvSpPr/>
      </xdr:nvSpPr>
      <xdr:spPr>
        <a:xfrm>
          <a:off x="6921500" y="65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141546</xdr:rowOff>
    </xdr:from>
    <xdr:ext cx="469744" cy="259045"/>
    <xdr:sp macro="" textlink="">
      <xdr:nvSpPr>
        <xdr:cNvPr id="309" name="テキスト ボックス 308"/>
        <xdr:cNvSpPr txBox="1"/>
      </xdr:nvSpPr>
      <xdr:spPr>
        <a:xfrm>
          <a:off x="6737427" y="665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96825</xdr:rowOff>
    </xdr:from>
    <xdr:to>
      <xdr:col>15</xdr:col>
      <xdr:colOff>231775</xdr:colOff>
      <xdr:row>39</xdr:row>
      <xdr:rowOff>26975</xdr:rowOff>
    </xdr:to>
    <xdr:sp macro="" textlink="">
      <xdr:nvSpPr>
        <xdr:cNvPr id="315" name="円/楕円 314"/>
        <xdr:cNvSpPr/>
      </xdr:nvSpPr>
      <xdr:spPr>
        <a:xfrm>
          <a:off x="10426700" y="66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11752</xdr:rowOff>
    </xdr:from>
    <xdr:ext cx="378565" cy="259045"/>
    <xdr:sp macro="" textlink="">
      <xdr:nvSpPr>
        <xdr:cNvPr id="316" name="労働費該当値テキスト"/>
        <xdr:cNvSpPr txBox="1"/>
      </xdr:nvSpPr>
      <xdr:spPr>
        <a:xfrm>
          <a:off x="10528300" y="652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74346</xdr:rowOff>
    </xdr:from>
    <xdr:to>
      <xdr:col>14</xdr:col>
      <xdr:colOff>79375</xdr:colOff>
      <xdr:row>37</xdr:row>
      <xdr:rowOff>4496</xdr:rowOff>
    </xdr:to>
    <xdr:sp macro="" textlink="">
      <xdr:nvSpPr>
        <xdr:cNvPr id="317" name="円/楕円 316"/>
        <xdr:cNvSpPr/>
      </xdr:nvSpPr>
      <xdr:spPr>
        <a:xfrm>
          <a:off x="9588500" y="62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21023</xdr:rowOff>
    </xdr:from>
    <xdr:ext cx="469744" cy="259045"/>
    <xdr:sp macro="" textlink="">
      <xdr:nvSpPr>
        <xdr:cNvPr id="318" name="テキスト ボックス 317"/>
        <xdr:cNvSpPr txBox="1"/>
      </xdr:nvSpPr>
      <xdr:spPr>
        <a:xfrm>
          <a:off x="9404427" y="60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137897</xdr:rowOff>
    </xdr:from>
    <xdr:to>
      <xdr:col>12</xdr:col>
      <xdr:colOff>561975</xdr:colOff>
      <xdr:row>35</xdr:row>
      <xdr:rowOff>68047</xdr:rowOff>
    </xdr:to>
    <xdr:sp macro="" textlink="">
      <xdr:nvSpPr>
        <xdr:cNvPr id="319" name="円/楕円 318"/>
        <xdr:cNvSpPr/>
      </xdr:nvSpPr>
      <xdr:spPr>
        <a:xfrm>
          <a:off x="8699500" y="59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84574</xdr:rowOff>
    </xdr:from>
    <xdr:ext cx="469744" cy="259045"/>
    <xdr:sp macro="" textlink="">
      <xdr:nvSpPr>
        <xdr:cNvPr id="320" name="テキスト ボックス 319"/>
        <xdr:cNvSpPr txBox="1"/>
      </xdr:nvSpPr>
      <xdr:spPr>
        <a:xfrm>
          <a:off x="8515427" y="574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9,357</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75336</xdr:rowOff>
    </xdr:from>
    <xdr:to>
      <xdr:col>11</xdr:col>
      <xdr:colOff>358775</xdr:colOff>
      <xdr:row>31</xdr:row>
      <xdr:rowOff>5486</xdr:rowOff>
    </xdr:to>
    <xdr:sp macro="" textlink="">
      <xdr:nvSpPr>
        <xdr:cNvPr id="321" name="円/楕円 320"/>
        <xdr:cNvSpPr/>
      </xdr:nvSpPr>
      <xdr:spPr>
        <a:xfrm>
          <a:off x="7810500" y="521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22013</xdr:rowOff>
    </xdr:from>
    <xdr:ext cx="534377" cy="259045"/>
    <xdr:sp macro="" textlink="">
      <xdr:nvSpPr>
        <xdr:cNvPr id="322" name="テキスト ボックス 321"/>
        <xdr:cNvSpPr txBox="1"/>
      </xdr:nvSpPr>
      <xdr:spPr>
        <a:xfrm>
          <a:off x="7594111" y="499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101168</xdr:rowOff>
    </xdr:from>
    <xdr:to>
      <xdr:col>10</xdr:col>
      <xdr:colOff>155575</xdr:colOff>
      <xdr:row>32</xdr:row>
      <xdr:rowOff>31318</xdr:rowOff>
    </xdr:to>
    <xdr:sp macro="" textlink="">
      <xdr:nvSpPr>
        <xdr:cNvPr id="323" name="円/楕円 322"/>
        <xdr:cNvSpPr/>
      </xdr:nvSpPr>
      <xdr:spPr>
        <a:xfrm>
          <a:off x="6921500" y="541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47845</xdr:rowOff>
    </xdr:from>
    <xdr:ext cx="534377" cy="259045"/>
    <xdr:sp macro="" textlink="">
      <xdr:nvSpPr>
        <xdr:cNvPr id="324" name="テキスト ボックス 323"/>
        <xdr:cNvSpPr txBox="1"/>
      </xdr:nvSpPr>
      <xdr:spPr>
        <a:xfrm>
          <a:off x="6705111" y="519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57</xdr:row>
      <xdr:rowOff>102941</xdr:rowOff>
    </xdr:from>
    <xdr:to>
      <xdr:col>15</xdr:col>
      <xdr:colOff>180340</xdr:colOff>
      <xdr:row>59</xdr:row>
      <xdr:rowOff>41989</xdr:rowOff>
    </xdr:to>
    <xdr:cxnSp macro="">
      <xdr:nvCxnSpPr>
        <xdr:cNvPr id="348" name="直線コネクタ 347"/>
        <xdr:cNvCxnSpPr/>
      </xdr:nvCxnSpPr>
      <xdr:spPr>
        <a:xfrm flipV="1">
          <a:off x="10475595" y="9875591"/>
          <a:ext cx="1270" cy="28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45816</xdr:rowOff>
    </xdr:from>
    <xdr:ext cx="378565" cy="259045"/>
    <xdr:sp macro="" textlink="">
      <xdr:nvSpPr>
        <xdr:cNvPr id="349" name="農林水産業費最小値テキスト"/>
        <xdr:cNvSpPr txBox="1"/>
      </xdr:nvSpPr>
      <xdr:spPr>
        <a:xfrm>
          <a:off x="10528300" y="10161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41989</xdr:rowOff>
    </xdr:from>
    <xdr:to>
      <xdr:col>15</xdr:col>
      <xdr:colOff>269875</xdr:colOff>
      <xdr:row>59</xdr:row>
      <xdr:rowOff>41989</xdr:rowOff>
    </xdr:to>
    <xdr:cxnSp macro="">
      <xdr:nvCxnSpPr>
        <xdr:cNvPr id="350" name="直線コネクタ 349"/>
        <xdr:cNvCxnSpPr/>
      </xdr:nvCxnSpPr>
      <xdr:spPr>
        <a:xfrm>
          <a:off x="10388600" y="1015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49618</xdr:rowOff>
    </xdr:from>
    <xdr:ext cx="534377" cy="259045"/>
    <xdr:sp macro="" textlink="">
      <xdr:nvSpPr>
        <xdr:cNvPr id="351" name="農林水産業費最大値テキスト"/>
        <xdr:cNvSpPr txBox="1"/>
      </xdr:nvSpPr>
      <xdr:spPr>
        <a:xfrm>
          <a:off x="10528300" y="965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57</xdr:row>
      <xdr:rowOff>102941</xdr:rowOff>
    </xdr:from>
    <xdr:to>
      <xdr:col>15</xdr:col>
      <xdr:colOff>269875</xdr:colOff>
      <xdr:row>57</xdr:row>
      <xdr:rowOff>102941</xdr:rowOff>
    </xdr:to>
    <xdr:cxnSp macro="">
      <xdr:nvCxnSpPr>
        <xdr:cNvPr id="352" name="直線コネクタ 351"/>
        <xdr:cNvCxnSpPr/>
      </xdr:nvCxnSpPr>
      <xdr:spPr>
        <a:xfrm>
          <a:off x="10388600" y="9875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46302</xdr:rowOff>
    </xdr:from>
    <xdr:to>
      <xdr:col>15</xdr:col>
      <xdr:colOff>180975</xdr:colOff>
      <xdr:row>57</xdr:row>
      <xdr:rowOff>102941</xdr:rowOff>
    </xdr:to>
    <xdr:cxnSp macro="">
      <xdr:nvCxnSpPr>
        <xdr:cNvPr id="353" name="直線コネクタ 352"/>
        <xdr:cNvCxnSpPr/>
      </xdr:nvCxnSpPr>
      <xdr:spPr>
        <a:xfrm>
          <a:off x="9639300" y="9476052"/>
          <a:ext cx="838200" cy="3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80144</xdr:rowOff>
    </xdr:from>
    <xdr:ext cx="469744" cy="259045"/>
    <xdr:sp macro="" textlink="">
      <xdr:nvSpPr>
        <xdr:cNvPr id="354" name="農林水産業費平均値テキスト"/>
        <xdr:cNvSpPr txBox="1"/>
      </xdr:nvSpPr>
      <xdr:spPr>
        <a:xfrm>
          <a:off x="10528300" y="10024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101717</xdr:rowOff>
    </xdr:from>
    <xdr:to>
      <xdr:col>15</xdr:col>
      <xdr:colOff>231775</xdr:colOff>
      <xdr:row>59</xdr:row>
      <xdr:rowOff>31867</xdr:rowOff>
    </xdr:to>
    <xdr:sp macro="" textlink="">
      <xdr:nvSpPr>
        <xdr:cNvPr id="355" name="フローチャート : 判断 354"/>
        <xdr:cNvSpPr/>
      </xdr:nvSpPr>
      <xdr:spPr>
        <a:xfrm>
          <a:off x="10426700" y="1004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32776</xdr:rowOff>
    </xdr:from>
    <xdr:to>
      <xdr:col>14</xdr:col>
      <xdr:colOff>28575</xdr:colOff>
      <xdr:row>55</xdr:row>
      <xdr:rowOff>46302</xdr:rowOff>
    </xdr:to>
    <xdr:cxnSp macro="">
      <xdr:nvCxnSpPr>
        <xdr:cNvPr id="356" name="直線コネクタ 355"/>
        <xdr:cNvCxnSpPr/>
      </xdr:nvCxnSpPr>
      <xdr:spPr>
        <a:xfrm>
          <a:off x="8750300" y="8776726"/>
          <a:ext cx="889000" cy="69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72585</xdr:rowOff>
    </xdr:from>
    <xdr:to>
      <xdr:col>14</xdr:col>
      <xdr:colOff>79375</xdr:colOff>
      <xdr:row>59</xdr:row>
      <xdr:rowOff>2735</xdr:rowOff>
    </xdr:to>
    <xdr:sp macro="" textlink="">
      <xdr:nvSpPr>
        <xdr:cNvPr id="357" name="フローチャート : 判断 356"/>
        <xdr:cNvSpPr/>
      </xdr:nvSpPr>
      <xdr:spPr>
        <a:xfrm>
          <a:off x="9588500" y="100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165312</xdr:rowOff>
    </xdr:from>
    <xdr:ext cx="534377" cy="259045"/>
    <xdr:sp macro="" textlink="">
      <xdr:nvSpPr>
        <xdr:cNvPr id="358" name="テキスト ボックス 357"/>
        <xdr:cNvSpPr txBox="1"/>
      </xdr:nvSpPr>
      <xdr:spPr>
        <a:xfrm>
          <a:off x="9372111" y="1010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32776</xdr:rowOff>
    </xdr:from>
    <xdr:to>
      <xdr:col>12</xdr:col>
      <xdr:colOff>511175</xdr:colOff>
      <xdr:row>56</xdr:row>
      <xdr:rowOff>7927</xdr:rowOff>
    </xdr:to>
    <xdr:cxnSp macro="">
      <xdr:nvCxnSpPr>
        <xdr:cNvPr id="359" name="直線コネクタ 358"/>
        <xdr:cNvCxnSpPr/>
      </xdr:nvCxnSpPr>
      <xdr:spPr>
        <a:xfrm flipV="1">
          <a:off x="7861300" y="8776726"/>
          <a:ext cx="889000" cy="83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125948</xdr:rowOff>
    </xdr:from>
    <xdr:to>
      <xdr:col>12</xdr:col>
      <xdr:colOff>561975</xdr:colOff>
      <xdr:row>59</xdr:row>
      <xdr:rowOff>56098</xdr:rowOff>
    </xdr:to>
    <xdr:sp macro="" textlink="">
      <xdr:nvSpPr>
        <xdr:cNvPr id="360" name="フローチャート : 判断 359"/>
        <xdr:cNvSpPr/>
      </xdr:nvSpPr>
      <xdr:spPr>
        <a:xfrm>
          <a:off x="8699500" y="10070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47225</xdr:rowOff>
    </xdr:from>
    <xdr:ext cx="469744" cy="259045"/>
    <xdr:sp macro="" textlink="">
      <xdr:nvSpPr>
        <xdr:cNvPr id="361" name="テキスト ボックス 360"/>
        <xdr:cNvSpPr txBox="1"/>
      </xdr:nvSpPr>
      <xdr:spPr>
        <a:xfrm>
          <a:off x="8515427" y="1016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7927</xdr:rowOff>
    </xdr:from>
    <xdr:to>
      <xdr:col>11</xdr:col>
      <xdr:colOff>307975</xdr:colOff>
      <xdr:row>57</xdr:row>
      <xdr:rowOff>89218</xdr:rowOff>
    </xdr:to>
    <xdr:cxnSp macro="">
      <xdr:nvCxnSpPr>
        <xdr:cNvPr id="362" name="直線コネクタ 361"/>
        <xdr:cNvCxnSpPr/>
      </xdr:nvCxnSpPr>
      <xdr:spPr>
        <a:xfrm flipV="1">
          <a:off x="6972300" y="9609127"/>
          <a:ext cx="889000" cy="2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121620</xdr:rowOff>
    </xdr:from>
    <xdr:to>
      <xdr:col>11</xdr:col>
      <xdr:colOff>358775</xdr:colOff>
      <xdr:row>59</xdr:row>
      <xdr:rowOff>51770</xdr:rowOff>
    </xdr:to>
    <xdr:sp macro="" textlink="">
      <xdr:nvSpPr>
        <xdr:cNvPr id="363" name="フローチャート : 判断 362"/>
        <xdr:cNvSpPr/>
      </xdr:nvSpPr>
      <xdr:spPr>
        <a:xfrm>
          <a:off x="7810500" y="1006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42897</xdr:rowOff>
    </xdr:from>
    <xdr:ext cx="469744" cy="259045"/>
    <xdr:sp macro="" textlink="">
      <xdr:nvSpPr>
        <xdr:cNvPr id="364" name="テキスト ボックス 363"/>
        <xdr:cNvSpPr txBox="1"/>
      </xdr:nvSpPr>
      <xdr:spPr>
        <a:xfrm>
          <a:off x="7626427" y="1015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125888</xdr:rowOff>
    </xdr:from>
    <xdr:to>
      <xdr:col>10</xdr:col>
      <xdr:colOff>155575</xdr:colOff>
      <xdr:row>59</xdr:row>
      <xdr:rowOff>56038</xdr:rowOff>
    </xdr:to>
    <xdr:sp macro="" textlink="">
      <xdr:nvSpPr>
        <xdr:cNvPr id="365" name="フローチャート : 判断 364"/>
        <xdr:cNvSpPr/>
      </xdr:nvSpPr>
      <xdr:spPr>
        <a:xfrm>
          <a:off x="6921500" y="1006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47165</xdr:rowOff>
    </xdr:from>
    <xdr:ext cx="469744" cy="259045"/>
    <xdr:sp macro="" textlink="">
      <xdr:nvSpPr>
        <xdr:cNvPr id="366" name="テキスト ボックス 365"/>
        <xdr:cNvSpPr txBox="1"/>
      </xdr:nvSpPr>
      <xdr:spPr>
        <a:xfrm>
          <a:off x="6737427" y="1016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52141</xdr:rowOff>
    </xdr:from>
    <xdr:to>
      <xdr:col>15</xdr:col>
      <xdr:colOff>231775</xdr:colOff>
      <xdr:row>57</xdr:row>
      <xdr:rowOff>153741</xdr:rowOff>
    </xdr:to>
    <xdr:sp macro="" textlink="">
      <xdr:nvSpPr>
        <xdr:cNvPr id="372" name="円/楕円 371"/>
        <xdr:cNvSpPr/>
      </xdr:nvSpPr>
      <xdr:spPr>
        <a:xfrm>
          <a:off x="10426700" y="98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5168</xdr:rowOff>
    </xdr:from>
    <xdr:ext cx="534377" cy="259045"/>
    <xdr:sp macro="" textlink="">
      <xdr:nvSpPr>
        <xdr:cNvPr id="373" name="農林水産業費該当値テキスト"/>
        <xdr:cNvSpPr txBox="1"/>
      </xdr:nvSpPr>
      <xdr:spPr>
        <a:xfrm>
          <a:off x="10528300" y="977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37,324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166952</xdr:rowOff>
    </xdr:from>
    <xdr:to>
      <xdr:col>14</xdr:col>
      <xdr:colOff>79375</xdr:colOff>
      <xdr:row>55</xdr:row>
      <xdr:rowOff>97102</xdr:rowOff>
    </xdr:to>
    <xdr:sp macro="" textlink="">
      <xdr:nvSpPr>
        <xdr:cNvPr id="374" name="円/楕円 373"/>
        <xdr:cNvSpPr/>
      </xdr:nvSpPr>
      <xdr:spPr>
        <a:xfrm>
          <a:off x="9588500" y="94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113629</xdr:rowOff>
    </xdr:from>
    <xdr:ext cx="534377" cy="259045"/>
    <xdr:sp macro="" textlink="">
      <xdr:nvSpPr>
        <xdr:cNvPr id="375" name="テキスト ボックス 374"/>
        <xdr:cNvSpPr txBox="1"/>
      </xdr:nvSpPr>
      <xdr:spPr>
        <a:xfrm>
          <a:off x="9372111" y="92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89,757</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153426</xdr:rowOff>
    </xdr:from>
    <xdr:to>
      <xdr:col>12</xdr:col>
      <xdr:colOff>561975</xdr:colOff>
      <xdr:row>51</xdr:row>
      <xdr:rowOff>83576</xdr:rowOff>
    </xdr:to>
    <xdr:sp macro="" textlink="">
      <xdr:nvSpPr>
        <xdr:cNvPr id="376" name="円/楕円 375"/>
        <xdr:cNvSpPr/>
      </xdr:nvSpPr>
      <xdr:spPr>
        <a:xfrm>
          <a:off x="8699500" y="87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100103</xdr:rowOff>
    </xdr:from>
    <xdr:ext cx="599010" cy="259045"/>
    <xdr:sp macro="" textlink="">
      <xdr:nvSpPr>
        <xdr:cNvPr id="377" name="テキスト ボックス 376"/>
        <xdr:cNvSpPr txBox="1"/>
      </xdr:nvSpPr>
      <xdr:spPr>
        <a:xfrm>
          <a:off x="8450794" y="850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181,532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128577</xdr:rowOff>
    </xdr:from>
    <xdr:to>
      <xdr:col>11</xdr:col>
      <xdr:colOff>358775</xdr:colOff>
      <xdr:row>56</xdr:row>
      <xdr:rowOff>58727</xdr:rowOff>
    </xdr:to>
    <xdr:sp macro="" textlink="">
      <xdr:nvSpPr>
        <xdr:cNvPr id="378" name="円/楕円 377"/>
        <xdr:cNvSpPr/>
      </xdr:nvSpPr>
      <xdr:spPr>
        <a:xfrm>
          <a:off x="7810500" y="95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75254</xdr:rowOff>
    </xdr:from>
    <xdr:ext cx="534377" cy="259045"/>
    <xdr:sp macro="" textlink="">
      <xdr:nvSpPr>
        <xdr:cNvPr id="379" name="テキスト ボックス 378"/>
        <xdr:cNvSpPr txBox="1"/>
      </xdr:nvSpPr>
      <xdr:spPr>
        <a:xfrm>
          <a:off x="7594111" y="933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72,293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38418</xdr:rowOff>
    </xdr:from>
    <xdr:to>
      <xdr:col>10</xdr:col>
      <xdr:colOff>155575</xdr:colOff>
      <xdr:row>57</xdr:row>
      <xdr:rowOff>140018</xdr:rowOff>
    </xdr:to>
    <xdr:sp macro="" textlink="">
      <xdr:nvSpPr>
        <xdr:cNvPr id="380" name="円/楕円 379"/>
        <xdr:cNvSpPr/>
      </xdr:nvSpPr>
      <xdr:spPr>
        <a:xfrm>
          <a:off x="6921500" y="98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156545</xdr:rowOff>
    </xdr:from>
    <xdr:ext cx="534377" cy="259045"/>
    <xdr:sp macro="" textlink="">
      <xdr:nvSpPr>
        <xdr:cNvPr id="381" name="テキスト ボックス 380"/>
        <xdr:cNvSpPr txBox="1"/>
      </xdr:nvSpPr>
      <xdr:spPr>
        <a:xfrm>
          <a:off x="6705111" y="95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403" name="直線コネクタ 402"/>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404"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5" name="直線コネクタ 404"/>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6"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7" name="直線コネクタ 406"/>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30109</xdr:rowOff>
    </xdr:from>
    <xdr:to>
      <xdr:col>15</xdr:col>
      <xdr:colOff>180975</xdr:colOff>
      <xdr:row>74</xdr:row>
      <xdr:rowOff>95672</xdr:rowOff>
    </xdr:to>
    <xdr:cxnSp macro="">
      <xdr:nvCxnSpPr>
        <xdr:cNvPr id="408" name="直線コネクタ 407"/>
        <xdr:cNvCxnSpPr/>
      </xdr:nvCxnSpPr>
      <xdr:spPr>
        <a:xfrm flipV="1">
          <a:off x="9639300" y="12545959"/>
          <a:ext cx="838200" cy="23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142719</xdr:rowOff>
    </xdr:from>
    <xdr:ext cx="469744" cy="259045"/>
    <xdr:sp macro="" textlink="">
      <xdr:nvSpPr>
        <xdr:cNvPr id="409" name="商工費平均値テキスト"/>
        <xdr:cNvSpPr txBox="1"/>
      </xdr:nvSpPr>
      <xdr:spPr>
        <a:xfrm>
          <a:off x="10528300" y="13001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10" name="フローチャート : 判断 409"/>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95672</xdr:rowOff>
    </xdr:from>
    <xdr:to>
      <xdr:col>14</xdr:col>
      <xdr:colOff>28575</xdr:colOff>
      <xdr:row>75</xdr:row>
      <xdr:rowOff>105730</xdr:rowOff>
    </xdr:to>
    <xdr:cxnSp macro="">
      <xdr:nvCxnSpPr>
        <xdr:cNvPr id="411" name="直線コネクタ 410"/>
        <xdr:cNvCxnSpPr/>
      </xdr:nvCxnSpPr>
      <xdr:spPr>
        <a:xfrm flipV="1">
          <a:off x="8750300" y="12782972"/>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12" name="フローチャート : 判断 411"/>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154058</xdr:rowOff>
    </xdr:from>
    <xdr:ext cx="534377" cy="259045"/>
    <xdr:sp macro="" textlink="">
      <xdr:nvSpPr>
        <xdr:cNvPr id="413" name="テキスト ボックス 412"/>
        <xdr:cNvSpPr txBox="1"/>
      </xdr:nvSpPr>
      <xdr:spPr>
        <a:xfrm>
          <a:off x="9372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121595</xdr:rowOff>
    </xdr:from>
    <xdr:to>
      <xdr:col>12</xdr:col>
      <xdr:colOff>511175</xdr:colOff>
      <xdr:row>75</xdr:row>
      <xdr:rowOff>105730</xdr:rowOff>
    </xdr:to>
    <xdr:cxnSp macro="">
      <xdr:nvCxnSpPr>
        <xdr:cNvPr id="414" name="直線コネクタ 413"/>
        <xdr:cNvCxnSpPr/>
      </xdr:nvCxnSpPr>
      <xdr:spPr>
        <a:xfrm>
          <a:off x="7861300" y="12808895"/>
          <a:ext cx="889000" cy="15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50952</xdr:rowOff>
    </xdr:from>
    <xdr:to>
      <xdr:col>12</xdr:col>
      <xdr:colOff>561975</xdr:colOff>
      <xdr:row>76</xdr:row>
      <xdr:rowOff>152552</xdr:rowOff>
    </xdr:to>
    <xdr:sp macro="" textlink="">
      <xdr:nvSpPr>
        <xdr:cNvPr id="415" name="フローチャート : 判断 414"/>
        <xdr:cNvSpPr/>
      </xdr:nvSpPr>
      <xdr:spPr>
        <a:xfrm>
          <a:off x="8699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143679</xdr:rowOff>
    </xdr:from>
    <xdr:ext cx="469744" cy="259045"/>
    <xdr:sp macro="" textlink="">
      <xdr:nvSpPr>
        <xdr:cNvPr id="416" name="テキスト ボックス 415"/>
        <xdr:cNvSpPr txBox="1"/>
      </xdr:nvSpPr>
      <xdr:spPr>
        <a:xfrm>
          <a:off x="8515427"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121595</xdr:rowOff>
    </xdr:from>
    <xdr:to>
      <xdr:col>11</xdr:col>
      <xdr:colOff>307975</xdr:colOff>
      <xdr:row>74</xdr:row>
      <xdr:rowOff>161097</xdr:rowOff>
    </xdr:to>
    <xdr:cxnSp macro="">
      <xdr:nvCxnSpPr>
        <xdr:cNvPr id="417" name="直線コネクタ 416"/>
        <xdr:cNvCxnSpPr/>
      </xdr:nvCxnSpPr>
      <xdr:spPr>
        <a:xfrm flipV="1">
          <a:off x="6972300" y="12808895"/>
          <a:ext cx="889000" cy="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65401</xdr:rowOff>
    </xdr:from>
    <xdr:to>
      <xdr:col>11</xdr:col>
      <xdr:colOff>358775</xdr:colOff>
      <xdr:row>76</xdr:row>
      <xdr:rowOff>167001</xdr:rowOff>
    </xdr:to>
    <xdr:sp macro="" textlink="">
      <xdr:nvSpPr>
        <xdr:cNvPr id="418" name="フローチャート : 判断 417"/>
        <xdr:cNvSpPr/>
      </xdr:nvSpPr>
      <xdr:spPr>
        <a:xfrm>
          <a:off x="7810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158128</xdr:rowOff>
    </xdr:from>
    <xdr:ext cx="469744" cy="259045"/>
    <xdr:sp macro="" textlink="">
      <xdr:nvSpPr>
        <xdr:cNvPr id="419" name="テキスト ボックス 418"/>
        <xdr:cNvSpPr txBox="1"/>
      </xdr:nvSpPr>
      <xdr:spPr>
        <a:xfrm>
          <a:off x="7626427" y="131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71938</xdr:rowOff>
    </xdr:from>
    <xdr:to>
      <xdr:col>10</xdr:col>
      <xdr:colOff>155575</xdr:colOff>
      <xdr:row>77</xdr:row>
      <xdr:rowOff>2088</xdr:rowOff>
    </xdr:to>
    <xdr:sp macro="" textlink="">
      <xdr:nvSpPr>
        <xdr:cNvPr id="420" name="フローチャート : 判断 419"/>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164665</xdr:rowOff>
    </xdr:from>
    <xdr:ext cx="469744" cy="259045"/>
    <xdr:sp macro="" textlink="">
      <xdr:nvSpPr>
        <xdr:cNvPr id="421" name="テキスト ボックス 420"/>
        <xdr:cNvSpPr txBox="1"/>
      </xdr:nvSpPr>
      <xdr:spPr>
        <a:xfrm>
          <a:off x="6737427"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150759</xdr:rowOff>
    </xdr:from>
    <xdr:to>
      <xdr:col>15</xdr:col>
      <xdr:colOff>231775</xdr:colOff>
      <xdr:row>73</xdr:row>
      <xdr:rowOff>80909</xdr:rowOff>
    </xdr:to>
    <xdr:sp macro="" textlink="">
      <xdr:nvSpPr>
        <xdr:cNvPr id="427" name="円/楕円 426"/>
        <xdr:cNvSpPr/>
      </xdr:nvSpPr>
      <xdr:spPr>
        <a:xfrm>
          <a:off x="10426700" y="124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2186</xdr:rowOff>
    </xdr:from>
    <xdr:ext cx="534377" cy="259045"/>
    <xdr:sp macro="" textlink="">
      <xdr:nvSpPr>
        <xdr:cNvPr id="428" name="商工費該当値テキスト"/>
        <xdr:cNvSpPr txBox="1"/>
      </xdr:nvSpPr>
      <xdr:spPr>
        <a:xfrm>
          <a:off x="10528300" y="123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21,147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44872</xdr:rowOff>
    </xdr:from>
    <xdr:to>
      <xdr:col>14</xdr:col>
      <xdr:colOff>79375</xdr:colOff>
      <xdr:row>74</xdr:row>
      <xdr:rowOff>146472</xdr:rowOff>
    </xdr:to>
    <xdr:sp macro="" textlink="">
      <xdr:nvSpPr>
        <xdr:cNvPr id="429" name="円/楕円 428"/>
        <xdr:cNvSpPr/>
      </xdr:nvSpPr>
      <xdr:spPr>
        <a:xfrm>
          <a:off x="9588500" y="127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162999</xdr:rowOff>
    </xdr:from>
    <xdr:ext cx="534377" cy="259045"/>
    <xdr:sp macro="" textlink="">
      <xdr:nvSpPr>
        <xdr:cNvPr id="430" name="テキスト ボックス 429"/>
        <xdr:cNvSpPr txBox="1"/>
      </xdr:nvSpPr>
      <xdr:spPr>
        <a:xfrm>
          <a:off x="9372111" y="1250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54930</xdr:rowOff>
    </xdr:from>
    <xdr:to>
      <xdr:col>12</xdr:col>
      <xdr:colOff>561975</xdr:colOff>
      <xdr:row>75</xdr:row>
      <xdr:rowOff>156530</xdr:rowOff>
    </xdr:to>
    <xdr:sp macro="" textlink="">
      <xdr:nvSpPr>
        <xdr:cNvPr id="431" name="円/楕円 430"/>
        <xdr:cNvSpPr/>
      </xdr:nvSpPr>
      <xdr:spPr>
        <a:xfrm>
          <a:off x="8699500" y="129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1607</xdr:rowOff>
    </xdr:from>
    <xdr:ext cx="534377" cy="259045"/>
    <xdr:sp macro="" textlink="">
      <xdr:nvSpPr>
        <xdr:cNvPr id="432" name="テキスト ボックス 431"/>
        <xdr:cNvSpPr txBox="1"/>
      </xdr:nvSpPr>
      <xdr:spPr>
        <a:xfrm>
          <a:off x="8483111" y="1268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11,993</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70795</xdr:rowOff>
    </xdr:from>
    <xdr:to>
      <xdr:col>11</xdr:col>
      <xdr:colOff>358775</xdr:colOff>
      <xdr:row>75</xdr:row>
      <xdr:rowOff>945</xdr:rowOff>
    </xdr:to>
    <xdr:sp macro="" textlink="">
      <xdr:nvSpPr>
        <xdr:cNvPr id="433" name="円/楕円 432"/>
        <xdr:cNvSpPr/>
      </xdr:nvSpPr>
      <xdr:spPr>
        <a:xfrm>
          <a:off x="7810500" y="127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17472</xdr:rowOff>
    </xdr:from>
    <xdr:ext cx="534377" cy="259045"/>
    <xdr:sp macro="" textlink="">
      <xdr:nvSpPr>
        <xdr:cNvPr id="434" name="テキスト ボックス 433"/>
        <xdr:cNvSpPr txBox="1"/>
      </xdr:nvSpPr>
      <xdr:spPr>
        <a:xfrm>
          <a:off x="7594111" y="1253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15,396</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110297</xdr:rowOff>
    </xdr:from>
    <xdr:to>
      <xdr:col>10</xdr:col>
      <xdr:colOff>155575</xdr:colOff>
      <xdr:row>75</xdr:row>
      <xdr:rowOff>40447</xdr:rowOff>
    </xdr:to>
    <xdr:sp macro="" textlink="">
      <xdr:nvSpPr>
        <xdr:cNvPr id="435" name="円/楕円 434"/>
        <xdr:cNvSpPr/>
      </xdr:nvSpPr>
      <xdr:spPr>
        <a:xfrm>
          <a:off x="6921500" y="1279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56974</xdr:rowOff>
    </xdr:from>
    <xdr:ext cx="534377" cy="259045"/>
    <xdr:sp macro="" textlink="">
      <xdr:nvSpPr>
        <xdr:cNvPr id="436" name="テキスト ボックス 435"/>
        <xdr:cNvSpPr txBox="1"/>
      </xdr:nvSpPr>
      <xdr:spPr>
        <a:xfrm>
          <a:off x="6705111" y="125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69469</xdr:rowOff>
    </xdr:from>
    <xdr:to>
      <xdr:col>15</xdr:col>
      <xdr:colOff>180340</xdr:colOff>
      <xdr:row>99</xdr:row>
      <xdr:rowOff>6401</xdr:rowOff>
    </xdr:to>
    <xdr:cxnSp macro="">
      <xdr:nvCxnSpPr>
        <xdr:cNvPr id="460" name="直線コネクタ 459"/>
        <xdr:cNvCxnSpPr/>
      </xdr:nvCxnSpPr>
      <xdr:spPr>
        <a:xfrm flipV="1">
          <a:off x="10475595" y="16014319"/>
          <a:ext cx="1270" cy="965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10228</xdr:rowOff>
    </xdr:from>
    <xdr:ext cx="534377" cy="259045"/>
    <xdr:sp macro="" textlink="">
      <xdr:nvSpPr>
        <xdr:cNvPr id="461" name="土木費最小値テキスト"/>
        <xdr:cNvSpPr txBox="1"/>
      </xdr:nvSpPr>
      <xdr:spPr>
        <a:xfrm>
          <a:off x="10528300" y="1698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99</xdr:row>
      <xdr:rowOff>6401</xdr:rowOff>
    </xdr:from>
    <xdr:to>
      <xdr:col>15</xdr:col>
      <xdr:colOff>269875</xdr:colOff>
      <xdr:row>99</xdr:row>
      <xdr:rowOff>6401</xdr:rowOff>
    </xdr:to>
    <xdr:cxnSp macro="">
      <xdr:nvCxnSpPr>
        <xdr:cNvPr id="462" name="直線コネクタ 461"/>
        <xdr:cNvCxnSpPr/>
      </xdr:nvCxnSpPr>
      <xdr:spPr>
        <a:xfrm>
          <a:off x="10388600" y="16979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16146</xdr:rowOff>
    </xdr:from>
    <xdr:ext cx="599010" cy="259045"/>
    <xdr:sp macro="" textlink="">
      <xdr:nvSpPr>
        <xdr:cNvPr id="463" name="土木費最大値テキスト"/>
        <xdr:cNvSpPr txBox="1"/>
      </xdr:nvSpPr>
      <xdr:spPr>
        <a:xfrm>
          <a:off x="10528300" y="15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93</xdr:row>
      <xdr:rowOff>69469</xdr:rowOff>
    </xdr:from>
    <xdr:to>
      <xdr:col>15</xdr:col>
      <xdr:colOff>269875</xdr:colOff>
      <xdr:row>93</xdr:row>
      <xdr:rowOff>69469</xdr:rowOff>
    </xdr:to>
    <xdr:cxnSp macro="">
      <xdr:nvCxnSpPr>
        <xdr:cNvPr id="464" name="直線コネクタ 463"/>
        <xdr:cNvCxnSpPr/>
      </xdr:nvCxnSpPr>
      <xdr:spPr>
        <a:xfrm>
          <a:off x="10388600" y="16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44174</xdr:rowOff>
    </xdr:from>
    <xdr:to>
      <xdr:col>15</xdr:col>
      <xdr:colOff>180975</xdr:colOff>
      <xdr:row>93</xdr:row>
      <xdr:rowOff>69469</xdr:rowOff>
    </xdr:to>
    <xdr:cxnSp macro="">
      <xdr:nvCxnSpPr>
        <xdr:cNvPr id="465" name="直線コネクタ 464"/>
        <xdr:cNvCxnSpPr/>
      </xdr:nvCxnSpPr>
      <xdr:spPr>
        <a:xfrm>
          <a:off x="9639300" y="15646124"/>
          <a:ext cx="838200" cy="36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27074</xdr:rowOff>
    </xdr:from>
    <xdr:ext cx="534377" cy="259045"/>
    <xdr:sp macro="" textlink="">
      <xdr:nvSpPr>
        <xdr:cNvPr id="466" name="土木費平均値テキスト"/>
        <xdr:cNvSpPr txBox="1"/>
      </xdr:nvSpPr>
      <xdr:spPr>
        <a:xfrm>
          <a:off x="10528300" y="16829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48647</xdr:rowOff>
    </xdr:from>
    <xdr:to>
      <xdr:col>15</xdr:col>
      <xdr:colOff>231775</xdr:colOff>
      <xdr:row>98</xdr:row>
      <xdr:rowOff>150247</xdr:rowOff>
    </xdr:to>
    <xdr:sp macro="" textlink="">
      <xdr:nvSpPr>
        <xdr:cNvPr id="467" name="フローチャート : 判断 466"/>
        <xdr:cNvSpPr/>
      </xdr:nvSpPr>
      <xdr:spPr>
        <a:xfrm>
          <a:off x="10426700" y="1685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44174</xdr:rowOff>
    </xdr:from>
    <xdr:to>
      <xdr:col>14</xdr:col>
      <xdr:colOff>28575</xdr:colOff>
      <xdr:row>93</xdr:row>
      <xdr:rowOff>3018</xdr:rowOff>
    </xdr:to>
    <xdr:cxnSp macro="">
      <xdr:nvCxnSpPr>
        <xdr:cNvPr id="468" name="直線コネクタ 467"/>
        <xdr:cNvCxnSpPr/>
      </xdr:nvCxnSpPr>
      <xdr:spPr>
        <a:xfrm flipV="1">
          <a:off x="8750300" y="15646124"/>
          <a:ext cx="889000" cy="30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85846</xdr:rowOff>
    </xdr:from>
    <xdr:to>
      <xdr:col>14</xdr:col>
      <xdr:colOff>79375</xdr:colOff>
      <xdr:row>99</xdr:row>
      <xdr:rowOff>15996</xdr:rowOff>
    </xdr:to>
    <xdr:sp macro="" textlink="">
      <xdr:nvSpPr>
        <xdr:cNvPr id="469" name="フローチャート : 判断 468"/>
        <xdr:cNvSpPr/>
      </xdr:nvSpPr>
      <xdr:spPr>
        <a:xfrm>
          <a:off x="95885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7123</xdr:rowOff>
    </xdr:from>
    <xdr:ext cx="534377" cy="259045"/>
    <xdr:sp macro="" textlink="">
      <xdr:nvSpPr>
        <xdr:cNvPr id="470" name="テキスト ボックス 469"/>
        <xdr:cNvSpPr txBox="1"/>
      </xdr:nvSpPr>
      <xdr:spPr>
        <a:xfrm>
          <a:off x="9372111" y="1698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3018</xdr:rowOff>
    </xdr:from>
    <xdr:to>
      <xdr:col>12</xdr:col>
      <xdr:colOff>511175</xdr:colOff>
      <xdr:row>97</xdr:row>
      <xdr:rowOff>39897</xdr:rowOff>
    </xdr:to>
    <xdr:cxnSp macro="">
      <xdr:nvCxnSpPr>
        <xdr:cNvPr id="471" name="直線コネクタ 470"/>
        <xdr:cNvCxnSpPr/>
      </xdr:nvCxnSpPr>
      <xdr:spPr>
        <a:xfrm flipV="1">
          <a:off x="7861300" y="15947868"/>
          <a:ext cx="889000" cy="72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92345</xdr:rowOff>
    </xdr:from>
    <xdr:to>
      <xdr:col>12</xdr:col>
      <xdr:colOff>561975</xdr:colOff>
      <xdr:row>99</xdr:row>
      <xdr:rowOff>22495</xdr:rowOff>
    </xdr:to>
    <xdr:sp macro="" textlink="">
      <xdr:nvSpPr>
        <xdr:cNvPr id="472" name="フローチャート : 判断 471"/>
        <xdr:cNvSpPr/>
      </xdr:nvSpPr>
      <xdr:spPr>
        <a:xfrm>
          <a:off x="8699500" y="1689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13622</xdr:rowOff>
    </xdr:from>
    <xdr:ext cx="534377" cy="259045"/>
    <xdr:sp macro="" textlink="">
      <xdr:nvSpPr>
        <xdr:cNvPr id="473" name="テキスト ボックス 472"/>
        <xdr:cNvSpPr txBox="1"/>
      </xdr:nvSpPr>
      <xdr:spPr>
        <a:xfrm>
          <a:off x="8483111" y="1698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39897</xdr:rowOff>
    </xdr:from>
    <xdr:to>
      <xdr:col>11</xdr:col>
      <xdr:colOff>307975</xdr:colOff>
      <xdr:row>98</xdr:row>
      <xdr:rowOff>25434</xdr:rowOff>
    </xdr:to>
    <xdr:cxnSp macro="">
      <xdr:nvCxnSpPr>
        <xdr:cNvPr id="474" name="直線コネクタ 473"/>
        <xdr:cNvCxnSpPr/>
      </xdr:nvCxnSpPr>
      <xdr:spPr>
        <a:xfrm flipV="1">
          <a:off x="6972300" y="16670547"/>
          <a:ext cx="889000" cy="1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89641</xdr:rowOff>
    </xdr:from>
    <xdr:to>
      <xdr:col>11</xdr:col>
      <xdr:colOff>358775</xdr:colOff>
      <xdr:row>99</xdr:row>
      <xdr:rowOff>19791</xdr:rowOff>
    </xdr:to>
    <xdr:sp macro="" textlink="">
      <xdr:nvSpPr>
        <xdr:cNvPr id="475" name="フローチャート : 判断 474"/>
        <xdr:cNvSpPr/>
      </xdr:nvSpPr>
      <xdr:spPr>
        <a:xfrm>
          <a:off x="7810500" y="1689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10918</xdr:rowOff>
    </xdr:from>
    <xdr:ext cx="534377" cy="259045"/>
    <xdr:sp macro="" textlink="">
      <xdr:nvSpPr>
        <xdr:cNvPr id="476" name="テキスト ボックス 475"/>
        <xdr:cNvSpPr txBox="1"/>
      </xdr:nvSpPr>
      <xdr:spPr>
        <a:xfrm>
          <a:off x="7594111" y="1698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91033</xdr:rowOff>
    </xdr:from>
    <xdr:to>
      <xdr:col>10</xdr:col>
      <xdr:colOff>155575</xdr:colOff>
      <xdr:row>99</xdr:row>
      <xdr:rowOff>21183</xdr:rowOff>
    </xdr:to>
    <xdr:sp macro="" textlink="">
      <xdr:nvSpPr>
        <xdr:cNvPr id="477" name="フローチャート : 判断 476"/>
        <xdr:cNvSpPr/>
      </xdr:nvSpPr>
      <xdr:spPr>
        <a:xfrm>
          <a:off x="6921500" y="1689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12310</xdr:rowOff>
    </xdr:from>
    <xdr:ext cx="534377" cy="259045"/>
    <xdr:sp macro="" textlink="">
      <xdr:nvSpPr>
        <xdr:cNvPr id="478" name="テキスト ボックス 477"/>
        <xdr:cNvSpPr txBox="1"/>
      </xdr:nvSpPr>
      <xdr:spPr>
        <a:xfrm>
          <a:off x="6705111" y="1698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18669</xdr:rowOff>
    </xdr:from>
    <xdr:to>
      <xdr:col>15</xdr:col>
      <xdr:colOff>231775</xdr:colOff>
      <xdr:row>93</xdr:row>
      <xdr:rowOff>120269</xdr:rowOff>
    </xdr:to>
    <xdr:sp macro="" textlink="">
      <xdr:nvSpPr>
        <xdr:cNvPr id="484" name="円/楕円 483"/>
        <xdr:cNvSpPr/>
      </xdr:nvSpPr>
      <xdr:spPr>
        <a:xfrm>
          <a:off x="10426700" y="159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143146</xdr:rowOff>
    </xdr:from>
    <xdr:ext cx="599010" cy="259045"/>
    <xdr:sp macro="" textlink="">
      <xdr:nvSpPr>
        <xdr:cNvPr id="485" name="土木費該当値テキスト"/>
        <xdr:cNvSpPr txBox="1"/>
      </xdr:nvSpPr>
      <xdr:spPr>
        <a:xfrm>
          <a:off x="10528300" y="1591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526,867</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164824</xdr:rowOff>
    </xdr:from>
    <xdr:to>
      <xdr:col>14</xdr:col>
      <xdr:colOff>79375</xdr:colOff>
      <xdr:row>91</xdr:row>
      <xdr:rowOff>94974</xdr:rowOff>
    </xdr:to>
    <xdr:sp macro="" textlink="">
      <xdr:nvSpPr>
        <xdr:cNvPr id="486" name="円/楕円 485"/>
        <xdr:cNvSpPr/>
      </xdr:nvSpPr>
      <xdr:spPr>
        <a:xfrm>
          <a:off x="9588500" y="155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111501</xdr:rowOff>
    </xdr:from>
    <xdr:ext cx="599010" cy="259045"/>
    <xdr:sp macro="" textlink="">
      <xdr:nvSpPr>
        <xdr:cNvPr id="487" name="テキスト ボックス 486"/>
        <xdr:cNvSpPr txBox="1"/>
      </xdr:nvSpPr>
      <xdr:spPr>
        <a:xfrm>
          <a:off x="9339794" y="1537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720,145</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123668</xdr:rowOff>
    </xdr:from>
    <xdr:to>
      <xdr:col>12</xdr:col>
      <xdr:colOff>561975</xdr:colOff>
      <xdr:row>93</xdr:row>
      <xdr:rowOff>53818</xdr:rowOff>
    </xdr:to>
    <xdr:sp macro="" textlink="">
      <xdr:nvSpPr>
        <xdr:cNvPr id="488" name="円/楕円 487"/>
        <xdr:cNvSpPr/>
      </xdr:nvSpPr>
      <xdr:spPr>
        <a:xfrm>
          <a:off x="8699500" y="158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70345</xdr:rowOff>
    </xdr:from>
    <xdr:ext cx="599010" cy="259045"/>
    <xdr:sp macro="" textlink="">
      <xdr:nvSpPr>
        <xdr:cNvPr id="489" name="テキスト ボックス 488"/>
        <xdr:cNvSpPr txBox="1"/>
      </xdr:nvSpPr>
      <xdr:spPr>
        <a:xfrm>
          <a:off x="8450794" y="1567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561,749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160547</xdr:rowOff>
    </xdr:from>
    <xdr:to>
      <xdr:col>11</xdr:col>
      <xdr:colOff>358775</xdr:colOff>
      <xdr:row>97</xdr:row>
      <xdr:rowOff>90697</xdr:rowOff>
    </xdr:to>
    <xdr:sp macro="" textlink="">
      <xdr:nvSpPr>
        <xdr:cNvPr id="490" name="円/楕円 489"/>
        <xdr:cNvSpPr/>
      </xdr:nvSpPr>
      <xdr:spPr>
        <a:xfrm>
          <a:off x="7810500" y="166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107224</xdr:rowOff>
    </xdr:from>
    <xdr:ext cx="599010" cy="259045"/>
    <xdr:sp macro="" textlink="">
      <xdr:nvSpPr>
        <xdr:cNvPr id="491" name="テキスト ボックス 490"/>
        <xdr:cNvSpPr txBox="1"/>
      </xdr:nvSpPr>
      <xdr:spPr>
        <a:xfrm>
          <a:off x="7561794" y="1639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182,390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146084</xdr:rowOff>
    </xdr:from>
    <xdr:to>
      <xdr:col>10</xdr:col>
      <xdr:colOff>155575</xdr:colOff>
      <xdr:row>98</xdr:row>
      <xdr:rowOff>76234</xdr:rowOff>
    </xdr:to>
    <xdr:sp macro="" textlink="">
      <xdr:nvSpPr>
        <xdr:cNvPr id="492" name="円/楕円 491"/>
        <xdr:cNvSpPr/>
      </xdr:nvSpPr>
      <xdr:spPr>
        <a:xfrm>
          <a:off x="6921500" y="167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92761</xdr:rowOff>
    </xdr:from>
    <xdr:ext cx="534377" cy="259045"/>
    <xdr:sp macro="" textlink="">
      <xdr:nvSpPr>
        <xdr:cNvPr id="493" name="テキスト ボックス 492"/>
        <xdr:cNvSpPr txBox="1"/>
      </xdr:nvSpPr>
      <xdr:spPr>
        <a:xfrm>
          <a:off x="6705111" y="1655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95809</xdr:rowOff>
    </xdr:from>
    <xdr:to>
      <xdr:col>23</xdr:col>
      <xdr:colOff>516889</xdr:colOff>
      <xdr:row>38</xdr:row>
      <xdr:rowOff>165440</xdr:rowOff>
    </xdr:to>
    <xdr:cxnSp macro="">
      <xdr:nvCxnSpPr>
        <xdr:cNvPr id="516" name="直線コネクタ 515"/>
        <xdr:cNvCxnSpPr/>
      </xdr:nvCxnSpPr>
      <xdr:spPr>
        <a:xfrm flipV="1">
          <a:off x="16317595" y="5925109"/>
          <a:ext cx="1269" cy="75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169267</xdr:rowOff>
    </xdr:from>
    <xdr:ext cx="469744" cy="259045"/>
    <xdr:sp macro="" textlink="">
      <xdr:nvSpPr>
        <xdr:cNvPr id="517" name="消防費最小値テキスト"/>
        <xdr:cNvSpPr txBox="1"/>
      </xdr:nvSpPr>
      <xdr:spPr>
        <a:xfrm>
          <a:off x="16370300" y="66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38</xdr:row>
      <xdr:rowOff>165440</xdr:rowOff>
    </xdr:from>
    <xdr:to>
      <xdr:col>23</xdr:col>
      <xdr:colOff>606425</xdr:colOff>
      <xdr:row>38</xdr:row>
      <xdr:rowOff>165440</xdr:rowOff>
    </xdr:to>
    <xdr:cxnSp macro="">
      <xdr:nvCxnSpPr>
        <xdr:cNvPr id="518" name="直線コネクタ 517"/>
        <xdr:cNvCxnSpPr/>
      </xdr:nvCxnSpPr>
      <xdr:spPr>
        <a:xfrm>
          <a:off x="16230600" y="668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42486</xdr:rowOff>
    </xdr:from>
    <xdr:ext cx="534377" cy="259045"/>
    <xdr:sp macro="" textlink="">
      <xdr:nvSpPr>
        <xdr:cNvPr id="519" name="消防費最大値テキスト"/>
        <xdr:cNvSpPr txBox="1"/>
      </xdr:nvSpPr>
      <xdr:spPr>
        <a:xfrm>
          <a:off x="16370300" y="570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34</xdr:row>
      <xdr:rowOff>95809</xdr:rowOff>
    </xdr:from>
    <xdr:to>
      <xdr:col>23</xdr:col>
      <xdr:colOff>606425</xdr:colOff>
      <xdr:row>34</xdr:row>
      <xdr:rowOff>95809</xdr:rowOff>
    </xdr:to>
    <xdr:cxnSp macro="">
      <xdr:nvCxnSpPr>
        <xdr:cNvPr id="520" name="直線コネクタ 519"/>
        <xdr:cNvCxnSpPr/>
      </xdr:nvCxnSpPr>
      <xdr:spPr>
        <a:xfrm>
          <a:off x="16230600" y="59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12095</xdr:rowOff>
    </xdr:from>
    <xdr:to>
      <xdr:col>23</xdr:col>
      <xdr:colOff>517525</xdr:colOff>
      <xdr:row>34</xdr:row>
      <xdr:rowOff>95809</xdr:rowOff>
    </xdr:to>
    <xdr:cxnSp macro="">
      <xdr:nvCxnSpPr>
        <xdr:cNvPr id="521" name="直線コネクタ 520"/>
        <xdr:cNvCxnSpPr/>
      </xdr:nvCxnSpPr>
      <xdr:spPr>
        <a:xfrm>
          <a:off x="15481300" y="5669945"/>
          <a:ext cx="838200" cy="25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25859</xdr:rowOff>
    </xdr:from>
    <xdr:ext cx="534377" cy="259045"/>
    <xdr:sp macro="" textlink="">
      <xdr:nvSpPr>
        <xdr:cNvPr id="522" name="消防費平均値テキスト"/>
        <xdr:cNvSpPr txBox="1"/>
      </xdr:nvSpPr>
      <xdr:spPr>
        <a:xfrm>
          <a:off x="16370300" y="6369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47432</xdr:rowOff>
    </xdr:from>
    <xdr:to>
      <xdr:col>23</xdr:col>
      <xdr:colOff>568325</xdr:colOff>
      <xdr:row>37</xdr:row>
      <xdr:rowOff>149032</xdr:rowOff>
    </xdr:to>
    <xdr:sp macro="" textlink="">
      <xdr:nvSpPr>
        <xdr:cNvPr id="523" name="フローチャート : 判断 522"/>
        <xdr:cNvSpPr/>
      </xdr:nvSpPr>
      <xdr:spPr>
        <a:xfrm>
          <a:off x="16268700" y="639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93706</xdr:rowOff>
    </xdr:from>
    <xdr:to>
      <xdr:col>22</xdr:col>
      <xdr:colOff>365125</xdr:colOff>
      <xdr:row>33</xdr:row>
      <xdr:rowOff>12095</xdr:rowOff>
    </xdr:to>
    <xdr:cxnSp macro="">
      <xdr:nvCxnSpPr>
        <xdr:cNvPr id="524" name="直線コネクタ 523"/>
        <xdr:cNvCxnSpPr/>
      </xdr:nvCxnSpPr>
      <xdr:spPr>
        <a:xfrm>
          <a:off x="14592300" y="5580106"/>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155697</xdr:rowOff>
    </xdr:from>
    <xdr:to>
      <xdr:col>22</xdr:col>
      <xdr:colOff>415925</xdr:colOff>
      <xdr:row>37</xdr:row>
      <xdr:rowOff>85847</xdr:rowOff>
    </xdr:to>
    <xdr:sp macro="" textlink="">
      <xdr:nvSpPr>
        <xdr:cNvPr id="525" name="フローチャート : 判断 524"/>
        <xdr:cNvSpPr/>
      </xdr:nvSpPr>
      <xdr:spPr>
        <a:xfrm>
          <a:off x="15430500" y="63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76974</xdr:rowOff>
    </xdr:from>
    <xdr:ext cx="534377" cy="259045"/>
    <xdr:sp macro="" textlink="">
      <xdr:nvSpPr>
        <xdr:cNvPr id="526" name="テキスト ボックス 525"/>
        <xdr:cNvSpPr txBox="1"/>
      </xdr:nvSpPr>
      <xdr:spPr>
        <a:xfrm>
          <a:off x="15214111" y="642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93706</xdr:rowOff>
    </xdr:from>
    <xdr:to>
      <xdr:col>21</xdr:col>
      <xdr:colOff>161925</xdr:colOff>
      <xdr:row>34</xdr:row>
      <xdr:rowOff>144409</xdr:rowOff>
    </xdr:to>
    <xdr:cxnSp macro="">
      <xdr:nvCxnSpPr>
        <xdr:cNvPr id="527" name="直線コネクタ 526"/>
        <xdr:cNvCxnSpPr/>
      </xdr:nvCxnSpPr>
      <xdr:spPr>
        <a:xfrm flipV="1">
          <a:off x="13703300" y="5580106"/>
          <a:ext cx="889000" cy="39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102707</xdr:rowOff>
    </xdr:from>
    <xdr:to>
      <xdr:col>21</xdr:col>
      <xdr:colOff>212725</xdr:colOff>
      <xdr:row>38</xdr:row>
      <xdr:rowOff>32857</xdr:rowOff>
    </xdr:to>
    <xdr:sp macro="" textlink="">
      <xdr:nvSpPr>
        <xdr:cNvPr id="528" name="フローチャート : 判断 527"/>
        <xdr:cNvSpPr/>
      </xdr:nvSpPr>
      <xdr:spPr>
        <a:xfrm>
          <a:off x="14541500" y="644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23985</xdr:rowOff>
    </xdr:from>
    <xdr:ext cx="534377" cy="259045"/>
    <xdr:sp macro="" textlink="">
      <xdr:nvSpPr>
        <xdr:cNvPr id="529" name="テキスト ボックス 528"/>
        <xdr:cNvSpPr txBox="1"/>
      </xdr:nvSpPr>
      <xdr:spPr>
        <a:xfrm>
          <a:off x="14325111" y="653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144409</xdr:rowOff>
    </xdr:from>
    <xdr:to>
      <xdr:col>19</xdr:col>
      <xdr:colOff>644525</xdr:colOff>
      <xdr:row>35</xdr:row>
      <xdr:rowOff>116657</xdr:rowOff>
    </xdr:to>
    <xdr:cxnSp macro="">
      <xdr:nvCxnSpPr>
        <xdr:cNvPr id="530" name="直線コネクタ 529"/>
        <xdr:cNvCxnSpPr/>
      </xdr:nvCxnSpPr>
      <xdr:spPr>
        <a:xfrm flipV="1">
          <a:off x="12814300" y="5973709"/>
          <a:ext cx="889000" cy="14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115783</xdr:rowOff>
    </xdr:from>
    <xdr:to>
      <xdr:col>20</xdr:col>
      <xdr:colOff>9525</xdr:colOff>
      <xdr:row>38</xdr:row>
      <xdr:rowOff>45934</xdr:rowOff>
    </xdr:to>
    <xdr:sp macro="" textlink="">
      <xdr:nvSpPr>
        <xdr:cNvPr id="531" name="フローチャート : 判断 530"/>
        <xdr:cNvSpPr/>
      </xdr:nvSpPr>
      <xdr:spPr>
        <a:xfrm>
          <a:off x="13652500" y="6459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37061</xdr:rowOff>
    </xdr:from>
    <xdr:ext cx="534377" cy="259045"/>
    <xdr:sp macro="" textlink="">
      <xdr:nvSpPr>
        <xdr:cNvPr id="532" name="テキスト ボックス 531"/>
        <xdr:cNvSpPr txBox="1"/>
      </xdr:nvSpPr>
      <xdr:spPr>
        <a:xfrm>
          <a:off x="13436111" y="655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126665</xdr:rowOff>
    </xdr:from>
    <xdr:to>
      <xdr:col>18</xdr:col>
      <xdr:colOff>492125</xdr:colOff>
      <xdr:row>38</xdr:row>
      <xdr:rowOff>56815</xdr:rowOff>
    </xdr:to>
    <xdr:sp macro="" textlink="">
      <xdr:nvSpPr>
        <xdr:cNvPr id="533" name="フローチャート : 判断 532"/>
        <xdr:cNvSpPr/>
      </xdr:nvSpPr>
      <xdr:spPr>
        <a:xfrm>
          <a:off x="12763500" y="647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47941</xdr:rowOff>
    </xdr:from>
    <xdr:ext cx="534377" cy="259045"/>
    <xdr:sp macro="" textlink="">
      <xdr:nvSpPr>
        <xdr:cNvPr id="534" name="テキスト ボックス 533"/>
        <xdr:cNvSpPr txBox="1"/>
      </xdr:nvSpPr>
      <xdr:spPr>
        <a:xfrm>
          <a:off x="12547111" y="65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45009</xdr:rowOff>
    </xdr:from>
    <xdr:to>
      <xdr:col>23</xdr:col>
      <xdr:colOff>568325</xdr:colOff>
      <xdr:row>34</xdr:row>
      <xdr:rowOff>146609</xdr:rowOff>
    </xdr:to>
    <xdr:sp macro="" textlink="">
      <xdr:nvSpPr>
        <xdr:cNvPr id="540" name="円/楕円 539"/>
        <xdr:cNvSpPr/>
      </xdr:nvSpPr>
      <xdr:spPr>
        <a:xfrm>
          <a:off x="16268700" y="58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169486</xdr:rowOff>
    </xdr:from>
    <xdr:ext cx="534377" cy="259045"/>
    <xdr:sp macro="" textlink="">
      <xdr:nvSpPr>
        <xdr:cNvPr id="541" name="消防費該当値テキスト"/>
        <xdr:cNvSpPr txBox="1"/>
      </xdr:nvSpPr>
      <xdr:spPr>
        <a:xfrm>
          <a:off x="16370300" y="582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25,960</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132745</xdr:rowOff>
    </xdr:from>
    <xdr:to>
      <xdr:col>22</xdr:col>
      <xdr:colOff>415925</xdr:colOff>
      <xdr:row>33</xdr:row>
      <xdr:rowOff>62895</xdr:rowOff>
    </xdr:to>
    <xdr:sp macro="" textlink="">
      <xdr:nvSpPr>
        <xdr:cNvPr id="542" name="円/楕円 541"/>
        <xdr:cNvSpPr/>
      </xdr:nvSpPr>
      <xdr:spPr>
        <a:xfrm>
          <a:off x="15430500" y="56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79422</xdr:rowOff>
    </xdr:from>
    <xdr:ext cx="534377" cy="259045"/>
    <xdr:sp macro="" textlink="">
      <xdr:nvSpPr>
        <xdr:cNvPr id="543" name="テキスト ボックス 542"/>
        <xdr:cNvSpPr txBox="1"/>
      </xdr:nvSpPr>
      <xdr:spPr>
        <a:xfrm>
          <a:off x="15214111" y="539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31,541</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42906</xdr:rowOff>
    </xdr:from>
    <xdr:to>
      <xdr:col>21</xdr:col>
      <xdr:colOff>212725</xdr:colOff>
      <xdr:row>32</xdr:row>
      <xdr:rowOff>144506</xdr:rowOff>
    </xdr:to>
    <xdr:sp macro="" textlink="">
      <xdr:nvSpPr>
        <xdr:cNvPr id="544" name="円/楕円 543"/>
        <xdr:cNvSpPr/>
      </xdr:nvSpPr>
      <xdr:spPr>
        <a:xfrm>
          <a:off x="14541500" y="55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161033</xdr:rowOff>
    </xdr:from>
    <xdr:ext cx="534377" cy="259045"/>
    <xdr:sp macro="" textlink="">
      <xdr:nvSpPr>
        <xdr:cNvPr id="545" name="テキスト ボックス 544"/>
        <xdr:cNvSpPr txBox="1"/>
      </xdr:nvSpPr>
      <xdr:spPr>
        <a:xfrm>
          <a:off x="14325111" y="53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93609</xdr:rowOff>
    </xdr:from>
    <xdr:to>
      <xdr:col>20</xdr:col>
      <xdr:colOff>9525</xdr:colOff>
      <xdr:row>35</xdr:row>
      <xdr:rowOff>23759</xdr:rowOff>
    </xdr:to>
    <xdr:sp macro="" textlink="">
      <xdr:nvSpPr>
        <xdr:cNvPr id="546" name="円/楕円 545"/>
        <xdr:cNvSpPr/>
      </xdr:nvSpPr>
      <xdr:spPr>
        <a:xfrm>
          <a:off x="13652500" y="59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40286</xdr:rowOff>
    </xdr:from>
    <xdr:ext cx="534377" cy="259045"/>
    <xdr:sp macro="" textlink="">
      <xdr:nvSpPr>
        <xdr:cNvPr id="547" name="テキスト ボックス 546"/>
        <xdr:cNvSpPr txBox="1"/>
      </xdr:nvSpPr>
      <xdr:spPr>
        <a:xfrm>
          <a:off x="13436111" y="56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65857</xdr:rowOff>
    </xdr:from>
    <xdr:to>
      <xdr:col>18</xdr:col>
      <xdr:colOff>492125</xdr:colOff>
      <xdr:row>35</xdr:row>
      <xdr:rowOff>167457</xdr:rowOff>
    </xdr:to>
    <xdr:sp macro="" textlink="">
      <xdr:nvSpPr>
        <xdr:cNvPr id="548" name="円/楕円 547"/>
        <xdr:cNvSpPr/>
      </xdr:nvSpPr>
      <xdr:spPr>
        <a:xfrm>
          <a:off x="12763500" y="606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12534</xdr:rowOff>
    </xdr:from>
    <xdr:ext cx="534377" cy="259045"/>
    <xdr:sp macro="" textlink="">
      <xdr:nvSpPr>
        <xdr:cNvPr id="549" name="テキスト ボックス 548"/>
        <xdr:cNvSpPr txBox="1"/>
      </xdr:nvSpPr>
      <xdr:spPr>
        <a:xfrm>
          <a:off x="12547111" y="584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2" name="テキスト ボックス 56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4" name="テキスト ボックス 56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6" name="テキスト ボックス 56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8" name="テキスト ボックス 56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72" name="直線コネクタ 571"/>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73"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74" name="直線コネクタ 573"/>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75"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76" name="直線コネクタ 575"/>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163109</xdr:rowOff>
    </xdr:from>
    <xdr:to>
      <xdr:col>23</xdr:col>
      <xdr:colOff>517525</xdr:colOff>
      <xdr:row>52</xdr:row>
      <xdr:rowOff>128132</xdr:rowOff>
    </xdr:to>
    <xdr:cxnSp macro="">
      <xdr:nvCxnSpPr>
        <xdr:cNvPr id="577" name="直線コネクタ 576"/>
        <xdr:cNvCxnSpPr/>
      </xdr:nvCxnSpPr>
      <xdr:spPr>
        <a:xfrm flipV="1">
          <a:off x="15481300" y="8907059"/>
          <a:ext cx="838200" cy="13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60652</xdr:rowOff>
    </xdr:from>
    <xdr:ext cx="534377" cy="259045"/>
    <xdr:sp macro="" textlink="">
      <xdr:nvSpPr>
        <xdr:cNvPr id="578" name="教育費平均値テキスト"/>
        <xdr:cNvSpPr txBox="1"/>
      </xdr:nvSpPr>
      <xdr:spPr>
        <a:xfrm>
          <a:off x="16370300" y="949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9" name="フローチャート : 判断 578"/>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39413</xdr:rowOff>
    </xdr:from>
    <xdr:to>
      <xdr:col>22</xdr:col>
      <xdr:colOff>365125</xdr:colOff>
      <xdr:row>52</xdr:row>
      <xdr:rowOff>128132</xdr:rowOff>
    </xdr:to>
    <xdr:cxnSp macro="">
      <xdr:nvCxnSpPr>
        <xdr:cNvPr id="580" name="直線コネクタ 579"/>
        <xdr:cNvCxnSpPr/>
      </xdr:nvCxnSpPr>
      <xdr:spPr>
        <a:xfrm>
          <a:off x="14592300" y="8954813"/>
          <a:ext cx="889000" cy="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81" name="フローチャート : 判断 580"/>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27299</xdr:rowOff>
    </xdr:from>
    <xdr:ext cx="534377" cy="259045"/>
    <xdr:sp macro="" textlink="">
      <xdr:nvSpPr>
        <xdr:cNvPr id="582" name="テキスト ボックス 581"/>
        <xdr:cNvSpPr txBox="1"/>
      </xdr:nvSpPr>
      <xdr:spPr>
        <a:xfrm>
          <a:off x="15214111" y="945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39413</xdr:rowOff>
    </xdr:from>
    <xdr:to>
      <xdr:col>21</xdr:col>
      <xdr:colOff>161925</xdr:colOff>
      <xdr:row>53</xdr:row>
      <xdr:rowOff>100564</xdr:rowOff>
    </xdr:to>
    <xdr:cxnSp macro="">
      <xdr:nvCxnSpPr>
        <xdr:cNvPr id="583" name="直線コネクタ 582"/>
        <xdr:cNvCxnSpPr/>
      </xdr:nvCxnSpPr>
      <xdr:spPr>
        <a:xfrm flipV="1">
          <a:off x="13703300" y="8954813"/>
          <a:ext cx="889000" cy="2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143764</xdr:rowOff>
    </xdr:from>
    <xdr:to>
      <xdr:col>21</xdr:col>
      <xdr:colOff>212725</xdr:colOff>
      <xdr:row>56</xdr:row>
      <xdr:rowOff>73914</xdr:rowOff>
    </xdr:to>
    <xdr:sp macro="" textlink="">
      <xdr:nvSpPr>
        <xdr:cNvPr id="584" name="フローチャート : 判断 583"/>
        <xdr:cNvSpPr/>
      </xdr:nvSpPr>
      <xdr:spPr>
        <a:xfrm>
          <a:off x="14541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65041</xdr:rowOff>
    </xdr:from>
    <xdr:ext cx="534377" cy="259045"/>
    <xdr:sp macro="" textlink="">
      <xdr:nvSpPr>
        <xdr:cNvPr id="585" name="テキスト ボックス 584"/>
        <xdr:cNvSpPr txBox="1"/>
      </xdr:nvSpPr>
      <xdr:spPr>
        <a:xfrm>
          <a:off x="14325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100564</xdr:rowOff>
    </xdr:from>
    <xdr:to>
      <xdr:col>19</xdr:col>
      <xdr:colOff>644525</xdr:colOff>
      <xdr:row>55</xdr:row>
      <xdr:rowOff>137048</xdr:rowOff>
    </xdr:to>
    <xdr:cxnSp macro="">
      <xdr:nvCxnSpPr>
        <xdr:cNvPr id="586" name="直線コネクタ 585"/>
        <xdr:cNvCxnSpPr/>
      </xdr:nvCxnSpPr>
      <xdr:spPr>
        <a:xfrm flipV="1">
          <a:off x="12814300" y="9187414"/>
          <a:ext cx="889000" cy="37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30242</xdr:rowOff>
    </xdr:from>
    <xdr:to>
      <xdr:col>20</xdr:col>
      <xdr:colOff>9525</xdr:colOff>
      <xdr:row>56</xdr:row>
      <xdr:rowOff>131842</xdr:rowOff>
    </xdr:to>
    <xdr:sp macro="" textlink="">
      <xdr:nvSpPr>
        <xdr:cNvPr id="587" name="フローチャート : 判断 586"/>
        <xdr:cNvSpPr/>
      </xdr:nvSpPr>
      <xdr:spPr>
        <a:xfrm>
          <a:off x="13652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122969</xdr:rowOff>
    </xdr:from>
    <xdr:ext cx="534377" cy="259045"/>
    <xdr:sp macro="" textlink="">
      <xdr:nvSpPr>
        <xdr:cNvPr id="588" name="テキスト ボックス 587"/>
        <xdr:cNvSpPr txBox="1"/>
      </xdr:nvSpPr>
      <xdr:spPr>
        <a:xfrm>
          <a:off x="13436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44117</xdr:rowOff>
    </xdr:from>
    <xdr:to>
      <xdr:col>18</xdr:col>
      <xdr:colOff>492125</xdr:colOff>
      <xdr:row>56</xdr:row>
      <xdr:rowOff>145717</xdr:rowOff>
    </xdr:to>
    <xdr:sp macro="" textlink="">
      <xdr:nvSpPr>
        <xdr:cNvPr id="589" name="フローチャート : 判断 588"/>
        <xdr:cNvSpPr/>
      </xdr:nvSpPr>
      <xdr:spPr>
        <a:xfrm>
          <a:off x="12763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136844</xdr:rowOff>
    </xdr:from>
    <xdr:ext cx="534377" cy="259045"/>
    <xdr:sp macro="" textlink="">
      <xdr:nvSpPr>
        <xdr:cNvPr id="590" name="テキスト ボックス 589"/>
        <xdr:cNvSpPr txBox="1"/>
      </xdr:nvSpPr>
      <xdr:spPr>
        <a:xfrm>
          <a:off x="12547111" y="973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112309</xdr:rowOff>
    </xdr:from>
    <xdr:to>
      <xdr:col>23</xdr:col>
      <xdr:colOff>568325</xdr:colOff>
      <xdr:row>52</xdr:row>
      <xdr:rowOff>42459</xdr:rowOff>
    </xdr:to>
    <xdr:sp macro="" textlink="">
      <xdr:nvSpPr>
        <xdr:cNvPr id="596" name="円/楕円 595"/>
        <xdr:cNvSpPr/>
      </xdr:nvSpPr>
      <xdr:spPr>
        <a:xfrm>
          <a:off x="16268700" y="88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65336</xdr:rowOff>
    </xdr:from>
    <xdr:ext cx="534377" cy="259045"/>
    <xdr:sp macro="" textlink="">
      <xdr:nvSpPr>
        <xdr:cNvPr id="597" name="教育費該当値テキスト"/>
        <xdr:cNvSpPr txBox="1"/>
      </xdr:nvSpPr>
      <xdr:spPr>
        <a:xfrm>
          <a:off x="16370300" y="880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71,476</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77332</xdr:rowOff>
    </xdr:from>
    <xdr:to>
      <xdr:col>22</xdr:col>
      <xdr:colOff>415925</xdr:colOff>
      <xdr:row>53</xdr:row>
      <xdr:rowOff>7482</xdr:rowOff>
    </xdr:to>
    <xdr:sp macro="" textlink="">
      <xdr:nvSpPr>
        <xdr:cNvPr id="598" name="円/楕円 597"/>
        <xdr:cNvSpPr/>
      </xdr:nvSpPr>
      <xdr:spPr>
        <a:xfrm>
          <a:off x="15430500" y="899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24009</xdr:rowOff>
    </xdr:from>
    <xdr:ext cx="534377" cy="259045"/>
    <xdr:sp macro="" textlink="">
      <xdr:nvSpPr>
        <xdr:cNvPr id="599" name="テキスト ボックス 598"/>
        <xdr:cNvSpPr txBox="1"/>
      </xdr:nvSpPr>
      <xdr:spPr>
        <a:xfrm>
          <a:off x="15214111" y="876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65,506</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160063</xdr:rowOff>
    </xdr:from>
    <xdr:to>
      <xdr:col>21</xdr:col>
      <xdr:colOff>212725</xdr:colOff>
      <xdr:row>52</xdr:row>
      <xdr:rowOff>90213</xdr:rowOff>
    </xdr:to>
    <xdr:sp macro="" textlink="">
      <xdr:nvSpPr>
        <xdr:cNvPr id="600" name="円/楕円 599"/>
        <xdr:cNvSpPr/>
      </xdr:nvSpPr>
      <xdr:spPr>
        <a:xfrm>
          <a:off x="14541500" y="89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106740</xdr:rowOff>
    </xdr:from>
    <xdr:ext cx="534377" cy="259045"/>
    <xdr:sp macro="" textlink="">
      <xdr:nvSpPr>
        <xdr:cNvPr id="601" name="テキスト ボックス 600"/>
        <xdr:cNvSpPr txBox="1"/>
      </xdr:nvSpPr>
      <xdr:spPr>
        <a:xfrm>
          <a:off x="14325111" y="86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69,387</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49764</xdr:rowOff>
    </xdr:from>
    <xdr:to>
      <xdr:col>20</xdr:col>
      <xdr:colOff>9525</xdr:colOff>
      <xdr:row>53</xdr:row>
      <xdr:rowOff>151364</xdr:rowOff>
    </xdr:to>
    <xdr:sp macro="" textlink="">
      <xdr:nvSpPr>
        <xdr:cNvPr id="602" name="円/楕円 601"/>
        <xdr:cNvSpPr/>
      </xdr:nvSpPr>
      <xdr:spPr>
        <a:xfrm>
          <a:off x="13652500" y="91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167891</xdr:rowOff>
    </xdr:from>
    <xdr:ext cx="534377" cy="259045"/>
    <xdr:sp macro="" textlink="">
      <xdr:nvSpPr>
        <xdr:cNvPr id="603" name="テキスト ボックス 602"/>
        <xdr:cNvSpPr txBox="1"/>
      </xdr:nvSpPr>
      <xdr:spPr>
        <a:xfrm>
          <a:off x="13436111" y="89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86248</xdr:rowOff>
    </xdr:from>
    <xdr:to>
      <xdr:col>18</xdr:col>
      <xdr:colOff>492125</xdr:colOff>
      <xdr:row>56</xdr:row>
      <xdr:rowOff>16398</xdr:rowOff>
    </xdr:to>
    <xdr:sp macro="" textlink="">
      <xdr:nvSpPr>
        <xdr:cNvPr id="604" name="円/楕円 603"/>
        <xdr:cNvSpPr/>
      </xdr:nvSpPr>
      <xdr:spPr>
        <a:xfrm>
          <a:off x="12763500" y="95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32925</xdr:rowOff>
    </xdr:from>
    <xdr:ext cx="534377" cy="259045"/>
    <xdr:sp macro="" textlink="">
      <xdr:nvSpPr>
        <xdr:cNvPr id="605" name="テキスト ボックス 604"/>
        <xdr:cNvSpPr txBox="1"/>
      </xdr:nvSpPr>
      <xdr:spPr>
        <a:xfrm>
          <a:off x="12547111" y="929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21,081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9" name="直線コネクタ 628"/>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32"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33" name="直線コネクタ 632"/>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34684</xdr:rowOff>
    </xdr:from>
    <xdr:to>
      <xdr:col>23</xdr:col>
      <xdr:colOff>517525</xdr:colOff>
      <xdr:row>72</xdr:row>
      <xdr:rowOff>41326</xdr:rowOff>
    </xdr:to>
    <xdr:cxnSp macro="">
      <xdr:nvCxnSpPr>
        <xdr:cNvPr id="634" name="直線コネクタ 633"/>
        <xdr:cNvCxnSpPr/>
      </xdr:nvCxnSpPr>
      <xdr:spPr>
        <a:xfrm flipV="1">
          <a:off x="15481300" y="12207634"/>
          <a:ext cx="838200" cy="17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85577</xdr:rowOff>
    </xdr:from>
    <xdr:ext cx="469744" cy="259045"/>
    <xdr:sp macro="" textlink="">
      <xdr:nvSpPr>
        <xdr:cNvPr id="635" name="災害復旧費平均値テキスト"/>
        <xdr:cNvSpPr txBox="1"/>
      </xdr:nvSpPr>
      <xdr:spPr>
        <a:xfrm>
          <a:off x="16370300" y="1345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36" name="フローチャート : 判断 635"/>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41326</xdr:rowOff>
    </xdr:from>
    <xdr:to>
      <xdr:col>22</xdr:col>
      <xdr:colOff>365125</xdr:colOff>
      <xdr:row>73</xdr:row>
      <xdr:rowOff>87668</xdr:rowOff>
    </xdr:to>
    <xdr:cxnSp macro="">
      <xdr:nvCxnSpPr>
        <xdr:cNvPr id="637" name="直線コネクタ 636"/>
        <xdr:cNvCxnSpPr/>
      </xdr:nvCxnSpPr>
      <xdr:spPr>
        <a:xfrm flipV="1">
          <a:off x="14592300" y="12385726"/>
          <a:ext cx="889000" cy="2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155220</xdr:rowOff>
    </xdr:from>
    <xdr:to>
      <xdr:col>22</xdr:col>
      <xdr:colOff>415925</xdr:colOff>
      <xdr:row>79</xdr:row>
      <xdr:rowOff>85370</xdr:rowOff>
    </xdr:to>
    <xdr:sp macro="" textlink="">
      <xdr:nvSpPr>
        <xdr:cNvPr id="638" name="フローチャート : 判断 637"/>
        <xdr:cNvSpPr/>
      </xdr:nvSpPr>
      <xdr:spPr>
        <a:xfrm>
          <a:off x="15430500" y="135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76497</xdr:rowOff>
    </xdr:from>
    <xdr:ext cx="378565" cy="259045"/>
    <xdr:sp macro="" textlink="">
      <xdr:nvSpPr>
        <xdr:cNvPr id="639" name="テキスト ボックス 638"/>
        <xdr:cNvSpPr txBox="1"/>
      </xdr:nvSpPr>
      <xdr:spPr>
        <a:xfrm>
          <a:off x="15292017" y="13621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149466</xdr:rowOff>
    </xdr:from>
    <xdr:to>
      <xdr:col>21</xdr:col>
      <xdr:colOff>161925</xdr:colOff>
      <xdr:row>73</xdr:row>
      <xdr:rowOff>87668</xdr:rowOff>
    </xdr:to>
    <xdr:cxnSp macro="">
      <xdr:nvCxnSpPr>
        <xdr:cNvPr id="640" name="直線コネクタ 639"/>
        <xdr:cNvCxnSpPr/>
      </xdr:nvCxnSpPr>
      <xdr:spPr>
        <a:xfrm>
          <a:off x="13703300" y="11979516"/>
          <a:ext cx="889000" cy="6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141376</xdr:rowOff>
    </xdr:from>
    <xdr:to>
      <xdr:col>21</xdr:col>
      <xdr:colOff>212725</xdr:colOff>
      <xdr:row>79</xdr:row>
      <xdr:rowOff>71526</xdr:rowOff>
    </xdr:to>
    <xdr:sp macro="" textlink="">
      <xdr:nvSpPr>
        <xdr:cNvPr id="641" name="フローチャート : 判断 640"/>
        <xdr:cNvSpPr/>
      </xdr:nvSpPr>
      <xdr:spPr>
        <a:xfrm>
          <a:off x="14541500" y="135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62653</xdr:rowOff>
    </xdr:from>
    <xdr:ext cx="469744" cy="259045"/>
    <xdr:sp macro="" textlink="">
      <xdr:nvSpPr>
        <xdr:cNvPr id="642" name="テキスト ボックス 641"/>
        <xdr:cNvSpPr txBox="1"/>
      </xdr:nvSpPr>
      <xdr:spPr>
        <a:xfrm>
          <a:off x="14357427" y="1360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149466</xdr:rowOff>
    </xdr:from>
    <xdr:to>
      <xdr:col>19</xdr:col>
      <xdr:colOff>644525</xdr:colOff>
      <xdr:row>73</xdr:row>
      <xdr:rowOff>90450</xdr:rowOff>
    </xdr:to>
    <xdr:cxnSp macro="">
      <xdr:nvCxnSpPr>
        <xdr:cNvPr id="643" name="直線コネクタ 642"/>
        <xdr:cNvCxnSpPr/>
      </xdr:nvCxnSpPr>
      <xdr:spPr>
        <a:xfrm flipV="1">
          <a:off x="12814300" y="11979516"/>
          <a:ext cx="889000" cy="6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124625</xdr:rowOff>
    </xdr:from>
    <xdr:to>
      <xdr:col>20</xdr:col>
      <xdr:colOff>9525</xdr:colOff>
      <xdr:row>79</xdr:row>
      <xdr:rowOff>54775</xdr:rowOff>
    </xdr:to>
    <xdr:sp macro="" textlink="">
      <xdr:nvSpPr>
        <xdr:cNvPr id="644" name="フローチャート : 判断 643"/>
        <xdr:cNvSpPr/>
      </xdr:nvSpPr>
      <xdr:spPr>
        <a:xfrm>
          <a:off x="13652500" y="1349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45902</xdr:rowOff>
    </xdr:from>
    <xdr:ext cx="469744" cy="259045"/>
    <xdr:sp macro="" textlink="">
      <xdr:nvSpPr>
        <xdr:cNvPr id="645" name="テキスト ボックス 644"/>
        <xdr:cNvSpPr txBox="1"/>
      </xdr:nvSpPr>
      <xdr:spPr>
        <a:xfrm>
          <a:off x="13468427" y="1359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124918</xdr:rowOff>
    </xdr:from>
    <xdr:to>
      <xdr:col>18</xdr:col>
      <xdr:colOff>492125</xdr:colOff>
      <xdr:row>79</xdr:row>
      <xdr:rowOff>55068</xdr:rowOff>
    </xdr:to>
    <xdr:sp macro="" textlink="">
      <xdr:nvSpPr>
        <xdr:cNvPr id="646" name="フローチャート : 判断 645"/>
        <xdr:cNvSpPr/>
      </xdr:nvSpPr>
      <xdr:spPr>
        <a:xfrm>
          <a:off x="12763500" y="1349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46195</xdr:rowOff>
    </xdr:from>
    <xdr:ext cx="469744" cy="259045"/>
    <xdr:sp macro="" textlink="">
      <xdr:nvSpPr>
        <xdr:cNvPr id="647" name="テキスト ボックス 646"/>
        <xdr:cNvSpPr txBox="1"/>
      </xdr:nvSpPr>
      <xdr:spPr>
        <a:xfrm>
          <a:off x="12579427" y="135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155334</xdr:rowOff>
    </xdr:from>
    <xdr:to>
      <xdr:col>23</xdr:col>
      <xdr:colOff>568325</xdr:colOff>
      <xdr:row>71</xdr:row>
      <xdr:rowOff>85484</xdr:rowOff>
    </xdr:to>
    <xdr:sp macro="" textlink="">
      <xdr:nvSpPr>
        <xdr:cNvPr id="653" name="円/楕円 652"/>
        <xdr:cNvSpPr/>
      </xdr:nvSpPr>
      <xdr:spPr>
        <a:xfrm>
          <a:off x="16268700" y="121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108361</xdr:rowOff>
    </xdr:from>
    <xdr:ext cx="599010" cy="259045"/>
    <xdr:sp macro="" textlink="">
      <xdr:nvSpPr>
        <xdr:cNvPr id="654" name="災害復旧費該当値テキスト"/>
        <xdr:cNvSpPr txBox="1"/>
      </xdr:nvSpPr>
      <xdr:spPr>
        <a:xfrm>
          <a:off x="16370300" y="1210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108,769</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161976</xdr:rowOff>
    </xdr:from>
    <xdr:to>
      <xdr:col>22</xdr:col>
      <xdr:colOff>415925</xdr:colOff>
      <xdr:row>72</xdr:row>
      <xdr:rowOff>92126</xdr:rowOff>
    </xdr:to>
    <xdr:sp macro="" textlink="">
      <xdr:nvSpPr>
        <xdr:cNvPr id="655" name="円/楕円 654"/>
        <xdr:cNvSpPr/>
      </xdr:nvSpPr>
      <xdr:spPr>
        <a:xfrm>
          <a:off x="15430500" y="123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108653</xdr:rowOff>
    </xdr:from>
    <xdr:ext cx="534377" cy="259045"/>
    <xdr:sp macro="" textlink="">
      <xdr:nvSpPr>
        <xdr:cNvPr id="656" name="テキスト ボックス 655"/>
        <xdr:cNvSpPr txBox="1"/>
      </xdr:nvSpPr>
      <xdr:spPr>
        <a:xfrm>
          <a:off x="15214111" y="12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94,746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36868</xdr:rowOff>
    </xdr:from>
    <xdr:to>
      <xdr:col>21</xdr:col>
      <xdr:colOff>212725</xdr:colOff>
      <xdr:row>73</xdr:row>
      <xdr:rowOff>138468</xdr:rowOff>
    </xdr:to>
    <xdr:sp macro="" textlink="">
      <xdr:nvSpPr>
        <xdr:cNvPr id="657" name="円/楕円 656"/>
        <xdr:cNvSpPr/>
      </xdr:nvSpPr>
      <xdr:spPr>
        <a:xfrm>
          <a:off x="14541500" y="125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154995</xdr:rowOff>
    </xdr:from>
    <xdr:ext cx="534377" cy="259045"/>
    <xdr:sp macro="" textlink="">
      <xdr:nvSpPr>
        <xdr:cNvPr id="658" name="テキスト ボックス 657"/>
        <xdr:cNvSpPr txBox="1"/>
      </xdr:nvSpPr>
      <xdr:spPr>
        <a:xfrm>
          <a:off x="14325111" y="123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77,597</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98666</xdr:rowOff>
    </xdr:from>
    <xdr:to>
      <xdr:col>20</xdr:col>
      <xdr:colOff>9525</xdr:colOff>
      <xdr:row>70</xdr:row>
      <xdr:rowOff>28816</xdr:rowOff>
    </xdr:to>
    <xdr:sp macro="" textlink="">
      <xdr:nvSpPr>
        <xdr:cNvPr id="659" name="円/楕円 658"/>
        <xdr:cNvSpPr/>
      </xdr:nvSpPr>
      <xdr:spPr>
        <a:xfrm>
          <a:off x="13652500" y="11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68</xdr:row>
      <xdr:rowOff>45343</xdr:rowOff>
    </xdr:from>
    <xdr:ext cx="599010" cy="259045"/>
    <xdr:sp macro="" textlink="">
      <xdr:nvSpPr>
        <xdr:cNvPr id="660" name="テキスト ボックス 659"/>
        <xdr:cNvSpPr txBox="1"/>
      </xdr:nvSpPr>
      <xdr:spPr>
        <a:xfrm>
          <a:off x="13403794" y="117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126,731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39650</xdr:rowOff>
    </xdr:from>
    <xdr:to>
      <xdr:col>18</xdr:col>
      <xdr:colOff>492125</xdr:colOff>
      <xdr:row>73</xdr:row>
      <xdr:rowOff>141250</xdr:rowOff>
    </xdr:to>
    <xdr:sp macro="" textlink="">
      <xdr:nvSpPr>
        <xdr:cNvPr id="661" name="円/楕円 660"/>
        <xdr:cNvSpPr/>
      </xdr:nvSpPr>
      <xdr:spPr>
        <a:xfrm>
          <a:off x="12763500" y="1255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157777</xdr:rowOff>
    </xdr:from>
    <xdr:ext cx="534377" cy="259045"/>
    <xdr:sp macro="" textlink="">
      <xdr:nvSpPr>
        <xdr:cNvPr id="662" name="テキスト ボックス 661"/>
        <xdr:cNvSpPr txBox="1"/>
      </xdr:nvSpPr>
      <xdr:spPr>
        <a:xfrm>
          <a:off x="12547111" y="1233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86" name="直線コネクタ 685"/>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7"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8" name="直線コネクタ 687"/>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9"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90" name="直線コネクタ 689"/>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145701</xdr:rowOff>
    </xdr:from>
    <xdr:to>
      <xdr:col>23</xdr:col>
      <xdr:colOff>517525</xdr:colOff>
      <xdr:row>93</xdr:row>
      <xdr:rowOff>18732</xdr:rowOff>
    </xdr:to>
    <xdr:cxnSp macro="">
      <xdr:nvCxnSpPr>
        <xdr:cNvPr id="691" name="直線コネクタ 690"/>
        <xdr:cNvCxnSpPr/>
      </xdr:nvCxnSpPr>
      <xdr:spPr>
        <a:xfrm flipV="1">
          <a:off x="15481300" y="15747651"/>
          <a:ext cx="838200" cy="21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92"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93" name="フローチャート : 判断 692"/>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92608</xdr:rowOff>
    </xdr:from>
    <xdr:to>
      <xdr:col>22</xdr:col>
      <xdr:colOff>365125</xdr:colOff>
      <xdr:row>93</xdr:row>
      <xdr:rowOff>18732</xdr:rowOff>
    </xdr:to>
    <xdr:cxnSp macro="">
      <xdr:nvCxnSpPr>
        <xdr:cNvPr id="694" name="直線コネクタ 693"/>
        <xdr:cNvCxnSpPr/>
      </xdr:nvCxnSpPr>
      <xdr:spPr>
        <a:xfrm>
          <a:off x="14592300" y="15694558"/>
          <a:ext cx="889000" cy="26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99282</xdr:rowOff>
    </xdr:from>
    <xdr:to>
      <xdr:col>22</xdr:col>
      <xdr:colOff>415925</xdr:colOff>
      <xdr:row>95</xdr:row>
      <xdr:rowOff>29432</xdr:rowOff>
    </xdr:to>
    <xdr:sp macro="" textlink="">
      <xdr:nvSpPr>
        <xdr:cNvPr id="695" name="フローチャート : 判断 694"/>
        <xdr:cNvSpPr/>
      </xdr:nvSpPr>
      <xdr:spPr>
        <a:xfrm>
          <a:off x="154305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20559</xdr:rowOff>
    </xdr:from>
    <xdr:ext cx="534377" cy="259045"/>
    <xdr:sp macro="" textlink="">
      <xdr:nvSpPr>
        <xdr:cNvPr id="696" name="テキスト ボックス 695"/>
        <xdr:cNvSpPr txBox="1"/>
      </xdr:nvSpPr>
      <xdr:spPr>
        <a:xfrm>
          <a:off x="15214111" y="163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92608</xdr:rowOff>
    </xdr:from>
    <xdr:to>
      <xdr:col>21</xdr:col>
      <xdr:colOff>161925</xdr:colOff>
      <xdr:row>92</xdr:row>
      <xdr:rowOff>130823</xdr:rowOff>
    </xdr:to>
    <xdr:cxnSp macro="">
      <xdr:nvCxnSpPr>
        <xdr:cNvPr id="697" name="直線コネクタ 696"/>
        <xdr:cNvCxnSpPr/>
      </xdr:nvCxnSpPr>
      <xdr:spPr>
        <a:xfrm flipV="1">
          <a:off x="13703300" y="15694558"/>
          <a:ext cx="889000" cy="20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8" name="フローチャート : 判断 697"/>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699" name="テキスト ボックス 698"/>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86761</xdr:rowOff>
    </xdr:from>
    <xdr:to>
      <xdr:col>19</xdr:col>
      <xdr:colOff>644525</xdr:colOff>
      <xdr:row>92</xdr:row>
      <xdr:rowOff>130823</xdr:rowOff>
    </xdr:to>
    <xdr:cxnSp macro="">
      <xdr:nvCxnSpPr>
        <xdr:cNvPr id="700" name="直線コネクタ 699"/>
        <xdr:cNvCxnSpPr/>
      </xdr:nvCxnSpPr>
      <xdr:spPr>
        <a:xfrm>
          <a:off x="12814300" y="15860161"/>
          <a:ext cx="889000" cy="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1" name="フローチャート : 判断 700"/>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2" name="テキスト ボックス 701"/>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3" name="フローチャート : 判断 702"/>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4" name="テキスト ボックス 703"/>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94901</xdr:rowOff>
    </xdr:from>
    <xdr:to>
      <xdr:col>23</xdr:col>
      <xdr:colOff>568325</xdr:colOff>
      <xdr:row>92</xdr:row>
      <xdr:rowOff>25051</xdr:rowOff>
    </xdr:to>
    <xdr:sp macro="" textlink="">
      <xdr:nvSpPr>
        <xdr:cNvPr id="710" name="円/楕円 709"/>
        <xdr:cNvSpPr/>
      </xdr:nvSpPr>
      <xdr:spPr>
        <a:xfrm>
          <a:off x="16268700" y="156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46023</xdr:rowOff>
    </xdr:from>
    <xdr:ext cx="534377" cy="259045"/>
    <xdr:sp macro="" textlink="">
      <xdr:nvSpPr>
        <xdr:cNvPr id="711" name="公債費該当値テキスト"/>
        <xdr:cNvSpPr txBox="1"/>
      </xdr:nvSpPr>
      <xdr:spPr>
        <a:xfrm>
          <a:off x="16370300" y="156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66,685</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139382</xdr:rowOff>
    </xdr:from>
    <xdr:to>
      <xdr:col>22</xdr:col>
      <xdr:colOff>415925</xdr:colOff>
      <xdr:row>93</xdr:row>
      <xdr:rowOff>69532</xdr:rowOff>
    </xdr:to>
    <xdr:sp macro="" textlink="">
      <xdr:nvSpPr>
        <xdr:cNvPr id="712" name="円/楕円 711"/>
        <xdr:cNvSpPr/>
      </xdr:nvSpPr>
      <xdr:spPr>
        <a:xfrm>
          <a:off x="15430500" y="1591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86059</xdr:rowOff>
    </xdr:from>
    <xdr:ext cx="534377" cy="259045"/>
    <xdr:sp macro="" textlink="">
      <xdr:nvSpPr>
        <xdr:cNvPr id="713" name="テキスト ボックス 712"/>
        <xdr:cNvSpPr txBox="1"/>
      </xdr:nvSpPr>
      <xdr:spPr>
        <a:xfrm>
          <a:off x="15214111" y="1568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55,350</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41808</xdr:rowOff>
    </xdr:from>
    <xdr:to>
      <xdr:col>21</xdr:col>
      <xdr:colOff>212725</xdr:colOff>
      <xdr:row>91</xdr:row>
      <xdr:rowOff>143408</xdr:rowOff>
    </xdr:to>
    <xdr:sp macro="" textlink="">
      <xdr:nvSpPr>
        <xdr:cNvPr id="714" name="円/楕円 713"/>
        <xdr:cNvSpPr/>
      </xdr:nvSpPr>
      <xdr:spPr>
        <a:xfrm>
          <a:off x="14541500" y="156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159935</xdr:rowOff>
    </xdr:from>
    <xdr:ext cx="534377" cy="259045"/>
    <xdr:sp macro="" textlink="">
      <xdr:nvSpPr>
        <xdr:cNvPr id="715" name="テキスト ボックス 714"/>
        <xdr:cNvSpPr txBox="1"/>
      </xdr:nvSpPr>
      <xdr:spPr>
        <a:xfrm>
          <a:off x="14325111" y="1541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69,472</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80023</xdr:rowOff>
    </xdr:from>
    <xdr:to>
      <xdr:col>20</xdr:col>
      <xdr:colOff>9525</xdr:colOff>
      <xdr:row>93</xdr:row>
      <xdr:rowOff>10173</xdr:rowOff>
    </xdr:to>
    <xdr:sp macro="" textlink="">
      <xdr:nvSpPr>
        <xdr:cNvPr id="716" name="円/楕円 715"/>
        <xdr:cNvSpPr/>
      </xdr:nvSpPr>
      <xdr:spPr>
        <a:xfrm>
          <a:off x="13652500" y="1585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26700</xdr:rowOff>
    </xdr:from>
    <xdr:ext cx="534377" cy="259045"/>
    <xdr:sp macro="" textlink="">
      <xdr:nvSpPr>
        <xdr:cNvPr id="717" name="テキスト ボックス 716"/>
        <xdr:cNvSpPr txBox="1"/>
      </xdr:nvSpPr>
      <xdr:spPr>
        <a:xfrm>
          <a:off x="13436111" y="156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58,466</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35961</xdr:rowOff>
    </xdr:from>
    <xdr:to>
      <xdr:col>18</xdr:col>
      <xdr:colOff>492125</xdr:colOff>
      <xdr:row>92</xdr:row>
      <xdr:rowOff>137561</xdr:rowOff>
    </xdr:to>
    <xdr:sp macro="" textlink="">
      <xdr:nvSpPr>
        <xdr:cNvPr id="718" name="円/楕円 717"/>
        <xdr:cNvSpPr/>
      </xdr:nvSpPr>
      <xdr:spPr>
        <a:xfrm>
          <a:off x="12763500" y="15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154088</xdr:rowOff>
    </xdr:from>
    <xdr:ext cx="534377" cy="259045"/>
    <xdr:sp macro="" textlink="">
      <xdr:nvSpPr>
        <xdr:cNvPr id="719" name="テキスト ボックス 718"/>
        <xdr:cNvSpPr txBox="1"/>
      </xdr:nvSpPr>
      <xdr:spPr>
        <a:xfrm>
          <a:off x="12547111" y="155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0" name="直線コネクタ 72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1" name="テキスト ボックス 73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4" name="直線コネクタ 73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5" name="テキスト ボックス 734"/>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9" name="直線コネクタ 738"/>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0"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1" name="直線コネクタ 74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42"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43" name="直線コネクタ 742"/>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153416</xdr:rowOff>
    </xdr:from>
    <xdr:to>
      <xdr:col>32</xdr:col>
      <xdr:colOff>187325</xdr:colOff>
      <xdr:row>38</xdr:row>
      <xdr:rowOff>25400</xdr:rowOff>
    </xdr:to>
    <xdr:cxnSp macro="">
      <xdr:nvCxnSpPr>
        <xdr:cNvPr id="744" name="直線コネクタ 743"/>
        <xdr:cNvCxnSpPr/>
      </xdr:nvCxnSpPr>
      <xdr:spPr>
        <a:xfrm>
          <a:off x="21323300" y="649706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45"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46" name="フローチャート : 判断 745"/>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153416</xdr:rowOff>
    </xdr:from>
    <xdr:to>
      <xdr:col>31</xdr:col>
      <xdr:colOff>34925</xdr:colOff>
      <xdr:row>38</xdr:row>
      <xdr:rowOff>25400</xdr:rowOff>
    </xdr:to>
    <xdr:cxnSp macro="">
      <xdr:nvCxnSpPr>
        <xdr:cNvPr id="747" name="直線コネクタ 746"/>
        <xdr:cNvCxnSpPr/>
      </xdr:nvCxnSpPr>
      <xdr:spPr>
        <a:xfrm flipV="1">
          <a:off x="20434300" y="64970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60897</xdr:rowOff>
    </xdr:from>
    <xdr:to>
      <xdr:col>31</xdr:col>
      <xdr:colOff>85725</xdr:colOff>
      <xdr:row>37</xdr:row>
      <xdr:rowOff>162497</xdr:rowOff>
    </xdr:to>
    <xdr:sp macro="" textlink="">
      <xdr:nvSpPr>
        <xdr:cNvPr id="748" name="フローチャート : 判断 747"/>
        <xdr:cNvSpPr/>
      </xdr:nvSpPr>
      <xdr:spPr>
        <a:xfrm>
          <a:off x="21272500" y="64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7574</xdr:rowOff>
    </xdr:from>
    <xdr:ext cx="378565" cy="259045"/>
    <xdr:sp macro="" textlink="">
      <xdr:nvSpPr>
        <xdr:cNvPr id="749" name="テキスト ボックス 748"/>
        <xdr:cNvSpPr txBox="1"/>
      </xdr:nvSpPr>
      <xdr:spPr>
        <a:xfrm>
          <a:off x="21134017" y="6179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0" name="直線コネクタ 74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169482</xdr:rowOff>
    </xdr:from>
    <xdr:to>
      <xdr:col>29</xdr:col>
      <xdr:colOff>568325</xdr:colOff>
      <xdr:row>37</xdr:row>
      <xdr:rowOff>99632</xdr:rowOff>
    </xdr:to>
    <xdr:sp macro="" textlink="">
      <xdr:nvSpPr>
        <xdr:cNvPr id="751" name="フローチャート : 判断 750"/>
        <xdr:cNvSpPr/>
      </xdr:nvSpPr>
      <xdr:spPr>
        <a:xfrm>
          <a:off x="20383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116159</xdr:rowOff>
    </xdr:from>
    <xdr:ext cx="378565" cy="259045"/>
    <xdr:sp macro="" textlink="">
      <xdr:nvSpPr>
        <xdr:cNvPr id="752" name="テキスト ボックス 751"/>
        <xdr:cNvSpPr txBox="1"/>
      </xdr:nvSpPr>
      <xdr:spPr>
        <a:xfrm>
          <a:off x="20245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3" name="直線コネクタ 75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35179</xdr:rowOff>
    </xdr:from>
    <xdr:to>
      <xdr:col>28</xdr:col>
      <xdr:colOff>365125</xdr:colOff>
      <xdr:row>37</xdr:row>
      <xdr:rowOff>136779</xdr:rowOff>
    </xdr:to>
    <xdr:sp macro="" textlink="">
      <xdr:nvSpPr>
        <xdr:cNvPr id="754" name="フローチャート : 判断 753"/>
        <xdr:cNvSpPr/>
      </xdr:nvSpPr>
      <xdr:spPr>
        <a:xfrm>
          <a:off x="19494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153306</xdr:rowOff>
    </xdr:from>
    <xdr:ext cx="378565" cy="259045"/>
    <xdr:sp macro="" textlink="">
      <xdr:nvSpPr>
        <xdr:cNvPr id="755" name="テキスト ボックス 754"/>
        <xdr:cNvSpPr txBox="1"/>
      </xdr:nvSpPr>
      <xdr:spPr>
        <a:xfrm>
          <a:off x="19356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22606</xdr:rowOff>
    </xdr:from>
    <xdr:to>
      <xdr:col>27</xdr:col>
      <xdr:colOff>161925</xdr:colOff>
      <xdr:row>37</xdr:row>
      <xdr:rowOff>124206</xdr:rowOff>
    </xdr:to>
    <xdr:sp macro="" textlink="">
      <xdr:nvSpPr>
        <xdr:cNvPr id="756" name="フローチャート : 判断 755"/>
        <xdr:cNvSpPr/>
      </xdr:nvSpPr>
      <xdr:spPr>
        <a:xfrm>
          <a:off x="18605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140733</xdr:rowOff>
    </xdr:from>
    <xdr:ext cx="378565" cy="259045"/>
    <xdr:sp macro="" textlink="">
      <xdr:nvSpPr>
        <xdr:cNvPr id="757" name="テキスト ボックス 756"/>
        <xdr:cNvSpPr txBox="1"/>
      </xdr:nvSpPr>
      <xdr:spPr>
        <a:xfrm>
          <a:off x="18467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3" name="円/楕円 76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4"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102616</xdr:rowOff>
    </xdr:from>
    <xdr:to>
      <xdr:col>31</xdr:col>
      <xdr:colOff>85725</xdr:colOff>
      <xdr:row>38</xdr:row>
      <xdr:rowOff>32765</xdr:rowOff>
    </xdr:to>
    <xdr:sp macro="" textlink="">
      <xdr:nvSpPr>
        <xdr:cNvPr id="765" name="円/楕円 764"/>
        <xdr:cNvSpPr/>
      </xdr:nvSpPr>
      <xdr:spPr>
        <a:xfrm>
          <a:off x="21272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23893</xdr:rowOff>
    </xdr:from>
    <xdr:ext cx="313932" cy="259045"/>
    <xdr:sp macro="" textlink="">
      <xdr:nvSpPr>
        <xdr:cNvPr id="766" name="テキスト ボックス 765"/>
        <xdr:cNvSpPr txBox="1"/>
      </xdr:nvSpPr>
      <xdr:spPr>
        <a:xfrm>
          <a:off x="21166333" y="6538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7" name="円/楕円 76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8" name="テキスト ボックス 767"/>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9" name="円/楕円 76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0" name="テキスト ボックス 769"/>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1" name="円/楕円 77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2" name="テキスト ボックス 771"/>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目的別に住民一人当たりのコストを見ると、最も割合が高いのが土木費で、</a:t>
          </a:r>
          <a:r>
            <a:rPr kumimoji="1" lang="en-US" altLang="ja-JP" sz="1300">
              <a:latin typeface="ＭＳ Ｐゴシック"/>
            </a:rPr>
            <a:t>720,145</a:t>
          </a:r>
          <a:r>
            <a:rPr kumimoji="1" lang="ja-JP" altLang="en-US" sz="1300">
              <a:latin typeface="ＭＳ Ｐゴシック"/>
            </a:rPr>
            <a:t>円となっており、類似団体平均</a:t>
          </a:r>
          <a:r>
            <a:rPr kumimoji="1" lang="en-US" altLang="ja-JP" sz="1300">
              <a:latin typeface="ＭＳ Ｐゴシック"/>
            </a:rPr>
            <a:t>41,603</a:t>
          </a:r>
          <a:r>
            <a:rPr kumimoji="1" lang="ja-JP" altLang="en-US" sz="1300">
              <a:latin typeface="ＭＳ Ｐゴシック"/>
            </a:rPr>
            <a:t>円よりも</a:t>
          </a:r>
          <a:r>
            <a:rPr kumimoji="1" lang="en-US" altLang="ja-JP" sz="1300">
              <a:latin typeface="ＭＳ Ｐゴシック"/>
            </a:rPr>
            <a:t>17</a:t>
          </a:r>
          <a:r>
            <a:rPr kumimoji="1" lang="ja-JP" altLang="en-US" sz="1300">
              <a:latin typeface="ＭＳ Ｐゴシック"/>
            </a:rPr>
            <a:t>倍も高い数値となっている。内訳としては、震災に伴う防災集団移転事業や、災害公営住宅の整備等に要した経費が大部分を占める。</a:t>
          </a:r>
        </a:p>
        <a:p>
          <a:r>
            <a:rPr kumimoji="1" lang="ja-JP" altLang="en-US" sz="1300">
              <a:latin typeface="ＭＳ Ｐゴシック"/>
            </a:rPr>
            <a:t>　続いて、総務費が</a:t>
          </a:r>
          <a:r>
            <a:rPr kumimoji="1" lang="en-US" altLang="ja-JP" sz="1300">
              <a:latin typeface="ＭＳ Ｐゴシック"/>
            </a:rPr>
            <a:t>276,362</a:t>
          </a:r>
          <a:r>
            <a:rPr kumimoji="1" lang="ja-JP" altLang="en-US" sz="1300">
              <a:latin typeface="ＭＳ Ｐゴシック"/>
            </a:rPr>
            <a:t>円となっており、復旧・復興事業の財源となる復興交付金を一旦基金に積立てしていることによるものであり、依然として類似団体中の最上位となっているが、前</a:t>
          </a:r>
          <a:r>
            <a:rPr kumimoji="1" lang="ja-JP" altLang="ja-JP" sz="1300">
              <a:solidFill>
                <a:schemeClr val="dk1"/>
              </a:solidFill>
              <a:effectLst/>
              <a:latin typeface="+mn-lt"/>
              <a:ea typeface="+mn-ea"/>
              <a:cs typeface="+mn-cs"/>
            </a:rPr>
            <a:t>年度と比較し</a:t>
          </a:r>
          <a:r>
            <a:rPr kumimoji="1" lang="en-US" altLang="ja-JP" sz="1300">
              <a:solidFill>
                <a:schemeClr val="dk1"/>
              </a:solidFill>
              <a:effectLst/>
              <a:latin typeface="+mn-lt"/>
              <a:ea typeface="+mn-ea"/>
              <a:cs typeface="+mn-cs"/>
            </a:rPr>
            <a:t>268,011</a:t>
          </a:r>
          <a:r>
            <a:rPr kumimoji="1" lang="ja-JP" altLang="en-US" sz="1300">
              <a:solidFill>
                <a:schemeClr val="dk1"/>
              </a:solidFill>
              <a:effectLst/>
              <a:latin typeface="+mn-lt"/>
              <a:ea typeface="+mn-ea"/>
              <a:cs typeface="+mn-cs"/>
            </a:rPr>
            <a:t>円</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49.2</a:t>
          </a:r>
          <a:r>
            <a:rPr kumimoji="1" lang="ja-JP" altLang="en-US" sz="1300">
              <a:solidFill>
                <a:schemeClr val="dk1"/>
              </a:solidFill>
              <a:effectLst/>
              <a:latin typeface="+mn-lt"/>
              <a:ea typeface="+mn-ea"/>
              <a:cs typeface="+mn-cs"/>
            </a:rPr>
            <a:t>％減となっている。</a:t>
          </a:r>
          <a:endParaRPr kumimoji="1" lang="ja-JP" altLang="en-US" sz="1300">
            <a:latin typeface="ＭＳ Ｐゴシック"/>
          </a:endParaRPr>
        </a:p>
        <a:p>
          <a:r>
            <a:rPr kumimoji="1" lang="ja-JP" altLang="en-US" sz="1300">
              <a:latin typeface="ＭＳ Ｐゴシック"/>
            </a:rPr>
            <a:t>　また、農林水産業費についても、漁港荷捌き所施設整備事業が前年度で完了したこと等に伴い、住民一人当たり</a:t>
          </a:r>
          <a:r>
            <a:rPr kumimoji="1" lang="en-US" altLang="ja-JP" sz="1300">
              <a:latin typeface="ＭＳ Ｐゴシック"/>
            </a:rPr>
            <a:t>89,757</a:t>
          </a:r>
          <a:r>
            <a:rPr kumimoji="1" lang="ja-JP" altLang="en-US" sz="1300">
              <a:latin typeface="ＭＳ Ｐゴシック"/>
            </a:rPr>
            <a:t>円から</a:t>
          </a:r>
          <a:r>
            <a:rPr kumimoji="1" lang="en-US" altLang="ja-JP" sz="1300">
              <a:latin typeface="ＭＳ Ｐゴシック"/>
            </a:rPr>
            <a:t>37,324</a:t>
          </a:r>
          <a:r>
            <a:rPr kumimoji="1" lang="ja-JP" altLang="en-US" sz="1300">
              <a:latin typeface="ＭＳ Ｐゴシック"/>
            </a:rPr>
            <a:t>円に減少している。</a:t>
          </a:r>
        </a:p>
        <a:p>
          <a:r>
            <a:rPr kumimoji="1" lang="ja-JP" altLang="en-US" sz="1300">
              <a:latin typeface="ＭＳ Ｐゴシック"/>
            </a:rPr>
            <a:t>　震災復興基本計画における復興期間は平成</a:t>
          </a:r>
          <a:r>
            <a:rPr kumimoji="1" lang="en-US" altLang="ja-JP" sz="1300">
              <a:latin typeface="ＭＳ Ｐゴシック"/>
            </a:rPr>
            <a:t>32</a:t>
          </a:r>
          <a:r>
            <a:rPr kumimoji="1" lang="ja-JP" altLang="en-US" sz="1300">
              <a:latin typeface="ＭＳ Ｐゴシック"/>
            </a:rPr>
            <a:t>年度までとなっており、それまでの間は、土木費に限らず、通常時よりも高水準で推移していくことが予想され、その後については減少に転じ、通常時の状態に戻っていくものと思われる。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中期的な見通しのもと、決算剰余金を中心に積み立てし、最低水準の取崩しに努めている。しかし、前年度に見られるように、既交付済の震災復興特別交付税の過大算定分返還が必要になる場合もあり、安定したものではない。</a:t>
          </a:r>
        </a:p>
        <a:p>
          <a:r>
            <a:rPr kumimoji="1" lang="ja-JP" altLang="en-US" sz="1300">
              <a:latin typeface="ＭＳ ゴシック" pitchFamily="49" charset="-128"/>
              <a:ea typeface="ＭＳ ゴシック" pitchFamily="49" charset="-128"/>
            </a:rPr>
            <a:t>　実質単年度収支は、繰越関係事業費の年度間の上下動が激しいこともあり、平成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年度は再びマイナスに転じた。今後も震災復興特別交付税の精算や、復興関連施設の維持管理費増も懸念されるため、財政健全化と必要な財源確保に努めていく。</a:t>
          </a:r>
          <a:r>
            <a:rPr kumimoji="1" lang="en-US" altLang="ja-JP" sz="1300">
              <a:latin typeface="ＭＳ ゴシック" pitchFamily="49" charset="-128"/>
              <a:ea typeface="ＭＳ ゴシック" pitchFamily="49" charset="-128"/>
            </a:rPr>
            <a:t>0</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年度決算は、前年度に引き続き連結実質収支が黒字となり、一般会計では、決算剰余金が多額であったため、標準財政規模に対する比率は</a:t>
          </a:r>
          <a:r>
            <a:rPr kumimoji="1" lang="en-US" altLang="ja-JP" sz="1400">
              <a:latin typeface="ＭＳ ゴシック" pitchFamily="49" charset="-128"/>
              <a:ea typeface="ＭＳ ゴシック" pitchFamily="49" charset="-128"/>
            </a:rPr>
            <a:t>29.34</a:t>
          </a:r>
          <a:r>
            <a:rPr kumimoji="1" lang="ja-JP" altLang="en-US" sz="1400">
              <a:latin typeface="ＭＳ ゴシック" pitchFamily="49" charset="-128"/>
              <a:ea typeface="ＭＳ ゴシック" pitchFamily="49" charset="-128"/>
            </a:rPr>
            <a:t>％と前年度よりも</a:t>
          </a:r>
          <a:r>
            <a:rPr kumimoji="1" lang="en-US" altLang="ja-JP" sz="1400">
              <a:latin typeface="ＭＳ ゴシック" pitchFamily="49" charset="-128"/>
              <a:ea typeface="ＭＳ ゴシック" pitchFamily="49" charset="-128"/>
            </a:rPr>
            <a:t>5.93</a:t>
          </a:r>
          <a:r>
            <a:rPr kumimoji="1" lang="ja-JP" altLang="en-US" sz="1400">
              <a:latin typeface="ＭＳ ゴシック" pitchFamily="49" charset="-128"/>
              <a:ea typeface="ＭＳ ゴシック" pitchFamily="49" charset="-128"/>
            </a:rPr>
            <a:t>％上昇、全会計においても連結実質赤字比率は発生していない。</a:t>
          </a:r>
        </a:p>
        <a:p>
          <a:r>
            <a:rPr kumimoji="1" lang="ja-JP" altLang="en-US" sz="1400">
              <a:latin typeface="ＭＳ ゴシック" pitchFamily="49" charset="-128"/>
              <a:ea typeface="ＭＳ ゴシック" pitchFamily="49" charset="-128"/>
            </a:rPr>
            <a:t>　しかし、復旧・復興事業の収束に伴い、特定財源の減少が見込まれることから、連結実質赤字比率の算定に影響を与える可能性がある。</a:t>
          </a:r>
        </a:p>
        <a:p>
          <a:r>
            <a:rPr kumimoji="1" lang="ja-JP" altLang="en-US" sz="1400">
              <a:latin typeface="ＭＳ ゴシック" pitchFamily="49" charset="-128"/>
              <a:ea typeface="ＭＳ ゴシック" pitchFamily="49" charset="-128"/>
            </a:rPr>
            <a:t>　今後も、一般会計を含むすべての会計において、各種経営（財政）計画等に基づき、持続的な経営・財政の健全化に努めていくものとする。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年度借換債の発行を見送ったものの、震災以降、極力償還を優先し借換えを控えてきていたこともあり、元利償還金が対前年度比で</a:t>
          </a:r>
          <a:r>
            <a:rPr kumimoji="1" lang="en-US" altLang="ja-JP" sz="1400">
              <a:latin typeface="ＭＳ ゴシック" pitchFamily="49" charset="-128"/>
              <a:ea typeface="ＭＳ ゴシック" pitchFamily="49" charset="-128"/>
            </a:rPr>
            <a:t>223</a:t>
          </a:r>
          <a:r>
            <a:rPr kumimoji="1" lang="ja-JP" altLang="en-US" sz="1400">
              <a:latin typeface="ＭＳ ゴシック" pitchFamily="49" charset="-128"/>
              <a:ea typeface="ＭＳ ゴシック" pitchFamily="49" charset="-128"/>
            </a:rPr>
            <a:t>百万円増加に留まる一方、公営企業債の元利償還金は</a:t>
          </a:r>
          <a:r>
            <a:rPr kumimoji="1" lang="en-US" altLang="ja-JP" sz="1400">
              <a:latin typeface="ＭＳ ゴシック" pitchFamily="49" charset="-128"/>
              <a:ea typeface="ＭＳ ゴシック" pitchFamily="49" charset="-128"/>
            </a:rPr>
            <a:t>492</a:t>
          </a:r>
          <a:r>
            <a:rPr kumimoji="1" lang="ja-JP" altLang="en-US" sz="1400">
              <a:latin typeface="ＭＳ ゴシック" pitchFamily="49" charset="-128"/>
              <a:ea typeface="ＭＳ ゴシック" pitchFamily="49" charset="-128"/>
            </a:rPr>
            <a:t>百万円減少となったことから、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は前年度比</a:t>
          </a:r>
          <a:r>
            <a:rPr kumimoji="1" lang="en-US" altLang="ja-JP" sz="1400">
              <a:latin typeface="ＭＳ ゴシック" pitchFamily="49" charset="-128"/>
              <a:ea typeface="ＭＳ ゴシック" pitchFamily="49" charset="-128"/>
            </a:rPr>
            <a:t>307</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また、特定財源となる住宅使用料等が増加したこともあり、</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は前年度比</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百万円の増となり、分子（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444</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地方債の発行額については、総額</a:t>
          </a:r>
          <a:r>
            <a:rPr kumimoji="1" lang="en-US" altLang="ja-JP" sz="1400">
              <a:latin typeface="ＭＳ ゴシック" pitchFamily="49" charset="-128"/>
              <a:ea typeface="ＭＳ ゴシック" pitchFamily="49" charset="-128"/>
            </a:rPr>
            <a:t>108.8</a:t>
          </a:r>
          <a:r>
            <a:rPr kumimoji="1" lang="ja-JP" altLang="en-US" sz="1400">
              <a:latin typeface="ＭＳ ゴシック" pitchFamily="49" charset="-128"/>
              <a:ea typeface="ＭＳ ゴシック" pitchFamily="49" charset="-128"/>
            </a:rPr>
            <a:t>億円と前年度比</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億円ほど減少したものの、復興事業の進展に伴い、公営住宅事業債で約</a:t>
          </a:r>
          <a:r>
            <a:rPr kumimoji="1" lang="en-US" altLang="ja-JP" sz="1400">
              <a:latin typeface="ＭＳ ゴシック" pitchFamily="49" charset="-128"/>
              <a:ea typeface="ＭＳ ゴシック" pitchFamily="49" charset="-128"/>
            </a:rPr>
            <a:t>39.9</a:t>
          </a:r>
          <a:r>
            <a:rPr kumimoji="1" lang="ja-JP" altLang="en-US" sz="1400">
              <a:latin typeface="ＭＳ ゴシック" pitchFamily="49" charset="-128"/>
              <a:ea typeface="ＭＳ ゴシック" pitchFamily="49" charset="-128"/>
            </a:rPr>
            <a:t>億円、旧合併事業特例債で約</a:t>
          </a:r>
          <a:r>
            <a:rPr kumimoji="1" lang="en-US" altLang="ja-JP" sz="1400">
              <a:latin typeface="ＭＳ ゴシック" pitchFamily="49" charset="-128"/>
              <a:ea typeface="ＭＳ ゴシック" pitchFamily="49" charset="-128"/>
            </a:rPr>
            <a:t>40.6</a:t>
          </a:r>
          <a:r>
            <a:rPr kumimoji="1" lang="ja-JP" altLang="en-US" sz="1400">
              <a:latin typeface="ＭＳ ゴシック" pitchFamily="49" charset="-128"/>
              <a:ea typeface="ＭＳ ゴシック" pitchFamily="49" charset="-128"/>
            </a:rPr>
            <a:t>億円発行するなど、償還額を上回る発行額となっていることから、地方債現在高としては、約</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億円の増加となったが、公営企業債等繰入見込額の減少（</a:t>
          </a:r>
          <a:r>
            <a:rPr kumimoji="1" lang="en-US" altLang="ja-JP" sz="1400">
              <a:latin typeface="ＭＳ ゴシック" pitchFamily="49" charset="-128"/>
              <a:ea typeface="ＭＳ ゴシック" pitchFamily="49" charset="-128"/>
            </a:rPr>
            <a:t>33.3</a:t>
          </a:r>
          <a:r>
            <a:rPr kumimoji="1" lang="ja-JP" altLang="en-US" sz="1400">
              <a:latin typeface="ＭＳ ゴシック" pitchFamily="49" charset="-128"/>
              <a:ea typeface="ＭＳ ゴシック" pitchFamily="49" charset="-128"/>
            </a:rPr>
            <a:t>億円）等により、将来負担額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は約</a:t>
          </a:r>
          <a:r>
            <a:rPr kumimoji="1" lang="en-US" altLang="ja-JP" sz="1400">
              <a:latin typeface="ＭＳ ゴシック" pitchFamily="49" charset="-128"/>
              <a:ea typeface="ＭＳ ゴシック" pitchFamily="49" charset="-128"/>
            </a:rPr>
            <a:t>24.3</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また、将来負担額から減ずることとなる充当可能基金額が増加（約</a:t>
          </a:r>
          <a:r>
            <a:rPr kumimoji="1" lang="en-US" altLang="ja-JP" sz="1400">
              <a:latin typeface="ＭＳ ゴシック" pitchFamily="49" charset="-128"/>
              <a:ea typeface="ＭＳ ゴシック" pitchFamily="49" charset="-128"/>
            </a:rPr>
            <a:t>29.1</a:t>
          </a:r>
          <a:r>
            <a:rPr kumimoji="1" lang="ja-JP" altLang="en-US" sz="1400">
              <a:latin typeface="ＭＳ ゴシック" pitchFamily="49" charset="-128"/>
              <a:ea typeface="ＭＳ ゴシック" pitchFamily="49" charset="-128"/>
            </a:rPr>
            <a:t>億円）したことと、同様に将来負担額から減ずることとなる充当可能特定歳入（主に復興公営住宅の住宅使用料）が大幅に増加（</a:t>
          </a:r>
          <a:r>
            <a:rPr kumimoji="1" lang="en-US" altLang="ja-JP" sz="1400">
              <a:latin typeface="ＭＳ ゴシック" pitchFamily="49" charset="-128"/>
              <a:ea typeface="ＭＳ ゴシック" pitchFamily="49" charset="-128"/>
            </a:rPr>
            <a:t>31.8</a:t>
          </a:r>
          <a:r>
            <a:rPr kumimoji="1" lang="ja-JP" altLang="en-US" sz="1400">
              <a:latin typeface="ＭＳ ゴシック" pitchFamily="49" charset="-128"/>
              <a:ea typeface="ＭＳ ゴシック" pitchFamily="49" charset="-128"/>
            </a:rPr>
            <a:t>億円）したことにより、将来負担比率の分子としては、前年度と比較して約</a:t>
          </a:r>
          <a:r>
            <a:rPr kumimoji="1" lang="en-US" altLang="ja-JP" sz="1400">
              <a:latin typeface="ＭＳ ゴシック" pitchFamily="49" charset="-128"/>
              <a:ea typeface="ＭＳ ゴシック" pitchFamily="49" charset="-128"/>
            </a:rPr>
            <a:t>62.6</a:t>
          </a:r>
          <a:r>
            <a:rPr kumimoji="1" lang="ja-JP" altLang="en-US" sz="1400">
              <a:latin typeface="ＭＳ ゴシック" pitchFamily="49" charset="-128"/>
              <a:ea typeface="ＭＳ ゴシック" pitchFamily="49" charset="-128"/>
            </a:rPr>
            <a:t>億円減少することとなり、将来負担比率が減少したものである。</a:t>
          </a:r>
        </a:p>
        <a:p>
          <a:r>
            <a:rPr kumimoji="1" lang="ja-JP" altLang="en-US" sz="1400">
              <a:latin typeface="ＭＳ ゴシック" pitchFamily="49" charset="-128"/>
              <a:ea typeface="ＭＳ ゴシック" pitchFamily="49" charset="-128"/>
            </a:rPr>
            <a:t>　今後とも、繰上償還や新規発行の抑制により、財政の健全化に努めていく。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U8" sqref="AU8:AX8"/>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254548267</v>
      </c>
      <c r="BO4" s="381"/>
      <c r="BP4" s="381"/>
      <c r="BQ4" s="381"/>
      <c r="BR4" s="381"/>
      <c r="BS4" s="381"/>
      <c r="BT4" s="381"/>
      <c r="BU4" s="382"/>
      <c r="BV4" s="380">
        <v>330919099</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32</v>
      </c>
      <c r="CU4" s="558"/>
      <c r="CV4" s="558"/>
      <c r="CW4" s="558"/>
      <c r="CX4" s="558"/>
      <c r="CY4" s="558"/>
      <c r="CZ4" s="558"/>
      <c r="DA4" s="559"/>
      <c r="DB4" s="557">
        <v>25.4</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201677922</v>
      </c>
      <c r="BO5" s="386"/>
      <c r="BP5" s="386"/>
      <c r="BQ5" s="386"/>
      <c r="BR5" s="386"/>
      <c r="BS5" s="386"/>
      <c r="BT5" s="386"/>
      <c r="BU5" s="387"/>
      <c r="BV5" s="385">
        <v>281120804</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98.9</v>
      </c>
      <c r="CU5" s="356"/>
      <c r="CV5" s="356"/>
      <c r="CW5" s="356"/>
      <c r="CX5" s="356"/>
      <c r="CY5" s="356"/>
      <c r="CZ5" s="356"/>
      <c r="DA5" s="357"/>
      <c r="DB5" s="355">
        <v>91.3</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52870345</v>
      </c>
      <c r="BO6" s="386"/>
      <c r="BP6" s="386"/>
      <c r="BQ6" s="386"/>
      <c r="BR6" s="386"/>
      <c r="BS6" s="386"/>
      <c r="BT6" s="386"/>
      <c r="BU6" s="387"/>
      <c r="BV6" s="385">
        <v>49798295</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104.2</v>
      </c>
      <c r="CU6" s="532"/>
      <c r="CV6" s="532"/>
      <c r="CW6" s="532"/>
      <c r="CX6" s="532"/>
      <c r="CY6" s="532"/>
      <c r="CZ6" s="532"/>
      <c r="DA6" s="533"/>
      <c r="DB6" s="531">
        <v>96.9</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40027577</v>
      </c>
      <c r="BO7" s="386"/>
      <c r="BP7" s="386"/>
      <c r="BQ7" s="386"/>
      <c r="BR7" s="386"/>
      <c r="BS7" s="386"/>
      <c r="BT7" s="386"/>
      <c r="BU7" s="387"/>
      <c r="BV7" s="385">
        <v>39217418</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40130062</v>
      </c>
      <c r="CU7" s="386"/>
      <c r="CV7" s="386"/>
      <c r="CW7" s="386"/>
      <c r="CX7" s="386"/>
      <c r="CY7" s="386"/>
      <c r="CZ7" s="386"/>
      <c r="DA7" s="387"/>
      <c r="DB7" s="385">
        <v>41668659</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12842768</v>
      </c>
      <c r="BO8" s="386"/>
      <c r="BP8" s="386"/>
      <c r="BQ8" s="386"/>
      <c r="BR8" s="386"/>
      <c r="BS8" s="386"/>
      <c r="BT8" s="386"/>
      <c r="BU8" s="387"/>
      <c r="BV8" s="385">
        <v>10580877</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0.51</v>
      </c>
      <c r="CU8" s="495"/>
      <c r="CV8" s="495"/>
      <c r="CW8" s="495"/>
      <c r="CX8" s="495"/>
      <c r="CY8" s="495"/>
      <c r="CZ8" s="495"/>
      <c r="DA8" s="496"/>
      <c r="DB8" s="494">
        <v>0.49</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147214</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2261891</v>
      </c>
      <c r="BO9" s="386"/>
      <c r="BP9" s="386"/>
      <c r="BQ9" s="386"/>
      <c r="BR9" s="386"/>
      <c r="BS9" s="386"/>
      <c r="BT9" s="386"/>
      <c r="BU9" s="387"/>
      <c r="BV9" s="385">
        <v>4154634</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8.5</v>
      </c>
      <c r="CU9" s="356"/>
      <c r="CV9" s="356"/>
      <c r="CW9" s="356"/>
      <c r="CX9" s="356"/>
      <c r="CY9" s="356"/>
      <c r="CZ9" s="356"/>
      <c r="DA9" s="357"/>
      <c r="DB9" s="355">
        <v>7.9</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160826</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1765</v>
      </c>
      <c r="BO10" s="386"/>
      <c r="BP10" s="386"/>
      <c r="BQ10" s="386"/>
      <c r="BR10" s="386"/>
      <c r="BS10" s="386"/>
      <c r="BT10" s="386"/>
      <c r="BU10" s="387"/>
      <c r="BV10" s="385">
        <v>253956</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111</v>
      </c>
      <c r="AV11" s="443"/>
      <c r="AW11" s="443"/>
      <c r="AX11" s="443"/>
      <c r="AY11" s="365" t="s">
        <v>112</v>
      </c>
      <c r="AZ11" s="366"/>
      <c r="BA11" s="366"/>
      <c r="BB11" s="366"/>
      <c r="BC11" s="366"/>
      <c r="BD11" s="366"/>
      <c r="BE11" s="366"/>
      <c r="BF11" s="366"/>
      <c r="BG11" s="366"/>
      <c r="BH11" s="366"/>
      <c r="BI11" s="366"/>
      <c r="BJ11" s="366"/>
      <c r="BK11" s="366"/>
      <c r="BL11" s="366"/>
      <c r="BM11" s="367"/>
      <c r="BN11" s="385" t="s">
        <v>113</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x14ac:dyDescent="0.15">
      <c r="A12" s="140"/>
      <c r="B12" s="497" t="s">
        <v>115</v>
      </c>
      <c r="C12" s="498"/>
      <c r="D12" s="498"/>
      <c r="E12" s="498"/>
      <c r="F12" s="498"/>
      <c r="G12" s="498"/>
      <c r="H12" s="498"/>
      <c r="I12" s="498"/>
      <c r="J12" s="498"/>
      <c r="K12" s="499"/>
      <c r="L12" s="506" t="s">
        <v>116</v>
      </c>
      <c r="M12" s="507"/>
      <c r="N12" s="507"/>
      <c r="O12" s="507"/>
      <c r="P12" s="507"/>
      <c r="Q12" s="508"/>
      <c r="R12" s="509">
        <v>147627</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v>4400000</v>
      </c>
      <c r="BO12" s="386"/>
      <c r="BP12" s="386"/>
      <c r="BQ12" s="386"/>
      <c r="BR12" s="386"/>
      <c r="BS12" s="386"/>
      <c r="BT12" s="386"/>
      <c r="BU12" s="387"/>
      <c r="BV12" s="385">
        <v>3100000</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123</v>
      </c>
      <c r="CU12" s="495"/>
      <c r="CV12" s="495"/>
      <c r="CW12" s="495"/>
      <c r="CX12" s="495"/>
      <c r="CY12" s="495"/>
      <c r="CZ12" s="495"/>
      <c r="DA12" s="496"/>
      <c r="DB12" s="494" t="s">
        <v>123</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124</v>
      </c>
      <c r="N13" s="484"/>
      <c r="O13" s="484"/>
      <c r="P13" s="484"/>
      <c r="Q13" s="485"/>
      <c r="R13" s="486">
        <v>146608</v>
      </c>
      <c r="S13" s="487"/>
      <c r="T13" s="487"/>
      <c r="U13" s="487"/>
      <c r="V13" s="488"/>
      <c r="W13" s="474" t="s">
        <v>125</v>
      </c>
      <c r="X13" s="398"/>
      <c r="Y13" s="398"/>
      <c r="Z13" s="398"/>
      <c r="AA13" s="398"/>
      <c r="AB13" s="399"/>
      <c r="AC13" s="361">
        <v>5165</v>
      </c>
      <c r="AD13" s="362"/>
      <c r="AE13" s="362"/>
      <c r="AF13" s="362"/>
      <c r="AG13" s="363"/>
      <c r="AH13" s="361">
        <v>6282</v>
      </c>
      <c r="AI13" s="362"/>
      <c r="AJ13" s="362"/>
      <c r="AK13" s="362"/>
      <c r="AL13" s="364"/>
      <c r="AM13" s="454" t="s">
        <v>126</v>
      </c>
      <c r="AN13" s="359"/>
      <c r="AO13" s="359"/>
      <c r="AP13" s="359"/>
      <c r="AQ13" s="359"/>
      <c r="AR13" s="359"/>
      <c r="AS13" s="359"/>
      <c r="AT13" s="360"/>
      <c r="AU13" s="442" t="s">
        <v>127</v>
      </c>
      <c r="AV13" s="443"/>
      <c r="AW13" s="443"/>
      <c r="AX13" s="443"/>
      <c r="AY13" s="365" t="s">
        <v>128</v>
      </c>
      <c r="AZ13" s="366"/>
      <c r="BA13" s="366"/>
      <c r="BB13" s="366"/>
      <c r="BC13" s="366"/>
      <c r="BD13" s="366"/>
      <c r="BE13" s="366"/>
      <c r="BF13" s="366"/>
      <c r="BG13" s="366"/>
      <c r="BH13" s="366"/>
      <c r="BI13" s="366"/>
      <c r="BJ13" s="366"/>
      <c r="BK13" s="366"/>
      <c r="BL13" s="366"/>
      <c r="BM13" s="367"/>
      <c r="BN13" s="385">
        <v>-2136344</v>
      </c>
      <c r="BO13" s="386"/>
      <c r="BP13" s="386"/>
      <c r="BQ13" s="386"/>
      <c r="BR13" s="386"/>
      <c r="BS13" s="386"/>
      <c r="BT13" s="386"/>
      <c r="BU13" s="387"/>
      <c r="BV13" s="385">
        <v>1308590</v>
      </c>
      <c r="BW13" s="386"/>
      <c r="BX13" s="386"/>
      <c r="BY13" s="386"/>
      <c r="BZ13" s="386"/>
      <c r="CA13" s="386"/>
      <c r="CB13" s="386"/>
      <c r="CC13" s="387"/>
      <c r="CD13" s="394" t="s">
        <v>129</v>
      </c>
      <c r="CE13" s="395"/>
      <c r="CF13" s="395"/>
      <c r="CG13" s="395"/>
      <c r="CH13" s="395"/>
      <c r="CI13" s="395"/>
      <c r="CJ13" s="395"/>
      <c r="CK13" s="395"/>
      <c r="CL13" s="395"/>
      <c r="CM13" s="395"/>
      <c r="CN13" s="395"/>
      <c r="CO13" s="395"/>
      <c r="CP13" s="395"/>
      <c r="CQ13" s="395"/>
      <c r="CR13" s="395"/>
      <c r="CS13" s="396"/>
      <c r="CT13" s="355">
        <v>13.4</v>
      </c>
      <c r="CU13" s="356"/>
      <c r="CV13" s="356"/>
      <c r="CW13" s="356"/>
      <c r="CX13" s="356"/>
      <c r="CY13" s="356"/>
      <c r="CZ13" s="356"/>
      <c r="DA13" s="357"/>
      <c r="DB13" s="355">
        <v>15.2</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130</v>
      </c>
      <c r="M14" s="515"/>
      <c r="N14" s="515"/>
      <c r="O14" s="515"/>
      <c r="P14" s="515"/>
      <c r="Q14" s="516"/>
      <c r="R14" s="486">
        <v>148798</v>
      </c>
      <c r="S14" s="487"/>
      <c r="T14" s="487"/>
      <c r="U14" s="487"/>
      <c r="V14" s="488"/>
      <c r="W14" s="489"/>
      <c r="X14" s="401"/>
      <c r="Y14" s="401"/>
      <c r="Z14" s="401"/>
      <c r="AA14" s="401"/>
      <c r="AB14" s="402"/>
      <c r="AC14" s="479">
        <v>7.8</v>
      </c>
      <c r="AD14" s="480"/>
      <c r="AE14" s="480"/>
      <c r="AF14" s="480"/>
      <c r="AG14" s="481"/>
      <c r="AH14" s="479">
        <v>8.9</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131</v>
      </c>
      <c r="CE14" s="392"/>
      <c r="CF14" s="392"/>
      <c r="CG14" s="392"/>
      <c r="CH14" s="392"/>
      <c r="CI14" s="392"/>
      <c r="CJ14" s="392"/>
      <c r="CK14" s="392"/>
      <c r="CL14" s="392"/>
      <c r="CM14" s="392"/>
      <c r="CN14" s="392"/>
      <c r="CO14" s="392"/>
      <c r="CP14" s="392"/>
      <c r="CQ14" s="392"/>
      <c r="CR14" s="392"/>
      <c r="CS14" s="393"/>
      <c r="CT14" s="490">
        <v>25.1</v>
      </c>
      <c r="CU14" s="458"/>
      <c r="CV14" s="458"/>
      <c r="CW14" s="458"/>
      <c r="CX14" s="458"/>
      <c r="CY14" s="458"/>
      <c r="CZ14" s="458"/>
      <c r="DA14" s="459"/>
      <c r="DB14" s="490">
        <v>48.5</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124</v>
      </c>
      <c r="N15" s="484"/>
      <c r="O15" s="484"/>
      <c r="P15" s="484"/>
      <c r="Q15" s="485"/>
      <c r="R15" s="486">
        <v>147884</v>
      </c>
      <c r="S15" s="487"/>
      <c r="T15" s="487"/>
      <c r="U15" s="487"/>
      <c r="V15" s="488"/>
      <c r="W15" s="474" t="s">
        <v>132</v>
      </c>
      <c r="X15" s="398"/>
      <c r="Y15" s="398"/>
      <c r="Z15" s="398"/>
      <c r="AA15" s="398"/>
      <c r="AB15" s="399"/>
      <c r="AC15" s="361">
        <v>19669</v>
      </c>
      <c r="AD15" s="362"/>
      <c r="AE15" s="362"/>
      <c r="AF15" s="362"/>
      <c r="AG15" s="363"/>
      <c r="AH15" s="361">
        <v>20850</v>
      </c>
      <c r="AI15" s="362"/>
      <c r="AJ15" s="362"/>
      <c r="AK15" s="362"/>
      <c r="AL15" s="364"/>
      <c r="AM15" s="454"/>
      <c r="AN15" s="359"/>
      <c r="AO15" s="359"/>
      <c r="AP15" s="359"/>
      <c r="AQ15" s="359"/>
      <c r="AR15" s="359"/>
      <c r="AS15" s="359"/>
      <c r="AT15" s="360"/>
      <c r="AU15" s="442"/>
      <c r="AV15" s="443"/>
      <c r="AW15" s="443"/>
      <c r="AX15" s="443"/>
      <c r="AY15" s="377" t="s">
        <v>133</v>
      </c>
      <c r="AZ15" s="378"/>
      <c r="BA15" s="378"/>
      <c r="BB15" s="378"/>
      <c r="BC15" s="378"/>
      <c r="BD15" s="378"/>
      <c r="BE15" s="378"/>
      <c r="BF15" s="378"/>
      <c r="BG15" s="378"/>
      <c r="BH15" s="378"/>
      <c r="BI15" s="378"/>
      <c r="BJ15" s="378"/>
      <c r="BK15" s="378"/>
      <c r="BL15" s="378"/>
      <c r="BM15" s="379"/>
      <c r="BN15" s="380">
        <v>16044115</v>
      </c>
      <c r="BO15" s="381"/>
      <c r="BP15" s="381"/>
      <c r="BQ15" s="381"/>
      <c r="BR15" s="381"/>
      <c r="BS15" s="381"/>
      <c r="BT15" s="381"/>
      <c r="BU15" s="382"/>
      <c r="BV15" s="380">
        <v>16163746</v>
      </c>
      <c r="BW15" s="381"/>
      <c r="BX15" s="381"/>
      <c r="BY15" s="381"/>
      <c r="BZ15" s="381"/>
      <c r="CA15" s="381"/>
      <c r="CB15" s="381"/>
      <c r="CC15" s="382"/>
      <c r="CD15" s="491" t="s">
        <v>134</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135</v>
      </c>
      <c r="M16" s="477"/>
      <c r="N16" s="477"/>
      <c r="O16" s="477"/>
      <c r="P16" s="477"/>
      <c r="Q16" s="478"/>
      <c r="R16" s="471" t="s">
        <v>136</v>
      </c>
      <c r="S16" s="472"/>
      <c r="T16" s="472"/>
      <c r="U16" s="472"/>
      <c r="V16" s="473"/>
      <c r="W16" s="489"/>
      <c r="X16" s="401"/>
      <c r="Y16" s="401"/>
      <c r="Z16" s="401"/>
      <c r="AA16" s="401"/>
      <c r="AB16" s="402"/>
      <c r="AC16" s="479">
        <v>29.7</v>
      </c>
      <c r="AD16" s="480"/>
      <c r="AE16" s="480"/>
      <c r="AF16" s="480"/>
      <c r="AG16" s="481"/>
      <c r="AH16" s="479">
        <v>29.7</v>
      </c>
      <c r="AI16" s="480"/>
      <c r="AJ16" s="480"/>
      <c r="AK16" s="480"/>
      <c r="AL16" s="482"/>
      <c r="AM16" s="454"/>
      <c r="AN16" s="359"/>
      <c r="AO16" s="359"/>
      <c r="AP16" s="359"/>
      <c r="AQ16" s="359"/>
      <c r="AR16" s="359"/>
      <c r="AS16" s="359"/>
      <c r="AT16" s="360"/>
      <c r="AU16" s="442"/>
      <c r="AV16" s="443"/>
      <c r="AW16" s="443"/>
      <c r="AX16" s="443"/>
      <c r="AY16" s="365" t="s">
        <v>137</v>
      </c>
      <c r="AZ16" s="366"/>
      <c r="BA16" s="366"/>
      <c r="BB16" s="366"/>
      <c r="BC16" s="366"/>
      <c r="BD16" s="366"/>
      <c r="BE16" s="366"/>
      <c r="BF16" s="366"/>
      <c r="BG16" s="366"/>
      <c r="BH16" s="366"/>
      <c r="BI16" s="366"/>
      <c r="BJ16" s="366"/>
      <c r="BK16" s="366"/>
      <c r="BL16" s="366"/>
      <c r="BM16" s="367"/>
      <c r="BN16" s="385">
        <v>31606717</v>
      </c>
      <c r="BO16" s="386"/>
      <c r="BP16" s="386"/>
      <c r="BQ16" s="386"/>
      <c r="BR16" s="386"/>
      <c r="BS16" s="386"/>
      <c r="BT16" s="386"/>
      <c r="BU16" s="387"/>
      <c r="BV16" s="385">
        <v>31082950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138</v>
      </c>
      <c r="N17" s="469"/>
      <c r="O17" s="469"/>
      <c r="P17" s="469"/>
      <c r="Q17" s="470"/>
      <c r="R17" s="471" t="s">
        <v>139</v>
      </c>
      <c r="S17" s="472"/>
      <c r="T17" s="472"/>
      <c r="U17" s="472"/>
      <c r="V17" s="473"/>
      <c r="W17" s="474" t="s">
        <v>140</v>
      </c>
      <c r="X17" s="398"/>
      <c r="Y17" s="398"/>
      <c r="Z17" s="398"/>
      <c r="AA17" s="398"/>
      <c r="AB17" s="399"/>
      <c r="AC17" s="361">
        <v>41297</v>
      </c>
      <c r="AD17" s="362"/>
      <c r="AE17" s="362"/>
      <c r="AF17" s="362"/>
      <c r="AG17" s="363"/>
      <c r="AH17" s="361">
        <v>43158</v>
      </c>
      <c r="AI17" s="362"/>
      <c r="AJ17" s="362"/>
      <c r="AK17" s="362"/>
      <c r="AL17" s="364"/>
      <c r="AM17" s="454"/>
      <c r="AN17" s="359"/>
      <c r="AO17" s="359"/>
      <c r="AP17" s="359"/>
      <c r="AQ17" s="359"/>
      <c r="AR17" s="359"/>
      <c r="AS17" s="359"/>
      <c r="AT17" s="360"/>
      <c r="AU17" s="442"/>
      <c r="AV17" s="443"/>
      <c r="AW17" s="443"/>
      <c r="AX17" s="443"/>
      <c r="AY17" s="365" t="s">
        <v>141</v>
      </c>
      <c r="AZ17" s="366"/>
      <c r="BA17" s="366"/>
      <c r="BB17" s="366"/>
      <c r="BC17" s="366"/>
      <c r="BD17" s="366"/>
      <c r="BE17" s="366"/>
      <c r="BF17" s="366"/>
      <c r="BG17" s="366"/>
      <c r="BH17" s="366"/>
      <c r="BI17" s="366"/>
      <c r="BJ17" s="366"/>
      <c r="BK17" s="366"/>
      <c r="BL17" s="366"/>
      <c r="BM17" s="367"/>
      <c r="BN17" s="385">
        <v>20490731</v>
      </c>
      <c r="BO17" s="386"/>
      <c r="BP17" s="386"/>
      <c r="BQ17" s="386"/>
      <c r="BR17" s="386"/>
      <c r="BS17" s="386"/>
      <c r="BT17" s="386"/>
      <c r="BU17" s="387"/>
      <c r="BV17" s="385">
        <v>20784362</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142</v>
      </c>
      <c r="C18" s="448"/>
      <c r="D18" s="448"/>
      <c r="E18" s="449"/>
      <c r="F18" s="449"/>
      <c r="G18" s="449"/>
      <c r="H18" s="449"/>
      <c r="I18" s="449"/>
      <c r="J18" s="449"/>
      <c r="K18" s="449"/>
      <c r="L18" s="450">
        <v>554.58000000000004</v>
      </c>
      <c r="M18" s="450"/>
      <c r="N18" s="450"/>
      <c r="O18" s="450"/>
      <c r="P18" s="450"/>
      <c r="Q18" s="450"/>
      <c r="R18" s="451"/>
      <c r="S18" s="451"/>
      <c r="T18" s="451"/>
      <c r="U18" s="451"/>
      <c r="V18" s="452"/>
      <c r="W18" s="466"/>
      <c r="X18" s="467"/>
      <c r="Y18" s="467"/>
      <c r="Z18" s="467"/>
      <c r="AA18" s="467"/>
      <c r="AB18" s="475"/>
      <c r="AC18" s="349">
        <v>62.4</v>
      </c>
      <c r="AD18" s="350"/>
      <c r="AE18" s="350"/>
      <c r="AF18" s="350"/>
      <c r="AG18" s="453"/>
      <c r="AH18" s="349">
        <v>61.4</v>
      </c>
      <c r="AI18" s="350"/>
      <c r="AJ18" s="350"/>
      <c r="AK18" s="350"/>
      <c r="AL18" s="351"/>
      <c r="AM18" s="454"/>
      <c r="AN18" s="359"/>
      <c r="AO18" s="359"/>
      <c r="AP18" s="359"/>
      <c r="AQ18" s="359"/>
      <c r="AR18" s="359"/>
      <c r="AS18" s="359"/>
      <c r="AT18" s="360"/>
      <c r="AU18" s="442"/>
      <c r="AV18" s="443"/>
      <c r="AW18" s="443"/>
      <c r="AX18" s="443"/>
      <c r="AY18" s="365" t="s">
        <v>143</v>
      </c>
      <c r="AZ18" s="366"/>
      <c r="BA18" s="366"/>
      <c r="BB18" s="366"/>
      <c r="BC18" s="366"/>
      <c r="BD18" s="366"/>
      <c r="BE18" s="366"/>
      <c r="BF18" s="366"/>
      <c r="BG18" s="366"/>
      <c r="BH18" s="366"/>
      <c r="BI18" s="366"/>
      <c r="BJ18" s="366"/>
      <c r="BK18" s="366"/>
      <c r="BL18" s="366"/>
      <c r="BM18" s="367"/>
      <c r="BN18" s="385">
        <v>39703084</v>
      </c>
      <c r="BO18" s="386"/>
      <c r="BP18" s="386"/>
      <c r="BQ18" s="386"/>
      <c r="BR18" s="386"/>
      <c r="BS18" s="386"/>
      <c r="BT18" s="386"/>
      <c r="BU18" s="387"/>
      <c r="BV18" s="385">
        <v>37640758</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144</v>
      </c>
      <c r="C19" s="448"/>
      <c r="D19" s="448"/>
      <c r="E19" s="449"/>
      <c r="F19" s="449"/>
      <c r="G19" s="449"/>
      <c r="H19" s="449"/>
      <c r="I19" s="449"/>
      <c r="J19" s="449"/>
      <c r="K19" s="449"/>
      <c r="L19" s="455">
        <v>265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145</v>
      </c>
      <c r="AZ19" s="366"/>
      <c r="BA19" s="366"/>
      <c r="BB19" s="366"/>
      <c r="BC19" s="366"/>
      <c r="BD19" s="366"/>
      <c r="BE19" s="366"/>
      <c r="BF19" s="366"/>
      <c r="BG19" s="366"/>
      <c r="BH19" s="366"/>
      <c r="BI19" s="366"/>
      <c r="BJ19" s="366"/>
      <c r="BK19" s="366"/>
      <c r="BL19" s="366"/>
      <c r="BM19" s="367"/>
      <c r="BN19" s="385">
        <v>92692683</v>
      </c>
      <c r="BO19" s="386"/>
      <c r="BP19" s="386"/>
      <c r="BQ19" s="386"/>
      <c r="BR19" s="386"/>
      <c r="BS19" s="386"/>
      <c r="BT19" s="386"/>
      <c r="BU19" s="387"/>
      <c r="BV19" s="385">
        <v>82171397</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146</v>
      </c>
      <c r="C20" s="448"/>
      <c r="D20" s="448"/>
      <c r="E20" s="449"/>
      <c r="F20" s="449"/>
      <c r="G20" s="449"/>
      <c r="H20" s="449"/>
      <c r="I20" s="449"/>
      <c r="J20" s="449"/>
      <c r="K20" s="449"/>
      <c r="L20" s="455">
        <v>56819</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147</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148</v>
      </c>
      <c r="C22" s="415"/>
      <c r="D22" s="416"/>
      <c r="E22" s="423" t="s">
        <v>1</v>
      </c>
      <c r="F22" s="398"/>
      <c r="G22" s="398"/>
      <c r="H22" s="398"/>
      <c r="I22" s="398"/>
      <c r="J22" s="398"/>
      <c r="K22" s="399"/>
      <c r="L22" s="423" t="s">
        <v>149</v>
      </c>
      <c r="M22" s="398"/>
      <c r="N22" s="398"/>
      <c r="O22" s="398"/>
      <c r="P22" s="399"/>
      <c r="Q22" s="408" t="s">
        <v>150</v>
      </c>
      <c r="R22" s="409"/>
      <c r="S22" s="409"/>
      <c r="T22" s="409"/>
      <c r="U22" s="409"/>
      <c r="V22" s="424"/>
      <c r="W22" s="426" t="s">
        <v>151</v>
      </c>
      <c r="X22" s="415"/>
      <c r="Y22" s="416"/>
      <c r="Z22" s="423" t="s">
        <v>1</v>
      </c>
      <c r="AA22" s="398"/>
      <c r="AB22" s="398"/>
      <c r="AC22" s="398"/>
      <c r="AD22" s="398"/>
      <c r="AE22" s="398"/>
      <c r="AF22" s="398"/>
      <c r="AG22" s="399"/>
      <c r="AH22" s="397" t="s">
        <v>152</v>
      </c>
      <c r="AI22" s="398"/>
      <c r="AJ22" s="398"/>
      <c r="AK22" s="398"/>
      <c r="AL22" s="399"/>
      <c r="AM22" s="397" t="s">
        <v>153</v>
      </c>
      <c r="AN22" s="403"/>
      <c r="AO22" s="403"/>
      <c r="AP22" s="403"/>
      <c r="AQ22" s="403"/>
      <c r="AR22" s="404"/>
      <c r="AS22" s="408" t="s">
        <v>150</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154</v>
      </c>
      <c r="AZ23" s="378"/>
      <c r="BA23" s="378"/>
      <c r="BB23" s="378"/>
      <c r="BC23" s="378"/>
      <c r="BD23" s="378"/>
      <c r="BE23" s="378"/>
      <c r="BF23" s="378"/>
      <c r="BG23" s="378"/>
      <c r="BH23" s="378"/>
      <c r="BI23" s="378"/>
      <c r="BJ23" s="378"/>
      <c r="BK23" s="378"/>
      <c r="BL23" s="378"/>
      <c r="BM23" s="379"/>
      <c r="BN23" s="385">
        <v>74805938</v>
      </c>
      <c r="BO23" s="386"/>
      <c r="BP23" s="386"/>
      <c r="BQ23" s="386"/>
      <c r="BR23" s="386"/>
      <c r="BS23" s="386"/>
      <c r="BT23" s="386"/>
      <c r="BU23" s="387"/>
      <c r="BV23" s="385">
        <v>73146690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155</v>
      </c>
      <c r="F24" s="359"/>
      <c r="G24" s="359"/>
      <c r="H24" s="359"/>
      <c r="I24" s="359"/>
      <c r="J24" s="359"/>
      <c r="K24" s="360"/>
      <c r="L24" s="361">
        <v>1</v>
      </c>
      <c r="M24" s="362"/>
      <c r="N24" s="362"/>
      <c r="O24" s="362"/>
      <c r="P24" s="363"/>
      <c r="Q24" s="361">
        <v>10000</v>
      </c>
      <c r="R24" s="362"/>
      <c r="S24" s="362"/>
      <c r="T24" s="362"/>
      <c r="U24" s="362"/>
      <c r="V24" s="363"/>
      <c r="W24" s="427"/>
      <c r="X24" s="418"/>
      <c r="Y24" s="419"/>
      <c r="Z24" s="358" t="s">
        <v>156</v>
      </c>
      <c r="AA24" s="359"/>
      <c r="AB24" s="359"/>
      <c r="AC24" s="359"/>
      <c r="AD24" s="359"/>
      <c r="AE24" s="359"/>
      <c r="AF24" s="359"/>
      <c r="AG24" s="360"/>
      <c r="AH24" s="361">
        <v>1480</v>
      </c>
      <c r="AI24" s="362"/>
      <c r="AJ24" s="362"/>
      <c r="AK24" s="362"/>
      <c r="AL24" s="363"/>
      <c r="AM24" s="361">
        <v>4407440</v>
      </c>
      <c r="AN24" s="362"/>
      <c r="AO24" s="362"/>
      <c r="AP24" s="362"/>
      <c r="AQ24" s="362"/>
      <c r="AR24" s="363"/>
      <c r="AS24" s="361">
        <v>2978</v>
      </c>
      <c r="AT24" s="362"/>
      <c r="AU24" s="362"/>
      <c r="AV24" s="362"/>
      <c r="AW24" s="362"/>
      <c r="AX24" s="364"/>
      <c r="AY24" s="352" t="s">
        <v>157</v>
      </c>
      <c r="AZ24" s="353"/>
      <c r="BA24" s="353"/>
      <c r="BB24" s="353"/>
      <c r="BC24" s="353"/>
      <c r="BD24" s="353"/>
      <c r="BE24" s="353"/>
      <c r="BF24" s="353"/>
      <c r="BG24" s="353"/>
      <c r="BH24" s="353"/>
      <c r="BI24" s="353"/>
      <c r="BJ24" s="353"/>
      <c r="BK24" s="353"/>
      <c r="BL24" s="353"/>
      <c r="BM24" s="354"/>
      <c r="BN24" s="385">
        <v>50436008</v>
      </c>
      <c r="BO24" s="386"/>
      <c r="BP24" s="386"/>
      <c r="BQ24" s="386"/>
      <c r="BR24" s="386"/>
      <c r="BS24" s="386"/>
      <c r="BT24" s="386"/>
      <c r="BU24" s="387"/>
      <c r="BV24" s="385">
        <v>47808614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158</v>
      </c>
      <c r="F25" s="359"/>
      <c r="G25" s="359"/>
      <c r="H25" s="359"/>
      <c r="I25" s="359"/>
      <c r="J25" s="359"/>
      <c r="K25" s="360"/>
      <c r="L25" s="361">
        <v>1</v>
      </c>
      <c r="M25" s="362"/>
      <c r="N25" s="362"/>
      <c r="O25" s="362"/>
      <c r="P25" s="363"/>
      <c r="Q25" s="361">
        <v>8110</v>
      </c>
      <c r="R25" s="362"/>
      <c r="S25" s="362"/>
      <c r="T25" s="362"/>
      <c r="U25" s="362"/>
      <c r="V25" s="363"/>
      <c r="W25" s="427"/>
      <c r="X25" s="418"/>
      <c r="Y25" s="419"/>
      <c r="Z25" s="358" t="s">
        <v>159</v>
      </c>
      <c r="AA25" s="359"/>
      <c r="AB25" s="359"/>
      <c r="AC25" s="359"/>
      <c r="AD25" s="359"/>
      <c r="AE25" s="359"/>
      <c r="AF25" s="359"/>
      <c r="AG25" s="360"/>
      <c r="AH25" s="361" t="s">
        <v>123</v>
      </c>
      <c r="AI25" s="362"/>
      <c r="AJ25" s="362"/>
      <c r="AK25" s="362"/>
      <c r="AL25" s="363"/>
      <c r="AM25" s="361" t="s">
        <v>123</v>
      </c>
      <c r="AN25" s="362"/>
      <c r="AO25" s="362"/>
      <c r="AP25" s="362"/>
      <c r="AQ25" s="362"/>
      <c r="AR25" s="363"/>
      <c r="AS25" s="361" t="s">
        <v>123</v>
      </c>
      <c r="AT25" s="362"/>
      <c r="AU25" s="362"/>
      <c r="AV25" s="362"/>
      <c r="AW25" s="362"/>
      <c r="AX25" s="364"/>
      <c r="AY25" s="377" t="s">
        <v>160</v>
      </c>
      <c r="AZ25" s="378"/>
      <c r="BA25" s="378"/>
      <c r="BB25" s="378"/>
      <c r="BC25" s="378"/>
      <c r="BD25" s="378"/>
      <c r="BE25" s="378"/>
      <c r="BF25" s="378"/>
      <c r="BG25" s="378"/>
      <c r="BH25" s="378"/>
      <c r="BI25" s="378"/>
      <c r="BJ25" s="378"/>
      <c r="BK25" s="378"/>
      <c r="BL25" s="378"/>
      <c r="BM25" s="379"/>
      <c r="BN25" s="380">
        <v>17651473</v>
      </c>
      <c r="BO25" s="381"/>
      <c r="BP25" s="381"/>
      <c r="BQ25" s="381"/>
      <c r="BR25" s="381"/>
      <c r="BS25" s="381"/>
      <c r="BT25" s="381"/>
      <c r="BU25" s="382"/>
      <c r="BV25" s="380">
        <v>24926393</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161</v>
      </c>
      <c r="F26" s="359"/>
      <c r="G26" s="359"/>
      <c r="H26" s="359"/>
      <c r="I26" s="359"/>
      <c r="J26" s="359"/>
      <c r="K26" s="360"/>
      <c r="L26" s="361">
        <v>1</v>
      </c>
      <c r="M26" s="362"/>
      <c r="N26" s="362"/>
      <c r="O26" s="362"/>
      <c r="P26" s="363"/>
      <c r="Q26" s="361">
        <v>7050</v>
      </c>
      <c r="R26" s="362"/>
      <c r="S26" s="362"/>
      <c r="T26" s="362"/>
      <c r="U26" s="362"/>
      <c r="V26" s="363"/>
      <c r="W26" s="427"/>
      <c r="X26" s="418"/>
      <c r="Y26" s="419"/>
      <c r="Z26" s="358" t="s">
        <v>162</v>
      </c>
      <c r="AA26" s="440"/>
      <c r="AB26" s="440"/>
      <c r="AC26" s="440"/>
      <c r="AD26" s="440"/>
      <c r="AE26" s="440"/>
      <c r="AF26" s="440"/>
      <c r="AG26" s="441"/>
      <c r="AH26" s="361">
        <v>180</v>
      </c>
      <c r="AI26" s="362"/>
      <c r="AJ26" s="362"/>
      <c r="AK26" s="362"/>
      <c r="AL26" s="363"/>
      <c r="AM26" s="361">
        <v>518220</v>
      </c>
      <c r="AN26" s="362"/>
      <c r="AO26" s="362"/>
      <c r="AP26" s="362"/>
      <c r="AQ26" s="362"/>
      <c r="AR26" s="363"/>
      <c r="AS26" s="361">
        <v>2879</v>
      </c>
      <c r="AT26" s="362"/>
      <c r="AU26" s="362"/>
      <c r="AV26" s="362"/>
      <c r="AW26" s="362"/>
      <c r="AX26" s="364"/>
      <c r="AY26" s="394" t="s">
        <v>163</v>
      </c>
      <c r="AZ26" s="395"/>
      <c r="BA26" s="395"/>
      <c r="BB26" s="395"/>
      <c r="BC26" s="395"/>
      <c r="BD26" s="395"/>
      <c r="BE26" s="395"/>
      <c r="BF26" s="395"/>
      <c r="BG26" s="395"/>
      <c r="BH26" s="395"/>
      <c r="BI26" s="395"/>
      <c r="BJ26" s="395"/>
      <c r="BK26" s="395"/>
      <c r="BL26" s="395"/>
      <c r="BM26" s="396"/>
      <c r="BN26" s="385" t="s">
        <v>123</v>
      </c>
      <c r="BO26" s="386"/>
      <c r="BP26" s="386"/>
      <c r="BQ26" s="386"/>
      <c r="BR26" s="386"/>
      <c r="BS26" s="386"/>
      <c r="BT26" s="386"/>
      <c r="BU26" s="387"/>
      <c r="BV26" s="385" t="s">
        <v>123</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164</v>
      </c>
      <c r="F27" s="359"/>
      <c r="G27" s="359"/>
      <c r="H27" s="359"/>
      <c r="I27" s="359"/>
      <c r="J27" s="359"/>
      <c r="K27" s="360"/>
      <c r="L27" s="361">
        <v>1</v>
      </c>
      <c r="M27" s="362"/>
      <c r="N27" s="362"/>
      <c r="O27" s="362"/>
      <c r="P27" s="363"/>
      <c r="Q27" s="361">
        <v>5450</v>
      </c>
      <c r="R27" s="362"/>
      <c r="S27" s="362"/>
      <c r="T27" s="362"/>
      <c r="U27" s="362"/>
      <c r="V27" s="363"/>
      <c r="W27" s="427"/>
      <c r="X27" s="418"/>
      <c r="Y27" s="419"/>
      <c r="Z27" s="358" t="s">
        <v>165</v>
      </c>
      <c r="AA27" s="359"/>
      <c r="AB27" s="359"/>
      <c r="AC27" s="359"/>
      <c r="AD27" s="359"/>
      <c r="AE27" s="359"/>
      <c r="AF27" s="359"/>
      <c r="AG27" s="360"/>
      <c r="AH27" s="361">
        <v>70</v>
      </c>
      <c r="AI27" s="362"/>
      <c r="AJ27" s="362"/>
      <c r="AK27" s="362"/>
      <c r="AL27" s="363"/>
      <c r="AM27" s="361">
        <v>262995</v>
      </c>
      <c r="AN27" s="362"/>
      <c r="AO27" s="362"/>
      <c r="AP27" s="362"/>
      <c r="AQ27" s="362"/>
      <c r="AR27" s="363"/>
      <c r="AS27" s="361">
        <v>3757</v>
      </c>
      <c r="AT27" s="362"/>
      <c r="AU27" s="362"/>
      <c r="AV27" s="362"/>
      <c r="AW27" s="362"/>
      <c r="AX27" s="364"/>
      <c r="AY27" s="391" t="s">
        <v>166</v>
      </c>
      <c r="AZ27" s="392"/>
      <c r="BA27" s="392"/>
      <c r="BB27" s="392"/>
      <c r="BC27" s="392"/>
      <c r="BD27" s="392"/>
      <c r="BE27" s="392"/>
      <c r="BF27" s="392"/>
      <c r="BG27" s="392"/>
      <c r="BH27" s="392"/>
      <c r="BI27" s="392"/>
      <c r="BJ27" s="392"/>
      <c r="BK27" s="392"/>
      <c r="BL27" s="392"/>
      <c r="BM27" s="393"/>
      <c r="BN27" s="388" t="s">
        <v>123</v>
      </c>
      <c r="BO27" s="389"/>
      <c r="BP27" s="389"/>
      <c r="BQ27" s="389"/>
      <c r="BR27" s="389"/>
      <c r="BS27" s="389"/>
      <c r="BT27" s="389"/>
      <c r="BU27" s="390"/>
      <c r="BV27" s="388" t="s">
        <v>123</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167</v>
      </c>
      <c r="F28" s="359"/>
      <c r="G28" s="359"/>
      <c r="H28" s="359"/>
      <c r="I28" s="359"/>
      <c r="J28" s="359"/>
      <c r="K28" s="360"/>
      <c r="L28" s="361">
        <v>1</v>
      </c>
      <c r="M28" s="362"/>
      <c r="N28" s="362"/>
      <c r="O28" s="362"/>
      <c r="P28" s="363"/>
      <c r="Q28" s="361">
        <v>4810</v>
      </c>
      <c r="R28" s="362"/>
      <c r="S28" s="362"/>
      <c r="T28" s="362"/>
      <c r="U28" s="362"/>
      <c r="V28" s="363"/>
      <c r="W28" s="427"/>
      <c r="X28" s="418"/>
      <c r="Y28" s="419"/>
      <c r="Z28" s="358" t="s">
        <v>168</v>
      </c>
      <c r="AA28" s="359"/>
      <c r="AB28" s="359"/>
      <c r="AC28" s="359"/>
      <c r="AD28" s="359"/>
      <c r="AE28" s="359"/>
      <c r="AF28" s="359"/>
      <c r="AG28" s="360"/>
      <c r="AH28" s="361" t="s">
        <v>123</v>
      </c>
      <c r="AI28" s="362"/>
      <c r="AJ28" s="362"/>
      <c r="AK28" s="362"/>
      <c r="AL28" s="363"/>
      <c r="AM28" s="361" t="s">
        <v>123</v>
      </c>
      <c r="AN28" s="362"/>
      <c r="AO28" s="362"/>
      <c r="AP28" s="362"/>
      <c r="AQ28" s="362"/>
      <c r="AR28" s="363"/>
      <c r="AS28" s="361" t="s">
        <v>123</v>
      </c>
      <c r="AT28" s="362"/>
      <c r="AU28" s="362"/>
      <c r="AV28" s="362"/>
      <c r="AW28" s="362"/>
      <c r="AX28" s="364"/>
      <c r="AY28" s="368" t="s">
        <v>169</v>
      </c>
      <c r="AZ28" s="369"/>
      <c r="BA28" s="369"/>
      <c r="BB28" s="370"/>
      <c r="BC28" s="377" t="s">
        <v>170</v>
      </c>
      <c r="BD28" s="378"/>
      <c r="BE28" s="378"/>
      <c r="BF28" s="378"/>
      <c r="BG28" s="378"/>
      <c r="BH28" s="378"/>
      <c r="BI28" s="378"/>
      <c r="BJ28" s="378"/>
      <c r="BK28" s="378"/>
      <c r="BL28" s="378"/>
      <c r="BM28" s="379"/>
      <c r="BN28" s="380">
        <v>10710607</v>
      </c>
      <c r="BO28" s="381"/>
      <c r="BP28" s="381"/>
      <c r="BQ28" s="381"/>
      <c r="BR28" s="381"/>
      <c r="BS28" s="381"/>
      <c r="BT28" s="381"/>
      <c r="BU28" s="382"/>
      <c r="BV28" s="380">
        <v>9903623</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171</v>
      </c>
      <c r="F29" s="359"/>
      <c r="G29" s="359"/>
      <c r="H29" s="359"/>
      <c r="I29" s="359"/>
      <c r="J29" s="359"/>
      <c r="K29" s="360"/>
      <c r="L29" s="361">
        <v>32</v>
      </c>
      <c r="M29" s="362"/>
      <c r="N29" s="362"/>
      <c r="O29" s="362"/>
      <c r="P29" s="363"/>
      <c r="Q29" s="361">
        <v>4440</v>
      </c>
      <c r="R29" s="362"/>
      <c r="S29" s="362"/>
      <c r="T29" s="362"/>
      <c r="U29" s="362"/>
      <c r="V29" s="363"/>
      <c r="W29" s="428"/>
      <c r="X29" s="429"/>
      <c r="Y29" s="430"/>
      <c r="Z29" s="358" t="s">
        <v>172</v>
      </c>
      <c r="AA29" s="359"/>
      <c r="AB29" s="359"/>
      <c r="AC29" s="359"/>
      <c r="AD29" s="359"/>
      <c r="AE29" s="359"/>
      <c r="AF29" s="359"/>
      <c r="AG29" s="360"/>
      <c r="AH29" s="361">
        <v>1550</v>
      </c>
      <c r="AI29" s="362"/>
      <c r="AJ29" s="362"/>
      <c r="AK29" s="362"/>
      <c r="AL29" s="363"/>
      <c r="AM29" s="361">
        <v>4670435</v>
      </c>
      <c r="AN29" s="362"/>
      <c r="AO29" s="362"/>
      <c r="AP29" s="362"/>
      <c r="AQ29" s="362"/>
      <c r="AR29" s="363"/>
      <c r="AS29" s="361">
        <v>3013</v>
      </c>
      <c r="AT29" s="362"/>
      <c r="AU29" s="362"/>
      <c r="AV29" s="362"/>
      <c r="AW29" s="362"/>
      <c r="AX29" s="364"/>
      <c r="AY29" s="371"/>
      <c r="AZ29" s="372"/>
      <c r="BA29" s="372"/>
      <c r="BB29" s="373"/>
      <c r="BC29" s="365" t="s">
        <v>173</v>
      </c>
      <c r="BD29" s="366"/>
      <c r="BE29" s="366"/>
      <c r="BF29" s="366"/>
      <c r="BG29" s="366"/>
      <c r="BH29" s="366"/>
      <c r="BI29" s="366"/>
      <c r="BJ29" s="366"/>
      <c r="BK29" s="366"/>
      <c r="BL29" s="366"/>
      <c r="BM29" s="367"/>
      <c r="BN29" s="385">
        <v>3562807</v>
      </c>
      <c r="BO29" s="386"/>
      <c r="BP29" s="386"/>
      <c r="BQ29" s="386"/>
      <c r="BR29" s="386"/>
      <c r="BS29" s="386"/>
      <c r="BT29" s="386"/>
      <c r="BU29" s="387"/>
      <c r="BV29" s="385">
        <v>3499671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9">
        <v>96.1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175</v>
      </c>
      <c r="BD30" s="353"/>
      <c r="BE30" s="353"/>
      <c r="BF30" s="353"/>
      <c r="BG30" s="353"/>
      <c r="BH30" s="353"/>
      <c r="BI30" s="353"/>
      <c r="BJ30" s="353"/>
      <c r="BK30" s="353"/>
      <c r="BL30" s="353"/>
      <c r="BM30" s="354"/>
      <c r="BN30" s="388">
        <v>137810297</v>
      </c>
      <c r="BO30" s="389"/>
      <c r="BP30" s="389"/>
      <c r="BQ30" s="389"/>
      <c r="BR30" s="389"/>
      <c r="BS30" s="389"/>
      <c r="BT30" s="389"/>
      <c r="BU30" s="390"/>
      <c r="BV30" s="388">
        <v>172692137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182</v>
      </c>
      <c r="D33" s="348"/>
      <c r="E33" s="347" t="s">
        <v>183</v>
      </c>
      <c r="F33" s="347"/>
      <c r="G33" s="347"/>
      <c r="H33" s="347"/>
      <c r="I33" s="347"/>
      <c r="J33" s="347"/>
      <c r="K33" s="347"/>
      <c r="L33" s="347"/>
      <c r="M33" s="347"/>
      <c r="N33" s="347"/>
      <c r="O33" s="347"/>
      <c r="P33" s="347"/>
      <c r="Q33" s="347"/>
      <c r="R33" s="347"/>
      <c r="S33" s="347"/>
      <c r="T33" s="169"/>
      <c r="U33" s="348" t="s">
        <v>182</v>
      </c>
      <c r="V33" s="348"/>
      <c r="W33" s="347" t="s">
        <v>183</v>
      </c>
      <c r="X33" s="347"/>
      <c r="Y33" s="347"/>
      <c r="Z33" s="347"/>
      <c r="AA33" s="347"/>
      <c r="AB33" s="347"/>
      <c r="AC33" s="347"/>
      <c r="AD33" s="347"/>
      <c r="AE33" s="347"/>
      <c r="AF33" s="347"/>
      <c r="AG33" s="347"/>
      <c r="AH33" s="347"/>
      <c r="AI33" s="347"/>
      <c r="AJ33" s="347"/>
      <c r="AK33" s="347"/>
      <c r="AL33" s="169"/>
      <c r="AM33" s="348" t="s">
        <v>182</v>
      </c>
      <c r="AN33" s="348"/>
      <c r="AO33" s="347" t="s">
        <v>183</v>
      </c>
      <c r="AP33" s="347"/>
      <c r="AQ33" s="347"/>
      <c r="AR33" s="347"/>
      <c r="AS33" s="347"/>
      <c r="AT33" s="347"/>
      <c r="AU33" s="347"/>
      <c r="AV33" s="347"/>
      <c r="AW33" s="347"/>
      <c r="AX33" s="347"/>
      <c r="AY33" s="347"/>
      <c r="AZ33" s="347"/>
      <c r="BA33" s="347"/>
      <c r="BB33" s="347"/>
      <c r="BC33" s="347"/>
      <c r="BD33" s="170"/>
      <c r="BE33" s="347" t="s">
        <v>184</v>
      </c>
      <c r="BF33" s="347"/>
      <c r="BG33" s="347" t="s">
        <v>185</v>
      </c>
      <c r="BH33" s="347"/>
      <c r="BI33" s="347"/>
      <c r="BJ33" s="347"/>
      <c r="BK33" s="347"/>
      <c r="BL33" s="347"/>
      <c r="BM33" s="347"/>
      <c r="BN33" s="347"/>
      <c r="BO33" s="347"/>
      <c r="BP33" s="347"/>
      <c r="BQ33" s="347"/>
      <c r="BR33" s="347"/>
      <c r="BS33" s="347"/>
      <c r="BT33" s="347"/>
      <c r="BU33" s="347"/>
      <c r="BV33" s="170"/>
      <c r="BW33" s="348" t="s">
        <v>184</v>
      </c>
      <c r="BX33" s="348"/>
      <c r="BY33" s="347" t="s">
        <v>186</v>
      </c>
      <c r="BZ33" s="347"/>
      <c r="CA33" s="347"/>
      <c r="CB33" s="347"/>
      <c r="CC33" s="347"/>
      <c r="CD33" s="347"/>
      <c r="CE33" s="347"/>
      <c r="CF33" s="347"/>
      <c r="CG33" s="347"/>
      <c r="CH33" s="347"/>
      <c r="CI33" s="347"/>
      <c r="CJ33" s="347"/>
      <c r="CK33" s="347"/>
      <c r="CL33" s="347"/>
      <c r="CM33" s="347"/>
      <c r="CN33" s="169"/>
      <c r="CO33" s="348" t="s">
        <v>182</v>
      </c>
      <c r="CP33" s="348"/>
      <c r="CQ33" s="347" t="s">
        <v>187</v>
      </c>
      <c r="CR33" s="347"/>
      <c r="CS33" s="347"/>
      <c r="CT33" s="347"/>
      <c r="CU33" s="347"/>
      <c r="CV33" s="347"/>
      <c r="CW33" s="347"/>
      <c r="CX33" s="347"/>
      <c r="CY33" s="347"/>
      <c r="CZ33" s="347"/>
      <c r="DA33" s="347"/>
      <c r="DB33" s="347"/>
      <c r="DC33" s="347"/>
      <c r="DD33" s="347"/>
      <c r="DE33" s="347"/>
      <c r="DF33" s="169"/>
      <c r="DG33" s="347" t="s">
        <v>188</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IF('各会計、関係団体の財政状況及び健全化判断比率'!B31="","",'各会計、関係団体の財政状況及び健全化判断比率'!B31)</f>
        <v>病院事業会計</v>
      </c>
      <c r="AP34" s="344"/>
      <c r="AQ34" s="344"/>
      <c r="AR34" s="344"/>
      <c r="AS34" s="344"/>
      <c r="AT34" s="344"/>
      <c r="AU34" s="344"/>
      <c r="AV34" s="344"/>
      <c r="AW34" s="344"/>
      <c r="AX34" s="344"/>
      <c r="AY34" s="344"/>
      <c r="AZ34" s="344"/>
      <c r="BA34" s="344"/>
      <c r="BB34" s="344"/>
      <c r="BC34" s="344"/>
      <c r="BD34" s="167"/>
      <c r="BE34" s="345">
        <f>IF(BG34="","",MAX(C34:D43,U34:V43,AM34:AN43)+1)</f>
        <v>8</v>
      </c>
      <c r="BF34" s="345"/>
      <c r="BG34" s="344" t="str">
        <f>IF('各会計、関係団体の財政状況及び健全化判断比率'!B32="","",'各会計、関係団体の財政状況及び健全化判断比率'!B32)</f>
        <v>水産物地方卸売市場事業特別会計</v>
      </c>
      <c r="BH34" s="344"/>
      <c r="BI34" s="344"/>
      <c r="BJ34" s="344"/>
      <c r="BK34" s="344"/>
      <c r="BL34" s="344"/>
      <c r="BM34" s="344"/>
      <c r="BN34" s="344"/>
      <c r="BO34" s="344"/>
      <c r="BP34" s="344"/>
      <c r="BQ34" s="344"/>
      <c r="BR34" s="344"/>
      <c r="BS34" s="344"/>
      <c r="BT34" s="344"/>
      <c r="BU34" s="344"/>
      <c r="BV34" s="167"/>
      <c r="BW34" s="345">
        <f>IF(BY34="","",MAX(C34:D43,U34:V43,AM34:AN43,BE34:BF43)+1)</f>
        <v>14</v>
      </c>
      <c r="BX34" s="345"/>
      <c r="BY34" s="344" t="str">
        <f>IF('各会計、関係団体の財政状況及び健全化判断比率'!B68="","",'各会計、関係団体の財政状況及び健全化判断比率'!B68)</f>
        <v>石巻地区広域行政事務組合</v>
      </c>
      <c r="BZ34" s="344"/>
      <c r="CA34" s="344"/>
      <c r="CB34" s="344"/>
      <c r="CC34" s="344"/>
      <c r="CD34" s="344"/>
      <c r="CE34" s="344"/>
      <c r="CF34" s="344"/>
      <c r="CG34" s="344"/>
      <c r="CH34" s="344"/>
      <c r="CI34" s="344"/>
      <c r="CJ34" s="344"/>
      <c r="CK34" s="344"/>
      <c r="CL34" s="344"/>
      <c r="CM34" s="344"/>
      <c r="CN34" s="167"/>
      <c r="CO34" s="345">
        <f>IF(CQ34="","",MAX(C34:D43,U34:V43,AM34:AN43,BE34:BF43,BW34:BX43)+1)</f>
        <v>20</v>
      </c>
      <c r="CP34" s="345"/>
      <c r="CQ34" s="344" t="str">
        <f>IF('各会計、関係団体の財政状況及び健全化判断比率'!BS7="","",'各会計、関係団体の財政状況及び健全化判断比率'!BS7)</f>
        <v>石巻市水産加工排水処理公社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土地取得特別会計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後期高齢者医療特別会計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9</v>
      </c>
      <c r="BF35" s="345"/>
      <c r="BG35" s="344" t="str">
        <f>IF('各会計、関係団体の財政状況及び健全化判断比率'!B33="","",'各会計、関係団体の財政状況及び健全化判断比率'!B33)</f>
        <v>下水道事業特別会計</v>
      </c>
      <c r="BH35" s="344"/>
      <c r="BI35" s="344"/>
      <c r="BJ35" s="344"/>
      <c r="BK35" s="344"/>
      <c r="BL35" s="344"/>
      <c r="BM35" s="344"/>
      <c r="BN35" s="344"/>
      <c r="BO35" s="344"/>
      <c r="BP35" s="344"/>
      <c r="BQ35" s="344"/>
      <c r="BR35" s="344"/>
      <c r="BS35" s="344"/>
      <c r="BT35" s="344"/>
      <c r="BU35" s="344"/>
      <c r="BV35" s="167"/>
      <c r="BW35" s="345">
        <f t="shared" ref="BW35:BW43" si="2">IF(BY35="","",BW34+1)</f>
        <v>15</v>
      </c>
      <c r="BX35" s="345"/>
      <c r="BY35" s="344" t="str">
        <f>IF('各会計、関係団体の財政状況及び健全化判断比率'!B69="","",'各会計、関係団体の財政状況及び健全化判断比率'!B69)</f>
        <v>石巻地方広域水道企業団</v>
      </c>
      <c r="BZ35" s="344"/>
      <c r="CA35" s="344"/>
      <c r="CB35" s="344"/>
      <c r="CC35" s="344"/>
      <c r="CD35" s="344"/>
      <c r="CE35" s="344"/>
      <c r="CF35" s="344"/>
      <c r="CG35" s="344"/>
      <c r="CH35" s="344"/>
      <c r="CI35" s="344"/>
      <c r="CJ35" s="344"/>
      <c r="CK35" s="344"/>
      <c r="CL35" s="344"/>
      <c r="CM35" s="344"/>
      <c r="CN35" s="167"/>
      <c r="CO35" s="345">
        <f t="shared" ref="CO35:CO43" si="3">IF(CQ35="","",CO34+1)</f>
        <v>21</v>
      </c>
      <c r="CP35" s="345"/>
      <c r="CQ35" s="344" t="str">
        <f>IF('各会計、関係団体の財政状況及び健全化判断比率'!BS8="","",'各会計、関係団体の財政状況及び健全化判断比率'!BS8)</f>
        <v>石巻地域高等教育事業団</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市街地開発事業特別会計</v>
      </c>
      <c r="F36" s="344"/>
      <c r="G36" s="344"/>
      <c r="H36" s="344"/>
      <c r="I36" s="344"/>
      <c r="J36" s="344"/>
      <c r="K36" s="344"/>
      <c r="L36" s="344"/>
      <c r="M36" s="344"/>
      <c r="N36" s="344"/>
      <c r="O36" s="344"/>
      <c r="P36" s="344"/>
      <c r="Q36" s="344"/>
      <c r="R36" s="344"/>
      <c r="S36" s="344"/>
      <c r="T36" s="167"/>
      <c r="U36" s="345">
        <f t="shared" ref="U36:U43" si="4">IF(W36="","",U35+1)</f>
        <v>6</v>
      </c>
      <c r="V36" s="345"/>
      <c r="W36" s="344" t="str">
        <f>IF('各会計、関係団体の財政状況及び健全化判断比率'!B30="","",'各会計、関係団体の財政状況及び健全化判断比率'!B30)</f>
        <v>介護保険事業特別会計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10</v>
      </c>
      <c r="BF36" s="345"/>
      <c r="BG36" s="344" t="str">
        <f>IF('各会計、関係団体の財政状況及び健全化判断比率'!B34="","",'各会計、関係団体の財政状況及び健全化判断比率'!B34)</f>
        <v>漁業集落排水事業特別会計</v>
      </c>
      <c r="BH36" s="344"/>
      <c r="BI36" s="344"/>
      <c r="BJ36" s="344"/>
      <c r="BK36" s="344"/>
      <c r="BL36" s="344"/>
      <c r="BM36" s="344"/>
      <c r="BN36" s="344"/>
      <c r="BO36" s="344"/>
      <c r="BP36" s="344"/>
      <c r="BQ36" s="344"/>
      <c r="BR36" s="344"/>
      <c r="BS36" s="344"/>
      <c r="BT36" s="344"/>
      <c r="BU36" s="344"/>
      <c r="BV36" s="167"/>
      <c r="BW36" s="345">
        <f t="shared" si="2"/>
        <v>16</v>
      </c>
      <c r="BX36" s="345"/>
      <c r="BY36" s="344" t="str">
        <f>IF('各会計、関係団体の財政状況及び健全化判断比率'!B70="","",'各会計、関係団体の財政状況及び健全化判断比率'!B70)</f>
        <v>宮城県市町村職員退職手当組合</v>
      </c>
      <c r="BZ36" s="344"/>
      <c r="CA36" s="344"/>
      <c r="CB36" s="344"/>
      <c r="CC36" s="344"/>
      <c r="CD36" s="344"/>
      <c r="CE36" s="344"/>
      <c r="CF36" s="344"/>
      <c r="CG36" s="344"/>
      <c r="CH36" s="344"/>
      <c r="CI36" s="344"/>
      <c r="CJ36" s="344"/>
      <c r="CK36" s="344"/>
      <c r="CL36" s="344"/>
      <c r="CM36" s="344"/>
      <c r="CN36" s="167"/>
      <c r="CO36" s="345">
        <f t="shared" si="3"/>
        <v>22</v>
      </c>
      <c r="CP36" s="345"/>
      <c r="CQ36" s="344" t="str">
        <f>IF('各会計、関係団体の財政状況及び健全化判断比率'!BS9="","",'各会計、関係団体の財政状況及び健全化判断比率'!BS9)</f>
        <v>石巻市芸術文化振興財団</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11</v>
      </c>
      <c r="BF37" s="345"/>
      <c r="BG37" s="344" t="str">
        <f>IF('各会計、関係団体の財政状況及び健全化判断比率'!B35="","",'各会計、関係団体の財政状況及び健全化判断比率'!B35)</f>
        <v>農業集落排水事業特別会計</v>
      </c>
      <c r="BH37" s="344"/>
      <c r="BI37" s="344"/>
      <c r="BJ37" s="344"/>
      <c r="BK37" s="344"/>
      <c r="BL37" s="344"/>
      <c r="BM37" s="344"/>
      <c r="BN37" s="344"/>
      <c r="BO37" s="344"/>
      <c r="BP37" s="344"/>
      <c r="BQ37" s="344"/>
      <c r="BR37" s="344"/>
      <c r="BS37" s="344"/>
      <c r="BT37" s="344"/>
      <c r="BU37" s="344"/>
      <c r="BV37" s="167"/>
      <c r="BW37" s="345">
        <f t="shared" si="2"/>
        <v>17</v>
      </c>
      <c r="BX37" s="345"/>
      <c r="BY37" s="344" t="str">
        <f>IF('各会計、関係団体の財政状況及び健全化判断比率'!B71="","",'各会計、関係団体の財政状況及び健全化判断比率'!B71)</f>
        <v>宮城県市町村自治振興センター</v>
      </c>
      <c r="BZ37" s="344"/>
      <c r="CA37" s="344"/>
      <c r="CB37" s="344"/>
      <c r="CC37" s="344"/>
      <c r="CD37" s="344"/>
      <c r="CE37" s="344"/>
      <c r="CF37" s="344"/>
      <c r="CG37" s="344"/>
      <c r="CH37" s="344"/>
      <c r="CI37" s="344"/>
      <c r="CJ37" s="344"/>
      <c r="CK37" s="344"/>
      <c r="CL37" s="344"/>
      <c r="CM37" s="344"/>
      <c r="CN37" s="167"/>
      <c r="CO37" s="345">
        <f t="shared" si="3"/>
        <v>23</v>
      </c>
      <c r="CP37" s="345"/>
      <c r="CQ37" s="344" t="str">
        <f>IF('各会計、関係団体の財政状況及び健全化判断比率'!BS10="","",'各会計、関係団体の財政状況及び健全化判断比率'!BS10)</f>
        <v>石巻地区勤労者福祉サービスセンター</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f t="shared" si="1"/>
        <v>12</v>
      </c>
      <c r="BF38" s="345"/>
      <c r="BG38" s="344" t="str">
        <f>IF('各会計、関係団体の財政状況及び健全化判断比率'!B36="","",'各会計、関係団体の財政状況及び健全化判断比率'!B36)</f>
        <v>浄化槽整備事業特別会計</v>
      </c>
      <c r="BH38" s="344"/>
      <c r="BI38" s="344"/>
      <c r="BJ38" s="344"/>
      <c r="BK38" s="344"/>
      <c r="BL38" s="344"/>
      <c r="BM38" s="344"/>
      <c r="BN38" s="344"/>
      <c r="BO38" s="344"/>
      <c r="BP38" s="344"/>
      <c r="BQ38" s="344"/>
      <c r="BR38" s="344"/>
      <c r="BS38" s="344"/>
      <c r="BT38" s="344"/>
      <c r="BU38" s="344"/>
      <c r="BV38" s="167"/>
      <c r="BW38" s="345">
        <f t="shared" si="2"/>
        <v>18</v>
      </c>
      <c r="BX38" s="345"/>
      <c r="BY38" s="344" t="str">
        <f>IF('各会計、関係団体の財政状況及び健全化判断比率'!B72="","",'各会計、関係団体の財政状況及び健全化判断比率'!B72)</f>
        <v>宮城県後期高齢者医療広域連合（一般会計）</v>
      </c>
      <c r="BZ38" s="344"/>
      <c r="CA38" s="344"/>
      <c r="CB38" s="344"/>
      <c r="CC38" s="344"/>
      <c r="CD38" s="344"/>
      <c r="CE38" s="344"/>
      <c r="CF38" s="344"/>
      <c r="CG38" s="344"/>
      <c r="CH38" s="344"/>
      <c r="CI38" s="344"/>
      <c r="CJ38" s="344"/>
      <c r="CK38" s="344"/>
      <c r="CL38" s="344"/>
      <c r="CM38" s="344"/>
      <c r="CN38" s="167"/>
      <c r="CO38" s="345">
        <f t="shared" si="3"/>
        <v>24</v>
      </c>
      <c r="CP38" s="345"/>
      <c r="CQ38" s="344" t="str">
        <f>IF('各会計、関係団体の財政状況及び健全化判断比率'!BS11="","",'各会計、関係団体の財政状況及び健全化判断比率'!BS11)</f>
        <v>石巻魚市場</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f t="shared" si="1"/>
        <v>13</v>
      </c>
      <c r="BF39" s="345"/>
      <c r="BG39" s="344" t="str">
        <f>IF('各会計、関係団体の財政状況及び健全化判断比率'!B37="","",'各会計、関係団体の財政状況及び健全化判断比率'!B37)</f>
        <v>産業用地整備事業特別会計</v>
      </c>
      <c r="BH39" s="344"/>
      <c r="BI39" s="344"/>
      <c r="BJ39" s="344"/>
      <c r="BK39" s="344"/>
      <c r="BL39" s="344"/>
      <c r="BM39" s="344"/>
      <c r="BN39" s="344"/>
      <c r="BO39" s="344"/>
      <c r="BP39" s="344"/>
      <c r="BQ39" s="344"/>
      <c r="BR39" s="344"/>
      <c r="BS39" s="344"/>
      <c r="BT39" s="344"/>
      <c r="BU39" s="344"/>
      <c r="BV39" s="167"/>
      <c r="BW39" s="345">
        <f t="shared" si="2"/>
        <v>19</v>
      </c>
      <c r="BX39" s="345"/>
      <c r="BY39" s="344" t="str">
        <f>IF('各会計、関係団体の財政状況及び健全化判断比率'!B73="","",'各会計、関係団体の財政状況及び健全化判断比率'!B73)</f>
        <v>宮城県後期高齢者医療広域連合（後期高齢者医療事業会計）</v>
      </c>
      <c r="BZ39" s="344"/>
      <c r="CA39" s="344"/>
      <c r="CB39" s="344"/>
      <c r="CC39" s="344"/>
      <c r="CD39" s="344"/>
      <c r="CE39" s="344"/>
      <c r="CF39" s="344"/>
      <c r="CG39" s="344"/>
      <c r="CH39" s="344"/>
      <c r="CI39" s="344"/>
      <c r="CJ39" s="344"/>
      <c r="CK39" s="344"/>
      <c r="CL39" s="344"/>
      <c r="CM39" s="344"/>
      <c r="CN39" s="167"/>
      <c r="CO39" s="345">
        <f t="shared" si="3"/>
        <v>25</v>
      </c>
      <c r="CP39" s="345"/>
      <c r="CQ39" s="344" t="str">
        <f>IF('各会計、関係団体の財政状況及び健全化判断比率'!BS12="","",'各会計、関係団体の財政状況及び健全化判断比率'!BS12)</f>
        <v>石巻青果</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f t="shared" si="3"/>
        <v>26</v>
      </c>
      <c r="CP40" s="345"/>
      <c r="CQ40" s="344" t="str">
        <f>IF('各会計、関係団体の財政状況及び健全化判断比率'!BS13="","",'各会計、関係団体の財政状況及び健全化判断比率'!BS13)</f>
        <v>網地島ライン</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f t="shared" si="3"/>
        <v>27</v>
      </c>
      <c r="CP41" s="345"/>
      <c r="CQ41" s="344" t="str">
        <f>IF('各会計、関係団体の財政状況及び健全化判断比率'!BS14="","",'各会計、関係団体の財政状況及び健全化判断比率'!BS14)</f>
        <v>街づくりまんぼう</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f t="shared" si="3"/>
        <v>28</v>
      </c>
      <c r="CP42" s="345"/>
      <c r="CQ42" s="344" t="str">
        <f>IF('各会計、関係団体の財政状況及び健全化判断比率'!BS15="","",'各会計、関係団体の財政状況及び健全化判断比率'!BS15)</f>
        <v>かほく・上品の郷</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f t="shared" si="3"/>
        <v>29</v>
      </c>
      <c r="CP43" s="345"/>
      <c r="CQ43" s="344" t="str">
        <f>IF('各会計、関係団体の財政状況及び健全化判断比率'!BS16="","",'各会計、関係団体の財政状況及び健全化判断比率'!BS16)</f>
        <v>牡鹿産業</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P16" sqref="AP16:BF16"/>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197</v>
      </c>
      <c r="DI1" s="704"/>
      <c r="DJ1" s="704"/>
      <c r="DK1" s="704"/>
      <c r="DL1" s="704"/>
      <c r="DM1" s="704"/>
      <c r="DN1" s="705"/>
      <c r="DP1" s="703" t="s">
        <v>198</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200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202</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203</v>
      </c>
      <c r="S4" s="651"/>
      <c r="T4" s="651"/>
      <c r="U4" s="651"/>
      <c r="V4" s="651"/>
      <c r="W4" s="651"/>
      <c r="X4" s="651"/>
      <c r="Y4" s="652"/>
      <c r="Z4" s="650" t="s">
        <v>204</v>
      </c>
      <c r="AA4" s="651"/>
      <c r="AB4" s="651"/>
      <c r="AC4" s="652"/>
      <c r="AD4" s="650" t="s">
        <v>205</v>
      </c>
      <c r="AE4" s="651"/>
      <c r="AF4" s="651"/>
      <c r="AG4" s="651"/>
      <c r="AH4" s="651"/>
      <c r="AI4" s="651"/>
      <c r="AJ4" s="651"/>
      <c r="AK4" s="652"/>
      <c r="AL4" s="650" t="s">
        <v>204</v>
      </c>
      <c r="AM4" s="651"/>
      <c r="AN4" s="651"/>
      <c r="AO4" s="652"/>
      <c r="AP4" s="706" t="s">
        <v>206</v>
      </c>
      <c r="AQ4" s="706"/>
      <c r="AR4" s="706"/>
      <c r="AS4" s="706"/>
      <c r="AT4" s="706"/>
      <c r="AU4" s="706"/>
      <c r="AV4" s="706"/>
      <c r="AW4" s="706"/>
      <c r="AX4" s="706"/>
      <c r="AY4" s="706"/>
      <c r="AZ4" s="706"/>
      <c r="BA4" s="706"/>
      <c r="BB4" s="706"/>
      <c r="BC4" s="706"/>
      <c r="BD4" s="706"/>
      <c r="BE4" s="706"/>
      <c r="BF4" s="706"/>
      <c r="BG4" s="706" t="s">
        <v>207</v>
      </c>
      <c r="BH4" s="706"/>
      <c r="BI4" s="706"/>
      <c r="BJ4" s="706"/>
      <c r="BK4" s="706"/>
      <c r="BL4" s="706"/>
      <c r="BM4" s="706"/>
      <c r="BN4" s="706"/>
      <c r="BO4" s="706" t="s">
        <v>204</v>
      </c>
      <c r="BP4" s="706"/>
      <c r="BQ4" s="706"/>
      <c r="BR4" s="706"/>
      <c r="BS4" s="706" t="s">
        <v>208</v>
      </c>
      <c r="BT4" s="706"/>
      <c r="BU4" s="706"/>
      <c r="BV4" s="706"/>
      <c r="BW4" s="706"/>
      <c r="BX4" s="706"/>
      <c r="BY4" s="706"/>
      <c r="BZ4" s="706"/>
      <c r="CA4" s="706"/>
      <c r="CB4" s="706"/>
      <c r="CD4" s="695" t="s">
        <v>209</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210</v>
      </c>
      <c r="C5" s="678"/>
      <c r="D5" s="678"/>
      <c r="E5" s="678"/>
      <c r="F5" s="678"/>
      <c r="G5" s="678"/>
      <c r="H5" s="678"/>
      <c r="I5" s="678"/>
      <c r="J5" s="678"/>
      <c r="K5" s="678"/>
      <c r="L5" s="678"/>
      <c r="M5" s="678"/>
      <c r="N5" s="678"/>
      <c r="O5" s="678"/>
      <c r="P5" s="678"/>
      <c r="Q5" s="679"/>
      <c r="R5" s="640">
        <v>17637267</v>
      </c>
      <c r="S5" s="641"/>
      <c r="T5" s="641"/>
      <c r="U5" s="641"/>
      <c r="V5" s="641"/>
      <c r="W5" s="641"/>
      <c r="X5" s="641"/>
      <c r="Y5" s="688"/>
      <c r="Z5" s="701">
        <v>6.9</v>
      </c>
      <c r="AA5" s="701"/>
      <c r="AB5" s="701"/>
      <c r="AC5" s="701"/>
      <c r="AD5" s="702">
        <v>16756901</v>
      </c>
      <c r="AE5" s="702"/>
      <c r="AF5" s="702"/>
      <c r="AG5" s="702"/>
      <c r="AH5" s="702"/>
      <c r="AI5" s="702"/>
      <c r="AJ5" s="702"/>
      <c r="AK5" s="702"/>
      <c r="AL5" s="689">
        <v>44</v>
      </c>
      <c r="AM5" s="658"/>
      <c r="AN5" s="658"/>
      <c r="AO5" s="690"/>
      <c r="AP5" s="677" t="s">
        <v>211</v>
      </c>
      <c r="AQ5" s="678"/>
      <c r="AR5" s="678"/>
      <c r="AS5" s="678"/>
      <c r="AT5" s="678"/>
      <c r="AU5" s="678"/>
      <c r="AV5" s="678"/>
      <c r="AW5" s="678"/>
      <c r="AX5" s="678"/>
      <c r="AY5" s="678"/>
      <c r="AZ5" s="678"/>
      <c r="BA5" s="678"/>
      <c r="BB5" s="678"/>
      <c r="BC5" s="678"/>
      <c r="BD5" s="678"/>
      <c r="BE5" s="678"/>
      <c r="BF5" s="679"/>
      <c r="BG5" s="590">
        <v>16738036</v>
      </c>
      <c r="BH5" s="591"/>
      <c r="BI5" s="591"/>
      <c r="BJ5" s="591"/>
      <c r="BK5" s="591"/>
      <c r="BL5" s="591"/>
      <c r="BM5" s="591"/>
      <c r="BN5" s="592"/>
      <c r="BO5" s="643">
        <v>94.9</v>
      </c>
      <c r="BP5" s="643"/>
      <c r="BQ5" s="643"/>
      <c r="BR5" s="643"/>
      <c r="BS5" s="644">
        <v>149180</v>
      </c>
      <c r="BT5" s="644"/>
      <c r="BU5" s="644"/>
      <c r="BV5" s="644"/>
      <c r="BW5" s="644"/>
      <c r="BX5" s="644"/>
      <c r="BY5" s="644"/>
      <c r="BZ5" s="644"/>
      <c r="CA5" s="644"/>
      <c r="CB5" s="680"/>
      <c r="CD5" s="695" t="s">
        <v>206</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204</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x14ac:dyDescent="0.15">
      <c r="B6" s="587" t="s">
        <v>215</v>
      </c>
      <c r="C6" s="588"/>
      <c r="D6" s="588"/>
      <c r="E6" s="588"/>
      <c r="F6" s="588"/>
      <c r="G6" s="588"/>
      <c r="H6" s="588"/>
      <c r="I6" s="588"/>
      <c r="J6" s="588"/>
      <c r="K6" s="588"/>
      <c r="L6" s="588"/>
      <c r="M6" s="588"/>
      <c r="N6" s="588"/>
      <c r="O6" s="588"/>
      <c r="P6" s="588"/>
      <c r="Q6" s="589"/>
      <c r="R6" s="590">
        <v>659285</v>
      </c>
      <c r="S6" s="591"/>
      <c r="T6" s="591"/>
      <c r="U6" s="591"/>
      <c r="V6" s="591"/>
      <c r="W6" s="591"/>
      <c r="X6" s="591"/>
      <c r="Y6" s="592"/>
      <c r="Z6" s="643">
        <v>0.3</v>
      </c>
      <c r="AA6" s="643"/>
      <c r="AB6" s="643"/>
      <c r="AC6" s="643"/>
      <c r="AD6" s="644">
        <v>659285</v>
      </c>
      <c r="AE6" s="644"/>
      <c r="AF6" s="644"/>
      <c r="AG6" s="644"/>
      <c r="AH6" s="644"/>
      <c r="AI6" s="644"/>
      <c r="AJ6" s="644"/>
      <c r="AK6" s="644"/>
      <c r="AL6" s="613">
        <v>1.7</v>
      </c>
      <c r="AM6" s="645"/>
      <c r="AN6" s="645"/>
      <c r="AO6" s="646"/>
      <c r="AP6" s="587" t="s">
        <v>216</v>
      </c>
      <c r="AQ6" s="588"/>
      <c r="AR6" s="588"/>
      <c r="AS6" s="588"/>
      <c r="AT6" s="588"/>
      <c r="AU6" s="588"/>
      <c r="AV6" s="588"/>
      <c r="AW6" s="588"/>
      <c r="AX6" s="588"/>
      <c r="AY6" s="588"/>
      <c r="AZ6" s="588"/>
      <c r="BA6" s="588"/>
      <c r="BB6" s="588"/>
      <c r="BC6" s="588"/>
      <c r="BD6" s="588"/>
      <c r="BE6" s="588"/>
      <c r="BF6" s="589"/>
      <c r="BG6" s="590">
        <v>16738036</v>
      </c>
      <c r="BH6" s="591"/>
      <c r="BI6" s="591"/>
      <c r="BJ6" s="591"/>
      <c r="BK6" s="591"/>
      <c r="BL6" s="591"/>
      <c r="BM6" s="591"/>
      <c r="BN6" s="592"/>
      <c r="BO6" s="643">
        <v>94.9</v>
      </c>
      <c r="BP6" s="643"/>
      <c r="BQ6" s="643"/>
      <c r="BR6" s="643"/>
      <c r="BS6" s="644">
        <v>149180</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385488</v>
      </c>
      <c r="CS6" s="591"/>
      <c r="CT6" s="591"/>
      <c r="CU6" s="591"/>
      <c r="CV6" s="591"/>
      <c r="CW6" s="591"/>
      <c r="CX6" s="591"/>
      <c r="CY6" s="592"/>
      <c r="CZ6" s="643">
        <v>0.2</v>
      </c>
      <c r="DA6" s="643"/>
      <c r="DB6" s="643"/>
      <c r="DC6" s="643"/>
      <c r="DD6" s="596" t="s">
        <v>218</v>
      </c>
      <c r="DE6" s="591"/>
      <c r="DF6" s="591"/>
      <c r="DG6" s="591"/>
      <c r="DH6" s="591"/>
      <c r="DI6" s="591"/>
      <c r="DJ6" s="591"/>
      <c r="DK6" s="591"/>
      <c r="DL6" s="591"/>
      <c r="DM6" s="591"/>
      <c r="DN6" s="591"/>
      <c r="DO6" s="591"/>
      <c r="DP6" s="592"/>
      <c r="DQ6" s="596">
        <v>385488</v>
      </c>
      <c r="DR6" s="591"/>
      <c r="DS6" s="591"/>
      <c r="DT6" s="591"/>
      <c r="DU6" s="591"/>
      <c r="DV6" s="591"/>
      <c r="DW6" s="591"/>
      <c r="DX6" s="591"/>
      <c r="DY6" s="591"/>
      <c r="DZ6" s="591"/>
      <c r="EA6" s="591"/>
      <c r="EB6" s="591"/>
      <c r="EC6" s="626"/>
    </row>
    <row r="7" spans="2:143" ht="11.25" customHeight="1" x14ac:dyDescent="0.15">
      <c r="B7" s="587" t="s">
        <v>219</v>
      </c>
      <c r="C7" s="588"/>
      <c r="D7" s="588"/>
      <c r="E7" s="588"/>
      <c r="F7" s="588"/>
      <c r="G7" s="588"/>
      <c r="H7" s="588"/>
      <c r="I7" s="588"/>
      <c r="J7" s="588"/>
      <c r="K7" s="588"/>
      <c r="L7" s="588"/>
      <c r="M7" s="588"/>
      <c r="N7" s="588"/>
      <c r="O7" s="588"/>
      <c r="P7" s="588"/>
      <c r="Q7" s="589"/>
      <c r="R7" s="590">
        <v>10511</v>
      </c>
      <c r="S7" s="591"/>
      <c r="T7" s="591"/>
      <c r="U7" s="591"/>
      <c r="V7" s="591"/>
      <c r="W7" s="591"/>
      <c r="X7" s="591"/>
      <c r="Y7" s="592"/>
      <c r="Z7" s="643">
        <v>0</v>
      </c>
      <c r="AA7" s="643"/>
      <c r="AB7" s="643"/>
      <c r="AC7" s="643"/>
      <c r="AD7" s="644">
        <v>10511</v>
      </c>
      <c r="AE7" s="644"/>
      <c r="AF7" s="644"/>
      <c r="AG7" s="644"/>
      <c r="AH7" s="644"/>
      <c r="AI7" s="644"/>
      <c r="AJ7" s="644"/>
      <c r="AK7" s="644"/>
      <c r="AL7" s="613">
        <v>0</v>
      </c>
      <c r="AM7" s="645"/>
      <c r="AN7" s="645"/>
      <c r="AO7" s="646"/>
      <c r="AP7" s="587" t="s">
        <v>220</v>
      </c>
      <c r="AQ7" s="588"/>
      <c r="AR7" s="588"/>
      <c r="AS7" s="588"/>
      <c r="AT7" s="588"/>
      <c r="AU7" s="588"/>
      <c r="AV7" s="588"/>
      <c r="AW7" s="588"/>
      <c r="AX7" s="588"/>
      <c r="AY7" s="588"/>
      <c r="AZ7" s="588"/>
      <c r="BA7" s="588"/>
      <c r="BB7" s="588"/>
      <c r="BC7" s="588"/>
      <c r="BD7" s="588"/>
      <c r="BE7" s="588"/>
      <c r="BF7" s="589"/>
      <c r="BG7" s="590">
        <v>7853389</v>
      </c>
      <c r="BH7" s="591"/>
      <c r="BI7" s="591"/>
      <c r="BJ7" s="591"/>
      <c r="BK7" s="591"/>
      <c r="BL7" s="591"/>
      <c r="BM7" s="591"/>
      <c r="BN7" s="592"/>
      <c r="BO7" s="643">
        <v>44.5</v>
      </c>
      <c r="BP7" s="643"/>
      <c r="BQ7" s="643"/>
      <c r="BR7" s="643"/>
      <c r="BS7" s="644">
        <v>149180</v>
      </c>
      <c r="BT7" s="644"/>
      <c r="BU7" s="644"/>
      <c r="BV7" s="644"/>
      <c r="BW7" s="644"/>
      <c r="BX7" s="644"/>
      <c r="BY7" s="644"/>
      <c r="BZ7" s="644"/>
      <c r="CA7" s="644"/>
      <c r="CB7" s="680"/>
      <c r="CD7" s="627" t="s">
        <v>221</v>
      </c>
      <c r="CE7" s="624"/>
      <c r="CF7" s="624"/>
      <c r="CG7" s="624"/>
      <c r="CH7" s="624"/>
      <c r="CI7" s="624"/>
      <c r="CJ7" s="624"/>
      <c r="CK7" s="624"/>
      <c r="CL7" s="624"/>
      <c r="CM7" s="624"/>
      <c r="CN7" s="624"/>
      <c r="CO7" s="624"/>
      <c r="CP7" s="624"/>
      <c r="CQ7" s="625"/>
      <c r="CR7" s="590">
        <v>40798496</v>
      </c>
      <c r="CS7" s="591"/>
      <c r="CT7" s="591"/>
      <c r="CU7" s="591"/>
      <c r="CV7" s="591"/>
      <c r="CW7" s="591"/>
      <c r="CX7" s="591"/>
      <c r="CY7" s="592"/>
      <c r="CZ7" s="643">
        <v>20.2</v>
      </c>
      <c r="DA7" s="643"/>
      <c r="DB7" s="643"/>
      <c r="DC7" s="643"/>
      <c r="DD7" s="596">
        <v>1052695</v>
      </c>
      <c r="DE7" s="591"/>
      <c r="DF7" s="591"/>
      <c r="DG7" s="591"/>
      <c r="DH7" s="591"/>
      <c r="DI7" s="591"/>
      <c r="DJ7" s="591"/>
      <c r="DK7" s="591"/>
      <c r="DL7" s="591"/>
      <c r="DM7" s="591"/>
      <c r="DN7" s="591"/>
      <c r="DO7" s="591"/>
      <c r="DP7" s="592"/>
      <c r="DQ7" s="596">
        <v>17565276</v>
      </c>
      <c r="DR7" s="591"/>
      <c r="DS7" s="591"/>
      <c r="DT7" s="591"/>
      <c r="DU7" s="591"/>
      <c r="DV7" s="591"/>
      <c r="DW7" s="591"/>
      <c r="DX7" s="591"/>
      <c r="DY7" s="591"/>
      <c r="DZ7" s="591"/>
      <c r="EA7" s="591"/>
      <c r="EB7" s="591"/>
      <c r="EC7" s="626"/>
    </row>
    <row r="8" spans="2:143" ht="11.25" customHeight="1" x14ac:dyDescent="0.15">
      <c r="B8" s="587" t="s">
        <v>222</v>
      </c>
      <c r="C8" s="588"/>
      <c r="D8" s="588"/>
      <c r="E8" s="588"/>
      <c r="F8" s="588"/>
      <c r="G8" s="588"/>
      <c r="H8" s="588"/>
      <c r="I8" s="588"/>
      <c r="J8" s="588"/>
      <c r="K8" s="588"/>
      <c r="L8" s="588"/>
      <c r="M8" s="588"/>
      <c r="N8" s="588"/>
      <c r="O8" s="588"/>
      <c r="P8" s="588"/>
      <c r="Q8" s="589"/>
      <c r="R8" s="590">
        <v>30605</v>
      </c>
      <c r="S8" s="591"/>
      <c r="T8" s="591"/>
      <c r="U8" s="591"/>
      <c r="V8" s="591"/>
      <c r="W8" s="591"/>
      <c r="X8" s="591"/>
      <c r="Y8" s="592"/>
      <c r="Z8" s="643">
        <v>0</v>
      </c>
      <c r="AA8" s="643"/>
      <c r="AB8" s="643"/>
      <c r="AC8" s="643"/>
      <c r="AD8" s="644">
        <v>30605</v>
      </c>
      <c r="AE8" s="644"/>
      <c r="AF8" s="644"/>
      <c r="AG8" s="644"/>
      <c r="AH8" s="644"/>
      <c r="AI8" s="644"/>
      <c r="AJ8" s="644"/>
      <c r="AK8" s="644"/>
      <c r="AL8" s="613">
        <v>0.1</v>
      </c>
      <c r="AM8" s="645"/>
      <c r="AN8" s="645"/>
      <c r="AO8" s="646"/>
      <c r="AP8" s="587" t="s">
        <v>223</v>
      </c>
      <c r="AQ8" s="588"/>
      <c r="AR8" s="588"/>
      <c r="AS8" s="588"/>
      <c r="AT8" s="588"/>
      <c r="AU8" s="588"/>
      <c r="AV8" s="588"/>
      <c r="AW8" s="588"/>
      <c r="AX8" s="588"/>
      <c r="AY8" s="588"/>
      <c r="AZ8" s="588"/>
      <c r="BA8" s="588"/>
      <c r="BB8" s="588"/>
      <c r="BC8" s="588"/>
      <c r="BD8" s="588"/>
      <c r="BE8" s="588"/>
      <c r="BF8" s="589"/>
      <c r="BG8" s="590">
        <v>241627</v>
      </c>
      <c r="BH8" s="591"/>
      <c r="BI8" s="591"/>
      <c r="BJ8" s="591"/>
      <c r="BK8" s="591"/>
      <c r="BL8" s="591"/>
      <c r="BM8" s="591"/>
      <c r="BN8" s="592"/>
      <c r="BO8" s="643">
        <v>1.4</v>
      </c>
      <c r="BP8" s="643"/>
      <c r="BQ8" s="643"/>
      <c r="BR8" s="643"/>
      <c r="BS8" s="596" t="s">
        <v>224</v>
      </c>
      <c r="BT8" s="591"/>
      <c r="BU8" s="591"/>
      <c r="BV8" s="591"/>
      <c r="BW8" s="591"/>
      <c r="BX8" s="591"/>
      <c r="BY8" s="591"/>
      <c r="BZ8" s="591"/>
      <c r="CA8" s="591"/>
      <c r="CB8" s="626"/>
      <c r="CD8" s="627" t="s">
        <v>225</v>
      </c>
      <c r="CE8" s="624"/>
      <c r="CF8" s="624"/>
      <c r="CG8" s="624"/>
      <c r="CH8" s="624"/>
      <c r="CI8" s="624"/>
      <c r="CJ8" s="624"/>
      <c r="CK8" s="624"/>
      <c r="CL8" s="624"/>
      <c r="CM8" s="624"/>
      <c r="CN8" s="624"/>
      <c r="CO8" s="624"/>
      <c r="CP8" s="624"/>
      <c r="CQ8" s="625"/>
      <c r="CR8" s="590">
        <v>25512898</v>
      </c>
      <c r="CS8" s="591"/>
      <c r="CT8" s="591"/>
      <c r="CU8" s="591"/>
      <c r="CV8" s="591"/>
      <c r="CW8" s="591"/>
      <c r="CX8" s="591"/>
      <c r="CY8" s="592"/>
      <c r="CZ8" s="643">
        <v>12.7</v>
      </c>
      <c r="DA8" s="643"/>
      <c r="DB8" s="643"/>
      <c r="DC8" s="643"/>
      <c r="DD8" s="596">
        <v>872970</v>
      </c>
      <c r="DE8" s="591"/>
      <c r="DF8" s="591"/>
      <c r="DG8" s="591"/>
      <c r="DH8" s="591"/>
      <c r="DI8" s="591"/>
      <c r="DJ8" s="591"/>
      <c r="DK8" s="591"/>
      <c r="DL8" s="591"/>
      <c r="DM8" s="591"/>
      <c r="DN8" s="591"/>
      <c r="DO8" s="591"/>
      <c r="DP8" s="592"/>
      <c r="DQ8" s="596">
        <v>11583493</v>
      </c>
      <c r="DR8" s="591"/>
      <c r="DS8" s="591"/>
      <c r="DT8" s="591"/>
      <c r="DU8" s="591"/>
      <c r="DV8" s="591"/>
      <c r="DW8" s="591"/>
      <c r="DX8" s="591"/>
      <c r="DY8" s="591"/>
      <c r="DZ8" s="591"/>
      <c r="EA8" s="591"/>
      <c r="EB8" s="591"/>
      <c r="EC8" s="626"/>
    </row>
    <row r="9" spans="2:143" ht="11.25" customHeight="1" x14ac:dyDescent="0.15">
      <c r="B9" s="587" t="s">
        <v>226</v>
      </c>
      <c r="C9" s="588"/>
      <c r="D9" s="588"/>
      <c r="E9" s="588"/>
      <c r="F9" s="588"/>
      <c r="G9" s="588"/>
      <c r="H9" s="588"/>
      <c r="I9" s="588"/>
      <c r="J9" s="588"/>
      <c r="K9" s="588"/>
      <c r="L9" s="588"/>
      <c r="M9" s="588"/>
      <c r="N9" s="588"/>
      <c r="O9" s="588"/>
      <c r="P9" s="588"/>
      <c r="Q9" s="589"/>
      <c r="R9" s="590">
        <v>17949</v>
      </c>
      <c r="S9" s="591"/>
      <c r="T9" s="591"/>
      <c r="U9" s="591"/>
      <c r="V9" s="591"/>
      <c r="W9" s="591"/>
      <c r="X9" s="591"/>
      <c r="Y9" s="592"/>
      <c r="Z9" s="643">
        <v>0</v>
      </c>
      <c r="AA9" s="643"/>
      <c r="AB9" s="643"/>
      <c r="AC9" s="643"/>
      <c r="AD9" s="644">
        <v>17949</v>
      </c>
      <c r="AE9" s="644"/>
      <c r="AF9" s="644"/>
      <c r="AG9" s="644"/>
      <c r="AH9" s="644"/>
      <c r="AI9" s="644"/>
      <c r="AJ9" s="644"/>
      <c r="AK9" s="644"/>
      <c r="AL9" s="613">
        <v>0</v>
      </c>
      <c r="AM9" s="645"/>
      <c r="AN9" s="645"/>
      <c r="AO9" s="646"/>
      <c r="AP9" s="587" t="s">
        <v>227</v>
      </c>
      <c r="AQ9" s="588"/>
      <c r="AR9" s="588"/>
      <c r="AS9" s="588"/>
      <c r="AT9" s="588"/>
      <c r="AU9" s="588"/>
      <c r="AV9" s="588"/>
      <c r="AW9" s="588"/>
      <c r="AX9" s="588"/>
      <c r="AY9" s="588"/>
      <c r="AZ9" s="588"/>
      <c r="BA9" s="588"/>
      <c r="BB9" s="588"/>
      <c r="BC9" s="588"/>
      <c r="BD9" s="588"/>
      <c r="BE9" s="588"/>
      <c r="BF9" s="589"/>
      <c r="BG9" s="590">
        <v>5969634</v>
      </c>
      <c r="BH9" s="591"/>
      <c r="BI9" s="591"/>
      <c r="BJ9" s="591"/>
      <c r="BK9" s="591"/>
      <c r="BL9" s="591"/>
      <c r="BM9" s="591"/>
      <c r="BN9" s="592"/>
      <c r="BO9" s="643">
        <v>33.799999999999997</v>
      </c>
      <c r="BP9" s="643"/>
      <c r="BQ9" s="643"/>
      <c r="BR9" s="643"/>
      <c r="BS9" s="596" t="s">
        <v>224</v>
      </c>
      <c r="BT9" s="591"/>
      <c r="BU9" s="591"/>
      <c r="BV9" s="591"/>
      <c r="BW9" s="591"/>
      <c r="BX9" s="591"/>
      <c r="BY9" s="591"/>
      <c r="BZ9" s="591"/>
      <c r="CA9" s="591"/>
      <c r="CB9" s="626"/>
      <c r="CD9" s="627" t="s">
        <v>228</v>
      </c>
      <c r="CE9" s="624"/>
      <c r="CF9" s="624"/>
      <c r="CG9" s="624"/>
      <c r="CH9" s="624"/>
      <c r="CI9" s="624"/>
      <c r="CJ9" s="624"/>
      <c r="CK9" s="624"/>
      <c r="CL9" s="624"/>
      <c r="CM9" s="624"/>
      <c r="CN9" s="624"/>
      <c r="CO9" s="624"/>
      <c r="CP9" s="624"/>
      <c r="CQ9" s="625"/>
      <c r="CR9" s="590">
        <v>8151034</v>
      </c>
      <c r="CS9" s="591"/>
      <c r="CT9" s="591"/>
      <c r="CU9" s="591"/>
      <c r="CV9" s="591"/>
      <c r="CW9" s="591"/>
      <c r="CX9" s="591"/>
      <c r="CY9" s="592"/>
      <c r="CZ9" s="643">
        <v>4</v>
      </c>
      <c r="DA9" s="643"/>
      <c r="DB9" s="643"/>
      <c r="DC9" s="643"/>
      <c r="DD9" s="596">
        <v>652706</v>
      </c>
      <c r="DE9" s="591"/>
      <c r="DF9" s="591"/>
      <c r="DG9" s="591"/>
      <c r="DH9" s="591"/>
      <c r="DI9" s="591"/>
      <c r="DJ9" s="591"/>
      <c r="DK9" s="591"/>
      <c r="DL9" s="591"/>
      <c r="DM9" s="591"/>
      <c r="DN9" s="591"/>
      <c r="DO9" s="591"/>
      <c r="DP9" s="592"/>
      <c r="DQ9" s="596">
        <v>6890029</v>
      </c>
      <c r="DR9" s="591"/>
      <c r="DS9" s="591"/>
      <c r="DT9" s="591"/>
      <c r="DU9" s="591"/>
      <c r="DV9" s="591"/>
      <c r="DW9" s="591"/>
      <c r="DX9" s="591"/>
      <c r="DY9" s="591"/>
      <c r="DZ9" s="591"/>
      <c r="EA9" s="591"/>
      <c r="EB9" s="591"/>
      <c r="EC9" s="626"/>
    </row>
    <row r="10" spans="2:143" ht="11.25" customHeight="1" x14ac:dyDescent="0.15">
      <c r="B10" s="587" t="s">
        <v>229</v>
      </c>
      <c r="C10" s="588"/>
      <c r="D10" s="588"/>
      <c r="E10" s="588"/>
      <c r="F10" s="588"/>
      <c r="G10" s="588"/>
      <c r="H10" s="588"/>
      <c r="I10" s="588"/>
      <c r="J10" s="588"/>
      <c r="K10" s="588"/>
      <c r="L10" s="588"/>
      <c r="M10" s="588"/>
      <c r="N10" s="588"/>
      <c r="O10" s="588"/>
      <c r="P10" s="588"/>
      <c r="Q10" s="589"/>
      <c r="R10" s="590">
        <v>2523743</v>
      </c>
      <c r="S10" s="591"/>
      <c r="T10" s="591"/>
      <c r="U10" s="591"/>
      <c r="V10" s="591"/>
      <c r="W10" s="591"/>
      <c r="X10" s="591"/>
      <c r="Y10" s="592"/>
      <c r="Z10" s="643">
        <v>1</v>
      </c>
      <c r="AA10" s="643"/>
      <c r="AB10" s="643"/>
      <c r="AC10" s="643"/>
      <c r="AD10" s="644">
        <v>2523743</v>
      </c>
      <c r="AE10" s="644"/>
      <c r="AF10" s="644"/>
      <c r="AG10" s="644"/>
      <c r="AH10" s="644"/>
      <c r="AI10" s="644"/>
      <c r="AJ10" s="644"/>
      <c r="AK10" s="644"/>
      <c r="AL10" s="613">
        <v>6.6</v>
      </c>
      <c r="AM10" s="645"/>
      <c r="AN10" s="645"/>
      <c r="AO10" s="646"/>
      <c r="AP10" s="587" t="s">
        <v>230</v>
      </c>
      <c r="AQ10" s="588"/>
      <c r="AR10" s="588"/>
      <c r="AS10" s="588"/>
      <c r="AT10" s="588"/>
      <c r="AU10" s="588"/>
      <c r="AV10" s="588"/>
      <c r="AW10" s="588"/>
      <c r="AX10" s="588"/>
      <c r="AY10" s="588"/>
      <c r="AZ10" s="588"/>
      <c r="BA10" s="588"/>
      <c r="BB10" s="588"/>
      <c r="BC10" s="588"/>
      <c r="BD10" s="588"/>
      <c r="BE10" s="588"/>
      <c r="BF10" s="589"/>
      <c r="BG10" s="590">
        <v>457011</v>
      </c>
      <c r="BH10" s="591"/>
      <c r="BI10" s="591"/>
      <c r="BJ10" s="591"/>
      <c r="BK10" s="591"/>
      <c r="BL10" s="591"/>
      <c r="BM10" s="591"/>
      <c r="BN10" s="592"/>
      <c r="BO10" s="643">
        <v>2.6</v>
      </c>
      <c r="BP10" s="643"/>
      <c r="BQ10" s="643"/>
      <c r="BR10" s="643"/>
      <c r="BS10" s="596" t="s">
        <v>224</v>
      </c>
      <c r="BT10" s="591"/>
      <c r="BU10" s="591"/>
      <c r="BV10" s="591"/>
      <c r="BW10" s="591"/>
      <c r="BX10" s="591"/>
      <c r="BY10" s="591"/>
      <c r="BZ10" s="591"/>
      <c r="CA10" s="591"/>
      <c r="CB10" s="626"/>
      <c r="CD10" s="627" t="s">
        <v>231</v>
      </c>
      <c r="CE10" s="624"/>
      <c r="CF10" s="624"/>
      <c r="CG10" s="624"/>
      <c r="CH10" s="624"/>
      <c r="CI10" s="624"/>
      <c r="CJ10" s="624"/>
      <c r="CK10" s="624"/>
      <c r="CL10" s="624"/>
      <c r="CM10" s="624"/>
      <c r="CN10" s="624"/>
      <c r="CO10" s="624"/>
      <c r="CP10" s="624"/>
      <c r="CQ10" s="625"/>
      <c r="CR10" s="590">
        <v>132235</v>
      </c>
      <c r="CS10" s="591"/>
      <c r="CT10" s="591"/>
      <c r="CU10" s="591"/>
      <c r="CV10" s="591"/>
      <c r="CW10" s="591"/>
      <c r="CX10" s="591"/>
      <c r="CY10" s="592"/>
      <c r="CZ10" s="643">
        <v>0.1</v>
      </c>
      <c r="DA10" s="643"/>
      <c r="DB10" s="643"/>
      <c r="DC10" s="643"/>
      <c r="DD10" s="596" t="s">
        <v>224</v>
      </c>
      <c r="DE10" s="591"/>
      <c r="DF10" s="591"/>
      <c r="DG10" s="591"/>
      <c r="DH10" s="591"/>
      <c r="DI10" s="591"/>
      <c r="DJ10" s="591"/>
      <c r="DK10" s="591"/>
      <c r="DL10" s="591"/>
      <c r="DM10" s="591"/>
      <c r="DN10" s="591"/>
      <c r="DO10" s="591"/>
      <c r="DP10" s="592"/>
      <c r="DQ10" s="596">
        <v>59950</v>
      </c>
      <c r="DR10" s="591"/>
      <c r="DS10" s="591"/>
      <c r="DT10" s="591"/>
      <c r="DU10" s="591"/>
      <c r="DV10" s="591"/>
      <c r="DW10" s="591"/>
      <c r="DX10" s="591"/>
      <c r="DY10" s="591"/>
      <c r="DZ10" s="591"/>
      <c r="EA10" s="591"/>
      <c r="EB10" s="591"/>
      <c r="EC10" s="626"/>
    </row>
    <row r="11" spans="2:143" ht="11.25" customHeight="1" x14ac:dyDescent="0.15">
      <c r="B11" s="587" t="s">
        <v>232</v>
      </c>
      <c r="C11" s="588"/>
      <c r="D11" s="588"/>
      <c r="E11" s="588"/>
      <c r="F11" s="588"/>
      <c r="G11" s="588"/>
      <c r="H11" s="588"/>
      <c r="I11" s="588"/>
      <c r="J11" s="588"/>
      <c r="K11" s="588"/>
      <c r="L11" s="588"/>
      <c r="M11" s="588"/>
      <c r="N11" s="588"/>
      <c r="O11" s="588"/>
      <c r="P11" s="588"/>
      <c r="Q11" s="589"/>
      <c r="R11" s="590" t="s">
        <v>224</v>
      </c>
      <c r="S11" s="591"/>
      <c r="T11" s="591"/>
      <c r="U11" s="591"/>
      <c r="V11" s="591"/>
      <c r="W11" s="591"/>
      <c r="X11" s="591"/>
      <c r="Y11" s="592"/>
      <c r="Z11" s="643" t="s">
        <v>224</v>
      </c>
      <c r="AA11" s="643"/>
      <c r="AB11" s="643"/>
      <c r="AC11" s="643"/>
      <c r="AD11" s="644" t="s">
        <v>224</v>
      </c>
      <c r="AE11" s="644"/>
      <c r="AF11" s="644"/>
      <c r="AG11" s="644"/>
      <c r="AH11" s="644"/>
      <c r="AI11" s="644"/>
      <c r="AJ11" s="644"/>
      <c r="AK11" s="644"/>
      <c r="AL11" s="613" t="s">
        <v>224</v>
      </c>
      <c r="AM11" s="645"/>
      <c r="AN11" s="645"/>
      <c r="AO11" s="646"/>
      <c r="AP11" s="587" t="s">
        <v>233</v>
      </c>
      <c r="AQ11" s="588"/>
      <c r="AR11" s="588"/>
      <c r="AS11" s="588"/>
      <c r="AT11" s="588"/>
      <c r="AU11" s="588"/>
      <c r="AV11" s="588"/>
      <c r="AW11" s="588"/>
      <c r="AX11" s="588"/>
      <c r="AY11" s="588"/>
      <c r="AZ11" s="588"/>
      <c r="BA11" s="588"/>
      <c r="BB11" s="588"/>
      <c r="BC11" s="588"/>
      <c r="BD11" s="588"/>
      <c r="BE11" s="588"/>
      <c r="BF11" s="589"/>
      <c r="BG11" s="590">
        <v>1185117</v>
      </c>
      <c r="BH11" s="591"/>
      <c r="BI11" s="591"/>
      <c r="BJ11" s="591"/>
      <c r="BK11" s="591"/>
      <c r="BL11" s="591"/>
      <c r="BM11" s="591"/>
      <c r="BN11" s="592"/>
      <c r="BO11" s="643">
        <v>6.7</v>
      </c>
      <c r="BP11" s="643"/>
      <c r="BQ11" s="643"/>
      <c r="BR11" s="643"/>
      <c r="BS11" s="596">
        <v>149180</v>
      </c>
      <c r="BT11" s="591"/>
      <c r="BU11" s="591"/>
      <c r="BV11" s="591"/>
      <c r="BW11" s="591"/>
      <c r="BX11" s="591"/>
      <c r="BY11" s="591"/>
      <c r="BZ11" s="591"/>
      <c r="CA11" s="591"/>
      <c r="CB11" s="626"/>
      <c r="CD11" s="627" t="s">
        <v>234</v>
      </c>
      <c r="CE11" s="624"/>
      <c r="CF11" s="624"/>
      <c r="CG11" s="624"/>
      <c r="CH11" s="624"/>
      <c r="CI11" s="624"/>
      <c r="CJ11" s="624"/>
      <c r="CK11" s="624"/>
      <c r="CL11" s="624"/>
      <c r="CM11" s="624"/>
      <c r="CN11" s="624"/>
      <c r="CO11" s="624"/>
      <c r="CP11" s="624"/>
      <c r="CQ11" s="625"/>
      <c r="CR11" s="590">
        <v>5510061</v>
      </c>
      <c r="CS11" s="591"/>
      <c r="CT11" s="591"/>
      <c r="CU11" s="591"/>
      <c r="CV11" s="591"/>
      <c r="CW11" s="591"/>
      <c r="CX11" s="591"/>
      <c r="CY11" s="592"/>
      <c r="CZ11" s="643">
        <v>2.7</v>
      </c>
      <c r="DA11" s="643"/>
      <c r="DB11" s="643"/>
      <c r="DC11" s="643"/>
      <c r="DD11" s="596">
        <v>3842533</v>
      </c>
      <c r="DE11" s="591"/>
      <c r="DF11" s="591"/>
      <c r="DG11" s="591"/>
      <c r="DH11" s="591"/>
      <c r="DI11" s="591"/>
      <c r="DJ11" s="591"/>
      <c r="DK11" s="591"/>
      <c r="DL11" s="591"/>
      <c r="DM11" s="591"/>
      <c r="DN11" s="591"/>
      <c r="DO11" s="591"/>
      <c r="DP11" s="592"/>
      <c r="DQ11" s="596">
        <v>2017876</v>
      </c>
      <c r="DR11" s="591"/>
      <c r="DS11" s="591"/>
      <c r="DT11" s="591"/>
      <c r="DU11" s="591"/>
      <c r="DV11" s="591"/>
      <c r="DW11" s="591"/>
      <c r="DX11" s="591"/>
      <c r="DY11" s="591"/>
      <c r="DZ11" s="591"/>
      <c r="EA11" s="591"/>
      <c r="EB11" s="591"/>
      <c r="EC11" s="626"/>
    </row>
    <row r="12" spans="2:143" ht="11.25" customHeight="1" x14ac:dyDescent="0.15">
      <c r="B12" s="587" t="s">
        <v>235</v>
      </c>
      <c r="C12" s="588"/>
      <c r="D12" s="588"/>
      <c r="E12" s="588"/>
      <c r="F12" s="588"/>
      <c r="G12" s="588"/>
      <c r="H12" s="588"/>
      <c r="I12" s="588"/>
      <c r="J12" s="588"/>
      <c r="K12" s="588"/>
      <c r="L12" s="588"/>
      <c r="M12" s="588"/>
      <c r="N12" s="588"/>
      <c r="O12" s="588"/>
      <c r="P12" s="588"/>
      <c r="Q12" s="589"/>
      <c r="R12" s="590" t="s">
        <v>224</v>
      </c>
      <c r="S12" s="591"/>
      <c r="T12" s="591"/>
      <c r="U12" s="591"/>
      <c r="V12" s="591"/>
      <c r="W12" s="591"/>
      <c r="X12" s="591"/>
      <c r="Y12" s="592"/>
      <c r="Z12" s="643" t="s">
        <v>224</v>
      </c>
      <c r="AA12" s="643"/>
      <c r="AB12" s="643"/>
      <c r="AC12" s="643"/>
      <c r="AD12" s="644" t="s">
        <v>224</v>
      </c>
      <c r="AE12" s="644"/>
      <c r="AF12" s="644"/>
      <c r="AG12" s="644"/>
      <c r="AH12" s="644"/>
      <c r="AI12" s="644"/>
      <c r="AJ12" s="644"/>
      <c r="AK12" s="644"/>
      <c r="AL12" s="613" t="s">
        <v>224</v>
      </c>
      <c r="AM12" s="645"/>
      <c r="AN12" s="645"/>
      <c r="AO12" s="646"/>
      <c r="AP12" s="587" t="s">
        <v>236</v>
      </c>
      <c r="AQ12" s="588"/>
      <c r="AR12" s="588"/>
      <c r="AS12" s="588"/>
      <c r="AT12" s="588"/>
      <c r="AU12" s="588"/>
      <c r="AV12" s="588"/>
      <c r="AW12" s="588"/>
      <c r="AX12" s="588"/>
      <c r="AY12" s="588"/>
      <c r="AZ12" s="588"/>
      <c r="BA12" s="588"/>
      <c r="BB12" s="588"/>
      <c r="BC12" s="588"/>
      <c r="BD12" s="588"/>
      <c r="BE12" s="588"/>
      <c r="BF12" s="589"/>
      <c r="BG12" s="590">
        <v>7082775</v>
      </c>
      <c r="BH12" s="591"/>
      <c r="BI12" s="591"/>
      <c r="BJ12" s="591"/>
      <c r="BK12" s="591"/>
      <c r="BL12" s="591"/>
      <c r="BM12" s="591"/>
      <c r="BN12" s="592"/>
      <c r="BO12" s="643">
        <v>40.200000000000003</v>
      </c>
      <c r="BP12" s="643"/>
      <c r="BQ12" s="643"/>
      <c r="BR12" s="643"/>
      <c r="BS12" s="596" t="s">
        <v>224</v>
      </c>
      <c r="BT12" s="591"/>
      <c r="BU12" s="591"/>
      <c r="BV12" s="591"/>
      <c r="BW12" s="591"/>
      <c r="BX12" s="591"/>
      <c r="BY12" s="591"/>
      <c r="BZ12" s="591"/>
      <c r="CA12" s="591"/>
      <c r="CB12" s="626"/>
      <c r="CD12" s="627" t="s">
        <v>237</v>
      </c>
      <c r="CE12" s="624"/>
      <c r="CF12" s="624"/>
      <c r="CG12" s="624"/>
      <c r="CH12" s="624"/>
      <c r="CI12" s="624"/>
      <c r="CJ12" s="624"/>
      <c r="CK12" s="624"/>
      <c r="CL12" s="624"/>
      <c r="CM12" s="624"/>
      <c r="CN12" s="624"/>
      <c r="CO12" s="624"/>
      <c r="CP12" s="624"/>
      <c r="CQ12" s="625"/>
      <c r="CR12" s="590">
        <v>3121879</v>
      </c>
      <c r="CS12" s="591"/>
      <c r="CT12" s="591"/>
      <c r="CU12" s="591"/>
      <c r="CV12" s="591"/>
      <c r="CW12" s="591"/>
      <c r="CX12" s="591"/>
      <c r="CY12" s="592"/>
      <c r="CZ12" s="643">
        <v>1.5</v>
      </c>
      <c r="DA12" s="643"/>
      <c r="DB12" s="643"/>
      <c r="DC12" s="643"/>
      <c r="DD12" s="596">
        <v>1441391</v>
      </c>
      <c r="DE12" s="591"/>
      <c r="DF12" s="591"/>
      <c r="DG12" s="591"/>
      <c r="DH12" s="591"/>
      <c r="DI12" s="591"/>
      <c r="DJ12" s="591"/>
      <c r="DK12" s="591"/>
      <c r="DL12" s="591"/>
      <c r="DM12" s="591"/>
      <c r="DN12" s="591"/>
      <c r="DO12" s="591"/>
      <c r="DP12" s="592"/>
      <c r="DQ12" s="596">
        <v>945892</v>
      </c>
      <c r="DR12" s="591"/>
      <c r="DS12" s="591"/>
      <c r="DT12" s="591"/>
      <c r="DU12" s="591"/>
      <c r="DV12" s="591"/>
      <c r="DW12" s="591"/>
      <c r="DX12" s="591"/>
      <c r="DY12" s="591"/>
      <c r="DZ12" s="591"/>
      <c r="EA12" s="591"/>
      <c r="EB12" s="591"/>
      <c r="EC12" s="626"/>
    </row>
    <row r="13" spans="2:143" ht="11.25" customHeight="1" x14ac:dyDescent="0.15">
      <c r="B13" s="587" t="s">
        <v>238</v>
      </c>
      <c r="C13" s="588"/>
      <c r="D13" s="588"/>
      <c r="E13" s="588"/>
      <c r="F13" s="588"/>
      <c r="G13" s="588"/>
      <c r="H13" s="588"/>
      <c r="I13" s="588"/>
      <c r="J13" s="588"/>
      <c r="K13" s="588"/>
      <c r="L13" s="588"/>
      <c r="M13" s="588"/>
      <c r="N13" s="588"/>
      <c r="O13" s="588"/>
      <c r="P13" s="588"/>
      <c r="Q13" s="589"/>
      <c r="R13" s="590">
        <v>149896</v>
      </c>
      <c r="S13" s="591"/>
      <c r="T13" s="591"/>
      <c r="U13" s="591"/>
      <c r="V13" s="591"/>
      <c r="W13" s="591"/>
      <c r="X13" s="591"/>
      <c r="Y13" s="592"/>
      <c r="Z13" s="643">
        <v>0.1</v>
      </c>
      <c r="AA13" s="643"/>
      <c r="AB13" s="643"/>
      <c r="AC13" s="643"/>
      <c r="AD13" s="644">
        <v>149896</v>
      </c>
      <c r="AE13" s="644"/>
      <c r="AF13" s="644"/>
      <c r="AG13" s="644"/>
      <c r="AH13" s="644"/>
      <c r="AI13" s="644"/>
      <c r="AJ13" s="644"/>
      <c r="AK13" s="644"/>
      <c r="AL13" s="613">
        <v>0.4</v>
      </c>
      <c r="AM13" s="645"/>
      <c r="AN13" s="645"/>
      <c r="AO13" s="646"/>
      <c r="AP13" s="587" t="s">
        <v>239</v>
      </c>
      <c r="AQ13" s="588"/>
      <c r="AR13" s="588"/>
      <c r="AS13" s="588"/>
      <c r="AT13" s="588"/>
      <c r="AU13" s="588"/>
      <c r="AV13" s="588"/>
      <c r="AW13" s="588"/>
      <c r="AX13" s="588"/>
      <c r="AY13" s="588"/>
      <c r="AZ13" s="588"/>
      <c r="BA13" s="588"/>
      <c r="BB13" s="588"/>
      <c r="BC13" s="588"/>
      <c r="BD13" s="588"/>
      <c r="BE13" s="588"/>
      <c r="BF13" s="589"/>
      <c r="BG13" s="590">
        <v>7036642</v>
      </c>
      <c r="BH13" s="591"/>
      <c r="BI13" s="591"/>
      <c r="BJ13" s="591"/>
      <c r="BK13" s="591"/>
      <c r="BL13" s="591"/>
      <c r="BM13" s="591"/>
      <c r="BN13" s="592"/>
      <c r="BO13" s="643">
        <v>39.9</v>
      </c>
      <c r="BP13" s="643"/>
      <c r="BQ13" s="643"/>
      <c r="BR13" s="643"/>
      <c r="BS13" s="596" t="s">
        <v>224</v>
      </c>
      <c r="BT13" s="591"/>
      <c r="BU13" s="591"/>
      <c r="BV13" s="591"/>
      <c r="BW13" s="591"/>
      <c r="BX13" s="591"/>
      <c r="BY13" s="591"/>
      <c r="BZ13" s="591"/>
      <c r="CA13" s="591"/>
      <c r="CB13" s="626"/>
      <c r="CD13" s="627" t="s">
        <v>240</v>
      </c>
      <c r="CE13" s="624"/>
      <c r="CF13" s="624"/>
      <c r="CG13" s="624"/>
      <c r="CH13" s="624"/>
      <c r="CI13" s="624"/>
      <c r="CJ13" s="624"/>
      <c r="CK13" s="624"/>
      <c r="CL13" s="624"/>
      <c r="CM13" s="624"/>
      <c r="CN13" s="624"/>
      <c r="CO13" s="624"/>
      <c r="CP13" s="624"/>
      <c r="CQ13" s="625"/>
      <c r="CR13" s="590">
        <v>77779780</v>
      </c>
      <c r="CS13" s="591"/>
      <c r="CT13" s="591"/>
      <c r="CU13" s="591"/>
      <c r="CV13" s="591"/>
      <c r="CW13" s="591"/>
      <c r="CX13" s="591"/>
      <c r="CY13" s="592"/>
      <c r="CZ13" s="643">
        <v>38.6</v>
      </c>
      <c r="DA13" s="643"/>
      <c r="DB13" s="643"/>
      <c r="DC13" s="643"/>
      <c r="DD13" s="596">
        <v>64665404</v>
      </c>
      <c r="DE13" s="591"/>
      <c r="DF13" s="591"/>
      <c r="DG13" s="591"/>
      <c r="DH13" s="591"/>
      <c r="DI13" s="591"/>
      <c r="DJ13" s="591"/>
      <c r="DK13" s="591"/>
      <c r="DL13" s="591"/>
      <c r="DM13" s="591"/>
      <c r="DN13" s="591"/>
      <c r="DO13" s="591"/>
      <c r="DP13" s="592"/>
      <c r="DQ13" s="596">
        <v>11942022</v>
      </c>
      <c r="DR13" s="591"/>
      <c r="DS13" s="591"/>
      <c r="DT13" s="591"/>
      <c r="DU13" s="591"/>
      <c r="DV13" s="591"/>
      <c r="DW13" s="591"/>
      <c r="DX13" s="591"/>
      <c r="DY13" s="591"/>
      <c r="DZ13" s="591"/>
      <c r="EA13" s="591"/>
      <c r="EB13" s="591"/>
      <c r="EC13" s="626"/>
    </row>
    <row r="14" spans="2:143" ht="11.25" customHeight="1" x14ac:dyDescent="0.15">
      <c r="B14" s="587" t="s">
        <v>241</v>
      </c>
      <c r="C14" s="588"/>
      <c r="D14" s="588"/>
      <c r="E14" s="588"/>
      <c r="F14" s="588"/>
      <c r="G14" s="588"/>
      <c r="H14" s="588"/>
      <c r="I14" s="588"/>
      <c r="J14" s="588"/>
      <c r="K14" s="588"/>
      <c r="L14" s="588"/>
      <c r="M14" s="588"/>
      <c r="N14" s="588"/>
      <c r="O14" s="588"/>
      <c r="P14" s="588"/>
      <c r="Q14" s="589"/>
      <c r="R14" s="590" t="s">
        <v>224</v>
      </c>
      <c r="S14" s="591"/>
      <c r="T14" s="591"/>
      <c r="U14" s="591"/>
      <c r="V14" s="591"/>
      <c r="W14" s="591"/>
      <c r="X14" s="591"/>
      <c r="Y14" s="592"/>
      <c r="Z14" s="643" t="s">
        <v>224</v>
      </c>
      <c r="AA14" s="643"/>
      <c r="AB14" s="643"/>
      <c r="AC14" s="643"/>
      <c r="AD14" s="644" t="s">
        <v>224</v>
      </c>
      <c r="AE14" s="644"/>
      <c r="AF14" s="644"/>
      <c r="AG14" s="644"/>
      <c r="AH14" s="644"/>
      <c r="AI14" s="644"/>
      <c r="AJ14" s="644"/>
      <c r="AK14" s="644"/>
      <c r="AL14" s="613" t="s">
        <v>224</v>
      </c>
      <c r="AM14" s="645"/>
      <c r="AN14" s="645"/>
      <c r="AO14" s="646"/>
      <c r="AP14" s="587" t="s">
        <v>242</v>
      </c>
      <c r="AQ14" s="588"/>
      <c r="AR14" s="588"/>
      <c r="AS14" s="588"/>
      <c r="AT14" s="588"/>
      <c r="AU14" s="588"/>
      <c r="AV14" s="588"/>
      <c r="AW14" s="588"/>
      <c r="AX14" s="588"/>
      <c r="AY14" s="588"/>
      <c r="AZ14" s="588"/>
      <c r="BA14" s="588"/>
      <c r="BB14" s="588"/>
      <c r="BC14" s="588"/>
      <c r="BD14" s="588"/>
      <c r="BE14" s="588"/>
      <c r="BF14" s="589"/>
      <c r="BG14" s="590">
        <v>387672</v>
      </c>
      <c r="BH14" s="591"/>
      <c r="BI14" s="591"/>
      <c r="BJ14" s="591"/>
      <c r="BK14" s="591"/>
      <c r="BL14" s="591"/>
      <c r="BM14" s="591"/>
      <c r="BN14" s="592"/>
      <c r="BO14" s="643">
        <v>2.2000000000000002</v>
      </c>
      <c r="BP14" s="643"/>
      <c r="BQ14" s="643"/>
      <c r="BR14" s="643"/>
      <c r="BS14" s="596" t="s">
        <v>224</v>
      </c>
      <c r="BT14" s="591"/>
      <c r="BU14" s="591"/>
      <c r="BV14" s="591"/>
      <c r="BW14" s="591"/>
      <c r="BX14" s="591"/>
      <c r="BY14" s="591"/>
      <c r="BZ14" s="591"/>
      <c r="CA14" s="591"/>
      <c r="CB14" s="626"/>
      <c r="CD14" s="627" t="s">
        <v>243</v>
      </c>
      <c r="CE14" s="624"/>
      <c r="CF14" s="624"/>
      <c r="CG14" s="624"/>
      <c r="CH14" s="624"/>
      <c r="CI14" s="624"/>
      <c r="CJ14" s="624"/>
      <c r="CK14" s="624"/>
      <c r="CL14" s="624"/>
      <c r="CM14" s="624"/>
      <c r="CN14" s="624"/>
      <c r="CO14" s="624"/>
      <c r="CP14" s="624"/>
      <c r="CQ14" s="625"/>
      <c r="CR14" s="590">
        <v>3832349</v>
      </c>
      <c r="CS14" s="591"/>
      <c r="CT14" s="591"/>
      <c r="CU14" s="591"/>
      <c r="CV14" s="591"/>
      <c r="CW14" s="591"/>
      <c r="CX14" s="591"/>
      <c r="CY14" s="592"/>
      <c r="CZ14" s="643">
        <v>1.9</v>
      </c>
      <c r="DA14" s="643"/>
      <c r="DB14" s="643"/>
      <c r="DC14" s="643"/>
      <c r="DD14" s="596">
        <v>819647</v>
      </c>
      <c r="DE14" s="591"/>
      <c r="DF14" s="591"/>
      <c r="DG14" s="591"/>
      <c r="DH14" s="591"/>
      <c r="DI14" s="591"/>
      <c r="DJ14" s="591"/>
      <c r="DK14" s="591"/>
      <c r="DL14" s="591"/>
      <c r="DM14" s="591"/>
      <c r="DN14" s="591"/>
      <c r="DO14" s="591"/>
      <c r="DP14" s="592"/>
      <c r="DQ14" s="596">
        <v>2880572</v>
      </c>
      <c r="DR14" s="591"/>
      <c r="DS14" s="591"/>
      <c r="DT14" s="591"/>
      <c r="DU14" s="591"/>
      <c r="DV14" s="591"/>
      <c r="DW14" s="591"/>
      <c r="DX14" s="591"/>
      <c r="DY14" s="591"/>
      <c r="DZ14" s="591"/>
      <c r="EA14" s="591"/>
      <c r="EB14" s="591"/>
      <c r="EC14" s="626"/>
    </row>
    <row r="15" spans="2:143" ht="11.25" customHeight="1" x14ac:dyDescent="0.15">
      <c r="B15" s="587" t="s">
        <v>244</v>
      </c>
      <c r="C15" s="588"/>
      <c r="D15" s="588"/>
      <c r="E15" s="588"/>
      <c r="F15" s="588"/>
      <c r="G15" s="588"/>
      <c r="H15" s="588"/>
      <c r="I15" s="588"/>
      <c r="J15" s="588"/>
      <c r="K15" s="588"/>
      <c r="L15" s="588"/>
      <c r="M15" s="588"/>
      <c r="N15" s="588"/>
      <c r="O15" s="588"/>
      <c r="P15" s="588"/>
      <c r="Q15" s="589"/>
      <c r="R15" s="590">
        <v>81569</v>
      </c>
      <c r="S15" s="591"/>
      <c r="T15" s="591"/>
      <c r="U15" s="591"/>
      <c r="V15" s="591"/>
      <c r="W15" s="591"/>
      <c r="X15" s="591"/>
      <c r="Y15" s="592"/>
      <c r="Z15" s="643">
        <v>0</v>
      </c>
      <c r="AA15" s="643"/>
      <c r="AB15" s="643"/>
      <c r="AC15" s="643"/>
      <c r="AD15" s="644">
        <v>81569</v>
      </c>
      <c r="AE15" s="644"/>
      <c r="AF15" s="644"/>
      <c r="AG15" s="644"/>
      <c r="AH15" s="644"/>
      <c r="AI15" s="644"/>
      <c r="AJ15" s="644"/>
      <c r="AK15" s="644"/>
      <c r="AL15" s="613">
        <v>0.2</v>
      </c>
      <c r="AM15" s="645"/>
      <c r="AN15" s="645"/>
      <c r="AO15" s="646"/>
      <c r="AP15" s="587" t="s">
        <v>245</v>
      </c>
      <c r="AQ15" s="588"/>
      <c r="AR15" s="588"/>
      <c r="AS15" s="588"/>
      <c r="AT15" s="588"/>
      <c r="AU15" s="588"/>
      <c r="AV15" s="588"/>
      <c r="AW15" s="588"/>
      <c r="AX15" s="588"/>
      <c r="AY15" s="588"/>
      <c r="AZ15" s="588"/>
      <c r="BA15" s="588"/>
      <c r="BB15" s="588"/>
      <c r="BC15" s="588"/>
      <c r="BD15" s="588"/>
      <c r="BE15" s="588"/>
      <c r="BF15" s="589"/>
      <c r="BG15" s="590">
        <v>1414200</v>
      </c>
      <c r="BH15" s="591"/>
      <c r="BI15" s="591"/>
      <c r="BJ15" s="591"/>
      <c r="BK15" s="591"/>
      <c r="BL15" s="591"/>
      <c r="BM15" s="591"/>
      <c r="BN15" s="592"/>
      <c r="BO15" s="643">
        <v>8</v>
      </c>
      <c r="BP15" s="643"/>
      <c r="BQ15" s="643"/>
      <c r="BR15" s="643"/>
      <c r="BS15" s="596" t="s">
        <v>224</v>
      </c>
      <c r="BT15" s="591"/>
      <c r="BU15" s="591"/>
      <c r="BV15" s="591"/>
      <c r="BW15" s="591"/>
      <c r="BX15" s="591"/>
      <c r="BY15" s="591"/>
      <c r="BZ15" s="591"/>
      <c r="CA15" s="591"/>
      <c r="CB15" s="626"/>
      <c r="CD15" s="627" t="s">
        <v>246</v>
      </c>
      <c r="CE15" s="624"/>
      <c r="CF15" s="624"/>
      <c r="CG15" s="624"/>
      <c r="CH15" s="624"/>
      <c r="CI15" s="624"/>
      <c r="CJ15" s="624"/>
      <c r="CK15" s="624"/>
      <c r="CL15" s="624"/>
      <c r="CM15" s="624"/>
      <c r="CN15" s="624"/>
      <c r="CO15" s="624"/>
      <c r="CP15" s="624"/>
      <c r="CQ15" s="625"/>
      <c r="CR15" s="590">
        <v>10551840</v>
      </c>
      <c r="CS15" s="591"/>
      <c r="CT15" s="591"/>
      <c r="CU15" s="591"/>
      <c r="CV15" s="591"/>
      <c r="CW15" s="591"/>
      <c r="CX15" s="591"/>
      <c r="CY15" s="592"/>
      <c r="CZ15" s="643">
        <v>5.2</v>
      </c>
      <c r="DA15" s="643"/>
      <c r="DB15" s="643"/>
      <c r="DC15" s="643"/>
      <c r="DD15" s="596">
        <v>3867769</v>
      </c>
      <c r="DE15" s="591"/>
      <c r="DF15" s="591"/>
      <c r="DG15" s="591"/>
      <c r="DH15" s="591"/>
      <c r="DI15" s="591"/>
      <c r="DJ15" s="591"/>
      <c r="DK15" s="591"/>
      <c r="DL15" s="591"/>
      <c r="DM15" s="591"/>
      <c r="DN15" s="591"/>
      <c r="DO15" s="591"/>
      <c r="DP15" s="592"/>
      <c r="DQ15" s="596">
        <v>5260381</v>
      </c>
      <c r="DR15" s="591"/>
      <c r="DS15" s="591"/>
      <c r="DT15" s="591"/>
      <c r="DU15" s="591"/>
      <c r="DV15" s="591"/>
      <c r="DW15" s="591"/>
      <c r="DX15" s="591"/>
      <c r="DY15" s="591"/>
      <c r="DZ15" s="591"/>
      <c r="EA15" s="591"/>
      <c r="EB15" s="591"/>
      <c r="EC15" s="626"/>
    </row>
    <row r="16" spans="2:143" ht="11.25" customHeight="1" x14ac:dyDescent="0.15">
      <c r="B16" s="587" t="s">
        <v>247</v>
      </c>
      <c r="C16" s="588"/>
      <c r="D16" s="588"/>
      <c r="E16" s="588"/>
      <c r="F16" s="588"/>
      <c r="G16" s="588"/>
      <c r="H16" s="588"/>
      <c r="I16" s="588"/>
      <c r="J16" s="588"/>
      <c r="K16" s="588"/>
      <c r="L16" s="588"/>
      <c r="M16" s="588"/>
      <c r="N16" s="588"/>
      <c r="O16" s="588"/>
      <c r="P16" s="588"/>
      <c r="Q16" s="589"/>
      <c r="R16" s="590">
        <v>38731768</v>
      </c>
      <c r="S16" s="591"/>
      <c r="T16" s="591"/>
      <c r="U16" s="591"/>
      <c r="V16" s="591"/>
      <c r="W16" s="591"/>
      <c r="X16" s="591"/>
      <c r="Y16" s="592"/>
      <c r="Z16" s="643">
        <v>15.2</v>
      </c>
      <c r="AA16" s="643"/>
      <c r="AB16" s="643"/>
      <c r="AC16" s="643"/>
      <c r="AD16" s="644">
        <v>17612553</v>
      </c>
      <c r="AE16" s="644"/>
      <c r="AF16" s="644"/>
      <c r="AG16" s="644"/>
      <c r="AH16" s="644"/>
      <c r="AI16" s="644"/>
      <c r="AJ16" s="644"/>
      <c r="AK16" s="644"/>
      <c r="AL16" s="613">
        <v>46.2</v>
      </c>
      <c r="AM16" s="645"/>
      <c r="AN16" s="645"/>
      <c r="AO16" s="646"/>
      <c r="AP16" s="587" t="s">
        <v>248</v>
      </c>
      <c r="AQ16" s="588"/>
      <c r="AR16" s="588"/>
      <c r="AS16" s="588"/>
      <c r="AT16" s="588"/>
      <c r="AU16" s="588"/>
      <c r="AV16" s="588"/>
      <c r="AW16" s="588"/>
      <c r="AX16" s="588"/>
      <c r="AY16" s="588"/>
      <c r="AZ16" s="588"/>
      <c r="BA16" s="588"/>
      <c r="BB16" s="588"/>
      <c r="BC16" s="588"/>
      <c r="BD16" s="588"/>
      <c r="BE16" s="588"/>
      <c r="BF16" s="589"/>
      <c r="BG16" s="590" t="s">
        <v>224</v>
      </c>
      <c r="BH16" s="591"/>
      <c r="BI16" s="591"/>
      <c r="BJ16" s="591"/>
      <c r="BK16" s="591"/>
      <c r="BL16" s="591"/>
      <c r="BM16" s="591"/>
      <c r="BN16" s="592"/>
      <c r="BO16" s="643" t="s">
        <v>224</v>
      </c>
      <c r="BP16" s="643"/>
      <c r="BQ16" s="643"/>
      <c r="BR16" s="643"/>
      <c r="BS16" s="596" t="s">
        <v>224</v>
      </c>
      <c r="BT16" s="591"/>
      <c r="BU16" s="591"/>
      <c r="BV16" s="591"/>
      <c r="BW16" s="591"/>
      <c r="BX16" s="591"/>
      <c r="BY16" s="591"/>
      <c r="BZ16" s="591"/>
      <c r="CA16" s="591"/>
      <c r="CB16" s="626"/>
      <c r="CD16" s="627" t="s">
        <v>249</v>
      </c>
      <c r="CE16" s="624"/>
      <c r="CF16" s="624"/>
      <c r="CG16" s="624"/>
      <c r="CH16" s="624"/>
      <c r="CI16" s="624"/>
      <c r="CJ16" s="624"/>
      <c r="CK16" s="624"/>
      <c r="CL16" s="624"/>
      <c r="CM16" s="624"/>
      <c r="CN16" s="624"/>
      <c r="CO16" s="624"/>
      <c r="CP16" s="624"/>
      <c r="CQ16" s="625"/>
      <c r="CR16" s="590">
        <v>16057293</v>
      </c>
      <c r="CS16" s="591"/>
      <c r="CT16" s="591"/>
      <c r="CU16" s="591"/>
      <c r="CV16" s="591"/>
      <c r="CW16" s="591"/>
      <c r="CX16" s="591"/>
      <c r="CY16" s="592"/>
      <c r="CZ16" s="643">
        <v>8</v>
      </c>
      <c r="DA16" s="643"/>
      <c r="DB16" s="643"/>
      <c r="DC16" s="643"/>
      <c r="DD16" s="596" t="s">
        <v>224</v>
      </c>
      <c r="DE16" s="591"/>
      <c r="DF16" s="591"/>
      <c r="DG16" s="591"/>
      <c r="DH16" s="591"/>
      <c r="DI16" s="591"/>
      <c r="DJ16" s="591"/>
      <c r="DK16" s="591"/>
      <c r="DL16" s="591"/>
      <c r="DM16" s="591"/>
      <c r="DN16" s="591"/>
      <c r="DO16" s="591"/>
      <c r="DP16" s="592"/>
      <c r="DQ16" s="596">
        <v>4022690</v>
      </c>
      <c r="DR16" s="591"/>
      <c r="DS16" s="591"/>
      <c r="DT16" s="591"/>
      <c r="DU16" s="591"/>
      <c r="DV16" s="591"/>
      <c r="DW16" s="591"/>
      <c r="DX16" s="591"/>
      <c r="DY16" s="591"/>
      <c r="DZ16" s="591"/>
      <c r="EA16" s="591"/>
      <c r="EB16" s="591"/>
      <c r="EC16" s="626"/>
    </row>
    <row r="17" spans="2:133" ht="11.25" customHeight="1" x14ac:dyDescent="0.15">
      <c r="B17" s="587" t="s">
        <v>250</v>
      </c>
      <c r="C17" s="588"/>
      <c r="D17" s="588"/>
      <c r="E17" s="588"/>
      <c r="F17" s="588"/>
      <c r="G17" s="588"/>
      <c r="H17" s="588"/>
      <c r="I17" s="588"/>
      <c r="J17" s="588"/>
      <c r="K17" s="588"/>
      <c r="L17" s="588"/>
      <c r="M17" s="588"/>
      <c r="N17" s="588"/>
      <c r="O17" s="588"/>
      <c r="P17" s="588"/>
      <c r="Q17" s="589"/>
      <c r="R17" s="590">
        <v>17612553</v>
      </c>
      <c r="S17" s="591"/>
      <c r="T17" s="591"/>
      <c r="U17" s="591"/>
      <c r="V17" s="591"/>
      <c r="W17" s="591"/>
      <c r="X17" s="591"/>
      <c r="Y17" s="592"/>
      <c r="Z17" s="643">
        <v>6.9</v>
      </c>
      <c r="AA17" s="643"/>
      <c r="AB17" s="643"/>
      <c r="AC17" s="643"/>
      <c r="AD17" s="644">
        <v>17612553</v>
      </c>
      <c r="AE17" s="644"/>
      <c r="AF17" s="644"/>
      <c r="AG17" s="644"/>
      <c r="AH17" s="644"/>
      <c r="AI17" s="644"/>
      <c r="AJ17" s="644"/>
      <c r="AK17" s="644"/>
      <c r="AL17" s="613">
        <v>46.2</v>
      </c>
      <c r="AM17" s="645"/>
      <c r="AN17" s="645"/>
      <c r="AO17" s="646"/>
      <c r="AP17" s="587" t="s">
        <v>251</v>
      </c>
      <c r="AQ17" s="588"/>
      <c r="AR17" s="588"/>
      <c r="AS17" s="588"/>
      <c r="AT17" s="588"/>
      <c r="AU17" s="588"/>
      <c r="AV17" s="588"/>
      <c r="AW17" s="588"/>
      <c r="AX17" s="588"/>
      <c r="AY17" s="588"/>
      <c r="AZ17" s="588"/>
      <c r="BA17" s="588"/>
      <c r="BB17" s="588"/>
      <c r="BC17" s="588"/>
      <c r="BD17" s="588"/>
      <c r="BE17" s="588"/>
      <c r="BF17" s="589"/>
      <c r="BG17" s="590" t="s">
        <v>224</v>
      </c>
      <c r="BH17" s="591"/>
      <c r="BI17" s="591"/>
      <c r="BJ17" s="591"/>
      <c r="BK17" s="591"/>
      <c r="BL17" s="591"/>
      <c r="BM17" s="591"/>
      <c r="BN17" s="592"/>
      <c r="BO17" s="643" t="s">
        <v>224</v>
      </c>
      <c r="BP17" s="643"/>
      <c r="BQ17" s="643"/>
      <c r="BR17" s="643"/>
      <c r="BS17" s="596" t="s">
        <v>224</v>
      </c>
      <c r="BT17" s="591"/>
      <c r="BU17" s="591"/>
      <c r="BV17" s="591"/>
      <c r="BW17" s="591"/>
      <c r="BX17" s="591"/>
      <c r="BY17" s="591"/>
      <c r="BZ17" s="591"/>
      <c r="CA17" s="591"/>
      <c r="CB17" s="626"/>
      <c r="CD17" s="627" t="s">
        <v>252</v>
      </c>
      <c r="CE17" s="624"/>
      <c r="CF17" s="624"/>
      <c r="CG17" s="624"/>
      <c r="CH17" s="624"/>
      <c r="CI17" s="624"/>
      <c r="CJ17" s="624"/>
      <c r="CK17" s="624"/>
      <c r="CL17" s="624"/>
      <c r="CM17" s="624"/>
      <c r="CN17" s="624"/>
      <c r="CO17" s="624"/>
      <c r="CP17" s="624"/>
      <c r="CQ17" s="625"/>
      <c r="CR17" s="590">
        <v>9844569</v>
      </c>
      <c r="CS17" s="591"/>
      <c r="CT17" s="591"/>
      <c r="CU17" s="591"/>
      <c r="CV17" s="591"/>
      <c r="CW17" s="591"/>
      <c r="CX17" s="591"/>
      <c r="CY17" s="592"/>
      <c r="CZ17" s="643">
        <v>4.9000000000000004</v>
      </c>
      <c r="DA17" s="643"/>
      <c r="DB17" s="643"/>
      <c r="DC17" s="643"/>
      <c r="DD17" s="596" t="s">
        <v>224</v>
      </c>
      <c r="DE17" s="591"/>
      <c r="DF17" s="591"/>
      <c r="DG17" s="591"/>
      <c r="DH17" s="591"/>
      <c r="DI17" s="591"/>
      <c r="DJ17" s="591"/>
      <c r="DK17" s="591"/>
      <c r="DL17" s="591"/>
      <c r="DM17" s="591"/>
      <c r="DN17" s="591"/>
      <c r="DO17" s="591"/>
      <c r="DP17" s="592"/>
      <c r="DQ17" s="596">
        <v>7841965</v>
      </c>
      <c r="DR17" s="591"/>
      <c r="DS17" s="591"/>
      <c r="DT17" s="591"/>
      <c r="DU17" s="591"/>
      <c r="DV17" s="591"/>
      <c r="DW17" s="591"/>
      <c r="DX17" s="591"/>
      <c r="DY17" s="591"/>
      <c r="DZ17" s="591"/>
      <c r="EA17" s="591"/>
      <c r="EB17" s="591"/>
      <c r="EC17" s="626"/>
    </row>
    <row r="18" spans="2:133" ht="11.25" customHeight="1" x14ac:dyDescent="0.15">
      <c r="B18" s="587" t="s">
        <v>253</v>
      </c>
      <c r="C18" s="588"/>
      <c r="D18" s="588"/>
      <c r="E18" s="588"/>
      <c r="F18" s="588"/>
      <c r="G18" s="588"/>
      <c r="H18" s="588"/>
      <c r="I18" s="588"/>
      <c r="J18" s="588"/>
      <c r="K18" s="588"/>
      <c r="L18" s="588"/>
      <c r="M18" s="588"/>
      <c r="N18" s="588"/>
      <c r="O18" s="588"/>
      <c r="P18" s="588"/>
      <c r="Q18" s="589"/>
      <c r="R18" s="590">
        <v>1585519</v>
      </c>
      <c r="S18" s="591"/>
      <c r="T18" s="591"/>
      <c r="U18" s="591"/>
      <c r="V18" s="591"/>
      <c r="W18" s="591"/>
      <c r="X18" s="591"/>
      <c r="Y18" s="592"/>
      <c r="Z18" s="643">
        <v>0.6</v>
      </c>
      <c r="AA18" s="643"/>
      <c r="AB18" s="643"/>
      <c r="AC18" s="643"/>
      <c r="AD18" s="644" t="s">
        <v>224</v>
      </c>
      <c r="AE18" s="644"/>
      <c r="AF18" s="644"/>
      <c r="AG18" s="644"/>
      <c r="AH18" s="644"/>
      <c r="AI18" s="644"/>
      <c r="AJ18" s="644"/>
      <c r="AK18" s="644"/>
      <c r="AL18" s="613" t="s">
        <v>224</v>
      </c>
      <c r="AM18" s="645"/>
      <c r="AN18" s="645"/>
      <c r="AO18" s="646"/>
      <c r="AP18" s="587" t="s">
        <v>254</v>
      </c>
      <c r="AQ18" s="588"/>
      <c r="AR18" s="588"/>
      <c r="AS18" s="588"/>
      <c r="AT18" s="588"/>
      <c r="AU18" s="588"/>
      <c r="AV18" s="588"/>
      <c r="AW18" s="588"/>
      <c r="AX18" s="588"/>
      <c r="AY18" s="588"/>
      <c r="AZ18" s="588"/>
      <c r="BA18" s="588"/>
      <c r="BB18" s="588"/>
      <c r="BC18" s="588"/>
      <c r="BD18" s="588"/>
      <c r="BE18" s="588"/>
      <c r="BF18" s="589"/>
      <c r="BG18" s="590" t="s">
        <v>224</v>
      </c>
      <c r="BH18" s="591"/>
      <c r="BI18" s="591"/>
      <c r="BJ18" s="591"/>
      <c r="BK18" s="591"/>
      <c r="BL18" s="591"/>
      <c r="BM18" s="591"/>
      <c r="BN18" s="592"/>
      <c r="BO18" s="643" t="s">
        <v>224</v>
      </c>
      <c r="BP18" s="643"/>
      <c r="BQ18" s="643"/>
      <c r="BR18" s="643"/>
      <c r="BS18" s="596" t="s">
        <v>224</v>
      </c>
      <c r="BT18" s="591"/>
      <c r="BU18" s="591"/>
      <c r="BV18" s="591"/>
      <c r="BW18" s="591"/>
      <c r="BX18" s="591"/>
      <c r="BY18" s="591"/>
      <c r="BZ18" s="591"/>
      <c r="CA18" s="591"/>
      <c r="CB18" s="626"/>
      <c r="CD18" s="627" t="s">
        <v>255</v>
      </c>
      <c r="CE18" s="624"/>
      <c r="CF18" s="624"/>
      <c r="CG18" s="624"/>
      <c r="CH18" s="624"/>
      <c r="CI18" s="624"/>
      <c r="CJ18" s="624"/>
      <c r="CK18" s="624"/>
      <c r="CL18" s="624"/>
      <c r="CM18" s="624"/>
      <c r="CN18" s="624"/>
      <c r="CO18" s="624"/>
      <c r="CP18" s="624"/>
      <c r="CQ18" s="625"/>
      <c r="CR18" s="590" t="s">
        <v>224</v>
      </c>
      <c r="CS18" s="591"/>
      <c r="CT18" s="591"/>
      <c r="CU18" s="591"/>
      <c r="CV18" s="591"/>
      <c r="CW18" s="591"/>
      <c r="CX18" s="591"/>
      <c r="CY18" s="592"/>
      <c r="CZ18" s="643" t="s">
        <v>224</v>
      </c>
      <c r="DA18" s="643"/>
      <c r="DB18" s="643"/>
      <c r="DC18" s="643"/>
      <c r="DD18" s="596" t="s">
        <v>224</v>
      </c>
      <c r="DE18" s="591"/>
      <c r="DF18" s="591"/>
      <c r="DG18" s="591"/>
      <c r="DH18" s="591"/>
      <c r="DI18" s="591"/>
      <c r="DJ18" s="591"/>
      <c r="DK18" s="591"/>
      <c r="DL18" s="591"/>
      <c r="DM18" s="591"/>
      <c r="DN18" s="591"/>
      <c r="DO18" s="591"/>
      <c r="DP18" s="592"/>
      <c r="DQ18" s="596" t="s">
        <v>224</v>
      </c>
      <c r="DR18" s="591"/>
      <c r="DS18" s="591"/>
      <c r="DT18" s="591"/>
      <c r="DU18" s="591"/>
      <c r="DV18" s="591"/>
      <c r="DW18" s="591"/>
      <c r="DX18" s="591"/>
      <c r="DY18" s="591"/>
      <c r="DZ18" s="591"/>
      <c r="EA18" s="591"/>
      <c r="EB18" s="591"/>
      <c r="EC18" s="626"/>
    </row>
    <row r="19" spans="2:133" ht="11.25" customHeight="1" x14ac:dyDescent="0.15">
      <c r="B19" s="587" t="s">
        <v>256</v>
      </c>
      <c r="C19" s="588"/>
      <c r="D19" s="588"/>
      <c r="E19" s="588"/>
      <c r="F19" s="588"/>
      <c r="G19" s="588"/>
      <c r="H19" s="588"/>
      <c r="I19" s="588"/>
      <c r="J19" s="588"/>
      <c r="K19" s="588"/>
      <c r="L19" s="588"/>
      <c r="M19" s="588"/>
      <c r="N19" s="588"/>
      <c r="O19" s="588"/>
      <c r="P19" s="588"/>
      <c r="Q19" s="589"/>
      <c r="R19" s="590">
        <v>19533696</v>
      </c>
      <c r="S19" s="591"/>
      <c r="T19" s="591"/>
      <c r="U19" s="591"/>
      <c r="V19" s="591"/>
      <c r="W19" s="591"/>
      <c r="X19" s="591"/>
      <c r="Y19" s="592"/>
      <c r="Z19" s="643">
        <v>7.7</v>
      </c>
      <c r="AA19" s="643"/>
      <c r="AB19" s="643"/>
      <c r="AC19" s="643"/>
      <c r="AD19" s="644" t="s">
        <v>224</v>
      </c>
      <c r="AE19" s="644"/>
      <c r="AF19" s="644"/>
      <c r="AG19" s="644"/>
      <c r="AH19" s="644"/>
      <c r="AI19" s="644"/>
      <c r="AJ19" s="644"/>
      <c r="AK19" s="644"/>
      <c r="AL19" s="613" t="s">
        <v>224</v>
      </c>
      <c r="AM19" s="645"/>
      <c r="AN19" s="645"/>
      <c r="AO19" s="646"/>
      <c r="AP19" s="587" t="s">
        <v>257</v>
      </c>
      <c r="AQ19" s="588"/>
      <c r="AR19" s="588"/>
      <c r="AS19" s="588"/>
      <c r="AT19" s="588"/>
      <c r="AU19" s="588"/>
      <c r="AV19" s="588"/>
      <c r="AW19" s="588"/>
      <c r="AX19" s="588"/>
      <c r="AY19" s="588"/>
      <c r="AZ19" s="588"/>
      <c r="BA19" s="588"/>
      <c r="BB19" s="588"/>
      <c r="BC19" s="588"/>
      <c r="BD19" s="588"/>
      <c r="BE19" s="588"/>
      <c r="BF19" s="589"/>
      <c r="BG19" s="590">
        <v>899231</v>
      </c>
      <c r="BH19" s="591"/>
      <c r="BI19" s="591"/>
      <c r="BJ19" s="591"/>
      <c r="BK19" s="591"/>
      <c r="BL19" s="591"/>
      <c r="BM19" s="591"/>
      <c r="BN19" s="592"/>
      <c r="BO19" s="643">
        <v>5.0999999999999996</v>
      </c>
      <c r="BP19" s="643"/>
      <c r="BQ19" s="643"/>
      <c r="BR19" s="643"/>
      <c r="BS19" s="596" t="s">
        <v>224</v>
      </c>
      <c r="BT19" s="591"/>
      <c r="BU19" s="591"/>
      <c r="BV19" s="591"/>
      <c r="BW19" s="591"/>
      <c r="BX19" s="591"/>
      <c r="BY19" s="591"/>
      <c r="BZ19" s="591"/>
      <c r="CA19" s="591"/>
      <c r="CB19" s="626"/>
      <c r="CD19" s="627" t="s">
        <v>258</v>
      </c>
      <c r="CE19" s="624"/>
      <c r="CF19" s="624"/>
      <c r="CG19" s="624"/>
      <c r="CH19" s="624"/>
      <c r="CI19" s="624"/>
      <c r="CJ19" s="624"/>
      <c r="CK19" s="624"/>
      <c r="CL19" s="624"/>
      <c r="CM19" s="624"/>
      <c r="CN19" s="624"/>
      <c r="CO19" s="624"/>
      <c r="CP19" s="624"/>
      <c r="CQ19" s="625"/>
      <c r="CR19" s="590" t="s">
        <v>224</v>
      </c>
      <c r="CS19" s="591"/>
      <c r="CT19" s="591"/>
      <c r="CU19" s="591"/>
      <c r="CV19" s="591"/>
      <c r="CW19" s="591"/>
      <c r="CX19" s="591"/>
      <c r="CY19" s="592"/>
      <c r="CZ19" s="643" t="s">
        <v>224</v>
      </c>
      <c r="DA19" s="643"/>
      <c r="DB19" s="643"/>
      <c r="DC19" s="643"/>
      <c r="DD19" s="596" t="s">
        <v>224</v>
      </c>
      <c r="DE19" s="591"/>
      <c r="DF19" s="591"/>
      <c r="DG19" s="591"/>
      <c r="DH19" s="591"/>
      <c r="DI19" s="591"/>
      <c r="DJ19" s="591"/>
      <c r="DK19" s="591"/>
      <c r="DL19" s="591"/>
      <c r="DM19" s="591"/>
      <c r="DN19" s="591"/>
      <c r="DO19" s="591"/>
      <c r="DP19" s="592"/>
      <c r="DQ19" s="596" t="s">
        <v>224</v>
      </c>
      <c r="DR19" s="591"/>
      <c r="DS19" s="591"/>
      <c r="DT19" s="591"/>
      <c r="DU19" s="591"/>
      <c r="DV19" s="591"/>
      <c r="DW19" s="591"/>
      <c r="DX19" s="591"/>
      <c r="DY19" s="591"/>
      <c r="DZ19" s="591"/>
      <c r="EA19" s="591"/>
      <c r="EB19" s="591"/>
      <c r="EC19" s="626"/>
    </row>
    <row r="20" spans="2:133" ht="11.25" customHeight="1" x14ac:dyDescent="0.15">
      <c r="B20" s="587" t="s">
        <v>259</v>
      </c>
      <c r="C20" s="588"/>
      <c r="D20" s="588"/>
      <c r="E20" s="588"/>
      <c r="F20" s="588"/>
      <c r="G20" s="588"/>
      <c r="H20" s="588"/>
      <c r="I20" s="588"/>
      <c r="J20" s="588"/>
      <c r="K20" s="588"/>
      <c r="L20" s="588"/>
      <c r="M20" s="588"/>
      <c r="N20" s="588"/>
      <c r="O20" s="588"/>
      <c r="P20" s="588"/>
      <c r="Q20" s="589"/>
      <c r="R20" s="590">
        <v>59842593</v>
      </c>
      <c r="S20" s="591"/>
      <c r="T20" s="591"/>
      <c r="U20" s="591"/>
      <c r="V20" s="591"/>
      <c r="W20" s="591"/>
      <c r="X20" s="591"/>
      <c r="Y20" s="592"/>
      <c r="Z20" s="643">
        <v>23.5</v>
      </c>
      <c r="AA20" s="643"/>
      <c r="AB20" s="643"/>
      <c r="AC20" s="643"/>
      <c r="AD20" s="644">
        <v>37843012</v>
      </c>
      <c r="AE20" s="644"/>
      <c r="AF20" s="644"/>
      <c r="AG20" s="644"/>
      <c r="AH20" s="644"/>
      <c r="AI20" s="644"/>
      <c r="AJ20" s="644"/>
      <c r="AK20" s="644"/>
      <c r="AL20" s="613">
        <v>99.3</v>
      </c>
      <c r="AM20" s="645"/>
      <c r="AN20" s="645"/>
      <c r="AO20" s="646"/>
      <c r="AP20" s="587" t="s">
        <v>260</v>
      </c>
      <c r="AQ20" s="588"/>
      <c r="AR20" s="588"/>
      <c r="AS20" s="588"/>
      <c r="AT20" s="588"/>
      <c r="AU20" s="588"/>
      <c r="AV20" s="588"/>
      <c r="AW20" s="588"/>
      <c r="AX20" s="588"/>
      <c r="AY20" s="588"/>
      <c r="AZ20" s="588"/>
      <c r="BA20" s="588"/>
      <c r="BB20" s="588"/>
      <c r="BC20" s="588"/>
      <c r="BD20" s="588"/>
      <c r="BE20" s="588"/>
      <c r="BF20" s="589"/>
      <c r="BG20" s="590">
        <v>899231</v>
      </c>
      <c r="BH20" s="591"/>
      <c r="BI20" s="591"/>
      <c r="BJ20" s="591"/>
      <c r="BK20" s="591"/>
      <c r="BL20" s="591"/>
      <c r="BM20" s="591"/>
      <c r="BN20" s="592"/>
      <c r="BO20" s="643">
        <v>5.0999999999999996</v>
      </c>
      <c r="BP20" s="643"/>
      <c r="BQ20" s="643"/>
      <c r="BR20" s="643"/>
      <c r="BS20" s="596" t="s">
        <v>224</v>
      </c>
      <c r="BT20" s="591"/>
      <c r="BU20" s="591"/>
      <c r="BV20" s="591"/>
      <c r="BW20" s="591"/>
      <c r="BX20" s="591"/>
      <c r="BY20" s="591"/>
      <c r="BZ20" s="591"/>
      <c r="CA20" s="591"/>
      <c r="CB20" s="626"/>
      <c r="CD20" s="627" t="s">
        <v>261</v>
      </c>
      <c r="CE20" s="624"/>
      <c r="CF20" s="624"/>
      <c r="CG20" s="624"/>
      <c r="CH20" s="624"/>
      <c r="CI20" s="624"/>
      <c r="CJ20" s="624"/>
      <c r="CK20" s="624"/>
      <c r="CL20" s="624"/>
      <c r="CM20" s="624"/>
      <c r="CN20" s="624"/>
      <c r="CO20" s="624"/>
      <c r="CP20" s="624"/>
      <c r="CQ20" s="625"/>
      <c r="CR20" s="590">
        <v>201677922</v>
      </c>
      <c r="CS20" s="591"/>
      <c r="CT20" s="591"/>
      <c r="CU20" s="591"/>
      <c r="CV20" s="591"/>
      <c r="CW20" s="591"/>
      <c r="CX20" s="591"/>
      <c r="CY20" s="592"/>
      <c r="CZ20" s="643">
        <v>100</v>
      </c>
      <c r="DA20" s="643"/>
      <c r="DB20" s="643"/>
      <c r="DC20" s="643"/>
      <c r="DD20" s="596">
        <v>77215115</v>
      </c>
      <c r="DE20" s="591"/>
      <c r="DF20" s="591"/>
      <c r="DG20" s="591"/>
      <c r="DH20" s="591"/>
      <c r="DI20" s="591"/>
      <c r="DJ20" s="591"/>
      <c r="DK20" s="591"/>
      <c r="DL20" s="591"/>
      <c r="DM20" s="591"/>
      <c r="DN20" s="591"/>
      <c r="DO20" s="591"/>
      <c r="DP20" s="592"/>
      <c r="DQ20" s="596">
        <v>71395634</v>
      </c>
      <c r="DR20" s="591"/>
      <c r="DS20" s="591"/>
      <c r="DT20" s="591"/>
      <c r="DU20" s="591"/>
      <c r="DV20" s="591"/>
      <c r="DW20" s="591"/>
      <c r="DX20" s="591"/>
      <c r="DY20" s="591"/>
      <c r="DZ20" s="591"/>
      <c r="EA20" s="591"/>
      <c r="EB20" s="591"/>
      <c r="EC20" s="626"/>
    </row>
    <row r="21" spans="2:133" ht="11.25" customHeight="1" x14ac:dyDescent="0.15">
      <c r="B21" s="587" t="s">
        <v>262</v>
      </c>
      <c r="C21" s="588"/>
      <c r="D21" s="588"/>
      <c r="E21" s="588"/>
      <c r="F21" s="588"/>
      <c r="G21" s="588"/>
      <c r="H21" s="588"/>
      <c r="I21" s="588"/>
      <c r="J21" s="588"/>
      <c r="K21" s="588"/>
      <c r="L21" s="588"/>
      <c r="M21" s="588"/>
      <c r="N21" s="588"/>
      <c r="O21" s="588"/>
      <c r="P21" s="588"/>
      <c r="Q21" s="589"/>
      <c r="R21" s="590">
        <v>24221</v>
      </c>
      <c r="S21" s="591"/>
      <c r="T21" s="591"/>
      <c r="U21" s="591"/>
      <c r="V21" s="591"/>
      <c r="W21" s="591"/>
      <c r="X21" s="591"/>
      <c r="Y21" s="592"/>
      <c r="Z21" s="643">
        <v>0</v>
      </c>
      <c r="AA21" s="643"/>
      <c r="AB21" s="643"/>
      <c r="AC21" s="643"/>
      <c r="AD21" s="644">
        <v>24221</v>
      </c>
      <c r="AE21" s="644"/>
      <c r="AF21" s="644"/>
      <c r="AG21" s="644"/>
      <c r="AH21" s="644"/>
      <c r="AI21" s="644"/>
      <c r="AJ21" s="644"/>
      <c r="AK21" s="644"/>
      <c r="AL21" s="613">
        <v>0.1</v>
      </c>
      <c r="AM21" s="645"/>
      <c r="AN21" s="645"/>
      <c r="AO21" s="646"/>
      <c r="AP21" s="684" t="s">
        <v>263</v>
      </c>
      <c r="AQ21" s="691"/>
      <c r="AR21" s="691"/>
      <c r="AS21" s="691"/>
      <c r="AT21" s="691"/>
      <c r="AU21" s="691"/>
      <c r="AV21" s="691"/>
      <c r="AW21" s="691"/>
      <c r="AX21" s="691"/>
      <c r="AY21" s="691"/>
      <c r="AZ21" s="691"/>
      <c r="BA21" s="691"/>
      <c r="BB21" s="691"/>
      <c r="BC21" s="691"/>
      <c r="BD21" s="691"/>
      <c r="BE21" s="691"/>
      <c r="BF21" s="686"/>
      <c r="BG21" s="590">
        <v>18865</v>
      </c>
      <c r="BH21" s="591"/>
      <c r="BI21" s="591"/>
      <c r="BJ21" s="591"/>
      <c r="BK21" s="591"/>
      <c r="BL21" s="591"/>
      <c r="BM21" s="591"/>
      <c r="BN21" s="592"/>
      <c r="BO21" s="643">
        <v>0.1</v>
      </c>
      <c r="BP21" s="643"/>
      <c r="BQ21" s="643"/>
      <c r="BR21" s="643"/>
      <c r="BS21" s="596" t="s">
        <v>224</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264</v>
      </c>
      <c r="C22" s="588"/>
      <c r="D22" s="588"/>
      <c r="E22" s="588"/>
      <c r="F22" s="588"/>
      <c r="G22" s="588"/>
      <c r="H22" s="588"/>
      <c r="I22" s="588"/>
      <c r="J22" s="588"/>
      <c r="K22" s="588"/>
      <c r="L22" s="588"/>
      <c r="M22" s="588"/>
      <c r="N22" s="588"/>
      <c r="O22" s="588"/>
      <c r="P22" s="588"/>
      <c r="Q22" s="589"/>
      <c r="R22" s="590">
        <v>388198</v>
      </c>
      <c r="S22" s="591"/>
      <c r="T22" s="591"/>
      <c r="U22" s="591"/>
      <c r="V22" s="591"/>
      <c r="W22" s="591"/>
      <c r="X22" s="591"/>
      <c r="Y22" s="592"/>
      <c r="Z22" s="643">
        <v>0.2</v>
      </c>
      <c r="AA22" s="643"/>
      <c r="AB22" s="643"/>
      <c r="AC22" s="643"/>
      <c r="AD22" s="644" t="s">
        <v>224</v>
      </c>
      <c r="AE22" s="644"/>
      <c r="AF22" s="644"/>
      <c r="AG22" s="644"/>
      <c r="AH22" s="644"/>
      <c r="AI22" s="644"/>
      <c r="AJ22" s="644"/>
      <c r="AK22" s="644"/>
      <c r="AL22" s="613" t="s">
        <v>224</v>
      </c>
      <c r="AM22" s="645"/>
      <c r="AN22" s="645"/>
      <c r="AO22" s="646"/>
      <c r="AP22" s="684" t="s">
        <v>265</v>
      </c>
      <c r="AQ22" s="691"/>
      <c r="AR22" s="691"/>
      <c r="AS22" s="691"/>
      <c r="AT22" s="691"/>
      <c r="AU22" s="691"/>
      <c r="AV22" s="691"/>
      <c r="AW22" s="691"/>
      <c r="AX22" s="691"/>
      <c r="AY22" s="691"/>
      <c r="AZ22" s="691"/>
      <c r="BA22" s="691"/>
      <c r="BB22" s="691"/>
      <c r="BC22" s="691"/>
      <c r="BD22" s="691"/>
      <c r="BE22" s="691"/>
      <c r="BF22" s="686"/>
      <c r="BG22" s="590" t="s">
        <v>224</v>
      </c>
      <c r="BH22" s="591"/>
      <c r="BI22" s="591"/>
      <c r="BJ22" s="591"/>
      <c r="BK22" s="591"/>
      <c r="BL22" s="591"/>
      <c r="BM22" s="591"/>
      <c r="BN22" s="592"/>
      <c r="BO22" s="643" t="s">
        <v>224</v>
      </c>
      <c r="BP22" s="643"/>
      <c r="BQ22" s="643"/>
      <c r="BR22" s="643"/>
      <c r="BS22" s="596" t="s">
        <v>224</v>
      </c>
      <c r="BT22" s="591"/>
      <c r="BU22" s="591"/>
      <c r="BV22" s="591"/>
      <c r="BW22" s="591"/>
      <c r="BX22" s="591"/>
      <c r="BY22" s="591"/>
      <c r="BZ22" s="591"/>
      <c r="CA22" s="591"/>
      <c r="CB22" s="626"/>
      <c r="CD22" s="695" t="s">
        <v>266</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267</v>
      </c>
      <c r="C23" s="588"/>
      <c r="D23" s="588"/>
      <c r="E23" s="588"/>
      <c r="F23" s="588"/>
      <c r="G23" s="588"/>
      <c r="H23" s="588"/>
      <c r="I23" s="588"/>
      <c r="J23" s="588"/>
      <c r="K23" s="588"/>
      <c r="L23" s="588"/>
      <c r="M23" s="588"/>
      <c r="N23" s="588"/>
      <c r="O23" s="588"/>
      <c r="P23" s="588"/>
      <c r="Q23" s="589"/>
      <c r="R23" s="590">
        <v>1351199</v>
      </c>
      <c r="S23" s="591"/>
      <c r="T23" s="591"/>
      <c r="U23" s="591"/>
      <c r="V23" s="591"/>
      <c r="W23" s="591"/>
      <c r="X23" s="591"/>
      <c r="Y23" s="592"/>
      <c r="Z23" s="643">
        <v>0.5</v>
      </c>
      <c r="AA23" s="643"/>
      <c r="AB23" s="643"/>
      <c r="AC23" s="643"/>
      <c r="AD23" s="644">
        <v>28764</v>
      </c>
      <c r="AE23" s="644"/>
      <c r="AF23" s="644"/>
      <c r="AG23" s="644"/>
      <c r="AH23" s="644"/>
      <c r="AI23" s="644"/>
      <c r="AJ23" s="644"/>
      <c r="AK23" s="644"/>
      <c r="AL23" s="613">
        <v>0.1</v>
      </c>
      <c r="AM23" s="645"/>
      <c r="AN23" s="645"/>
      <c r="AO23" s="646"/>
      <c r="AP23" s="684" t="s">
        <v>268</v>
      </c>
      <c r="AQ23" s="691"/>
      <c r="AR23" s="691"/>
      <c r="AS23" s="691"/>
      <c r="AT23" s="691"/>
      <c r="AU23" s="691"/>
      <c r="AV23" s="691"/>
      <c r="AW23" s="691"/>
      <c r="AX23" s="691"/>
      <c r="AY23" s="691"/>
      <c r="AZ23" s="691"/>
      <c r="BA23" s="691"/>
      <c r="BB23" s="691"/>
      <c r="BC23" s="691"/>
      <c r="BD23" s="691"/>
      <c r="BE23" s="691"/>
      <c r="BF23" s="686"/>
      <c r="BG23" s="590">
        <v>880366</v>
      </c>
      <c r="BH23" s="591"/>
      <c r="BI23" s="591"/>
      <c r="BJ23" s="591"/>
      <c r="BK23" s="591"/>
      <c r="BL23" s="591"/>
      <c r="BM23" s="591"/>
      <c r="BN23" s="592"/>
      <c r="BO23" s="643">
        <v>5</v>
      </c>
      <c r="BP23" s="643"/>
      <c r="BQ23" s="643"/>
      <c r="BR23" s="643"/>
      <c r="BS23" s="596" t="s">
        <v>224</v>
      </c>
      <c r="BT23" s="591"/>
      <c r="BU23" s="591"/>
      <c r="BV23" s="591"/>
      <c r="BW23" s="591"/>
      <c r="BX23" s="591"/>
      <c r="BY23" s="591"/>
      <c r="BZ23" s="591"/>
      <c r="CA23" s="591"/>
      <c r="CB23" s="626"/>
      <c r="CD23" s="695" t="s">
        <v>206</v>
      </c>
      <c r="CE23" s="696"/>
      <c r="CF23" s="696"/>
      <c r="CG23" s="696"/>
      <c r="CH23" s="696"/>
      <c r="CI23" s="696"/>
      <c r="CJ23" s="696"/>
      <c r="CK23" s="696"/>
      <c r="CL23" s="696"/>
      <c r="CM23" s="696"/>
      <c r="CN23" s="696"/>
      <c r="CO23" s="696"/>
      <c r="CP23" s="696"/>
      <c r="CQ23" s="697"/>
      <c r="CR23" s="695" t="s">
        <v>269</v>
      </c>
      <c r="CS23" s="696"/>
      <c r="CT23" s="696"/>
      <c r="CU23" s="696"/>
      <c r="CV23" s="696"/>
      <c r="CW23" s="696"/>
      <c r="CX23" s="696"/>
      <c r="CY23" s="697"/>
      <c r="CZ23" s="695" t="s">
        <v>270</v>
      </c>
      <c r="DA23" s="696"/>
      <c r="DB23" s="696"/>
      <c r="DC23" s="697"/>
      <c r="DD23" s="695" t="s">
        <v>271</v>
      </c>
      <c r="DE23" s="696"/>
      <c r="DF23" s="696"/>
      <c r="DG23" s="696"/>
      <c r="DH23" s="696"/>
      <c r="DI23" s="696"/>
      <c r="DJ23" s="696"/>
      <c r="DK23" s="697"/>
      <c r="DL23" s="698" t="s">
        <v>272</v>
      </c>
      <c r="DM23" s="699"/>
      <c r="DN23" s="699"/>
      <c r="DO23" s="699"/>
      <c r="DP23" s="699"/>
      <c r="DQ23" s="699"/>
      <c r="DR23" s="699"/>
      <c r="DS23" s="699"/>
      <c r="DT23" s="699"/>
      <c r="DU23" s="699"/>
      <c r="DV23" s="700"/>
      <c r="DW23" s="695" t="s">
        <v>273</v>
      </c>
      <c r="DX23" s="696"/>
      <c r="DY23" s="696"/>
      <c r="DZ23" s="696"/>
      <c r="EA23" s="696"/>
      <c r="EB23" s="696"/>
      <c r="EC23" s="697"/>
    </row>
    <row r="24" spans="2:133" ht="11.25" customHeight="1" x14ac:dyDescent="0.15">
      <c r="B24" s="587" t="s">
        <v>274</v>
      </c>
      <c r="C24" s="588"/>
      <c r="D24" s="588"/>
      <c r="E24" s="588"/>
      <c r="F24" s="588"/>
      <c r="G24" s="588"/>
      <c r="H24" s="588"/>
      <c r="I24" s="588"/>
      <c r="J24" s="588"/>
      <c r="K24" s="588"/>
      <c r="L24" s="588"/>
      <c r="M24" s="588"/>
      <c r="N24" s="588"/>
      <c r="O24" s="588"/>
      <c r="P24" s="588"/>
      <c r="Q24" s="589"/>
      <c r="R24" s="590">
        <v>149467</v>
      </c>
      <c r="S24" s="591"/>
      <c r="T24" s="591"/>
      <c r="U24" s="591"/>
      <c r="V24" s="591"/>
      <c r="W24" s="591"/>
      <c r="X24" s="591"/>
      <c r="Y24" s="592"/>
      <c r="Z24" s="643">
        <v>0.1</v>
      </c>
      <c r="AA24" s="643"/>
      <c r="AB24" s="643"/>
      <c r="AC24" s="643"/>
      <c r="AD24" s="644" t="s">
        <v>224</v>
      </c>
      <c r="AE24" s="644"/>
      <c r="AF24" s="644"/>
      <c r="AG24" s="644"/>
      <c r="AH24" s="644"/>
      <c r="AI24" s="644"/>
      <c r="AJ24" s="644"/>
      <c r="AK24" s="644"/>
      <c r="AL24" s="613" t="s">
        <v>224</v>
      </c>
      <c r="AM24" s="645"/>
      <c r="AN24" s="645"/>
      <c r="AO24" s="646"/>
      <c r="AP24" s="684" t="s">
        <v>275</v>
      </c>
      <c r="AQ24" s="691"/>
      <c r="AR24" s="691"/>
      <c r="AS24" s="691"/>
      <c r="AT24" s="691"/>
      <c r="AU24" s="691"/>
      <c r="AV24" s="691"/>
      <c r="AW24" s="691"/>
      <c r="AX24" s="691"/>
      <c r="AY24" s="691"/>
      <c r="AZ24" s="691"/>
      <c r="BA24" s="691"/>
      <c r="BB24" s="691"/>
      <c r="BC24" s="691"/>
      <c r="BD24" s="691"/>
      <c r="BE24" s="691"/>
      <c r="BF24" s="686"/>
      <c r="BG24" s="590" t="s">
        <v>224</v>
      </c>
      <c r="BH24" s="591"/>
      <c r="BI24" s="591"/>
      <c r="BJ24" s="591"/>
      <c r="BK24" s="591"/>
      <c r="BL24" s="591"/>
      <c r="BM24" s="591"/>
      <c r="BN24" s="592"/>
      <c r="BO24" s="643" t="s">
        <v>224</v>
      </c>
      <c r="BP24" s="643"/>
      <c r="BQ24" s="643"/>
      <c r="BR24" s="643"/>
      <c r="BS24" s="596" t="s">
        <v>224</v>
      </c>
      <c r="BT24" s="591"/>
      <c r="BU24" s="591"/>
      <c r="BV24" s="591"/>
      <c r="BW24" s="591"/>
      <c r="BX24" s="591"/>
      <c r="BY24" s="591"/>
      <c r="BZ24" s="591"/>
      <c r="CA24" s="591"/>
      <c r="CB24" s="626"/>
      <c r="CD24" s="647" t="s">
        <v>276</v>
      </c>
      <c r="CE24" s="648"/>
      <c r="CF24" s="648"/>
      <c r="CG24" s="648"/>
      <c r="CH24" s="648"/>
      <c r="CI24" s="648"/>
      <c r="CJ24" s="648"/>
      <c r="CK24" s="648"/>
      <c r="CL24" s="648"/>
      <c r="CM24" s="648"/>
      <c r="CN24" s="648"/>
      <c r="CO24" s="648"/>
      <c r="CP24" s="648"/>
      <c r="CQ24" s="649"/>
      <c r="CR24" s="640">
        <v>33388129</v>
      </c>
      <c r="CS24" s="641"/>
      <c r="CT24" s="641"/>
      <c r="CU24" s="641"/>
      <c r="CV24" s="641"/>
      <c r="CW24" s="641"/>
      <c r="CX24" s="641"/>
      <c r="CY24" s="688"/>
      <c r="CZ24" s="692">
        <v>16.600000000000001</v>
      </c>
      <c r="DA24" s="693"/>
      <c r="DB24" s="693"/>
      <c r="DC24" s="694"/>
      <c r="DD24" s="687">
        <v>22717833</v>
      </c>
      <c r="DE24" s="641"/>
      <c r="DF24" s="641"/>
      <c r="DG24" s="641"/>
      <c r="DH24" s="641"/>
      <c r="DI24" s="641"/>
      <c r="DJ24" s="641"/>
      <c r="DK24" s="688"/>
      <c r="DL24" s="687">
        <v>20382371</v>
      </c>
      <c r="DM24" s="641"/>
      <c r="DN24" s="641"/>
      <c r="DO24" s="641"/>
      <c r="DP24" s="641"/>
      <c r="DQ24" s="641"/>
      <c r="DR24" s="641"/>
      <c r="DS24" s="641"/>
      <c r="DT24" s="641"/>
      <c r="DU24" s="641"/>
      <c r="DV24" s="688"/>
      <c r="DW24" s="689">
        <v>50.8</v>
      </c>
      <c r="DX24" s="658"/>
      <c r="DY24" s="658"/>
      <c r="DZ24" s="658"/>
      <c r="EA24" s="658"/>
      <c r="EB24" s="658"/>
      <c r="EC24" s="690"/>
    </row>
    <row r="25" spans="2:133" ht="11.25" customHeight="1" x14ac:dyDescent="0.15">
      <c r="B25" s="587" t="s">
        <v>277</v>
      </c>
      <c r="C25" s="588"/>
      <c r="D25" s="588"/>
      <c r="E25" s="588"/>
      <c r="F25" s="588"/>
      <c r="G25" s="588"/>
      <c r="H25" s="588"/>
      <c r="I25" s="588"/>
      <c r="J25" s="588"/>
      <c r="K25" s="588"/>
      <c r="L25" s="588"/>
      <c r="M25" s="588"/>
      <c r="N25" s="588"/>
      <c r="O25" s="588"/>
      <c r="P25" s="588"/>
      <c r="Q25" s="589"/>
      <c r="R25" s="590">
        <v>42685486</v>
      </c>
      <c r="S25" s="591"/>
      <c r="T25" s="591"/>
      <c r="U25" s="591"/>
      <c r="V25" s="591"/>
      <c r="W25" s="591"/>
      <c r="X25" s="591"/>
      <c r="Y25" s="592"/>
      <c r="Z25" s="643">
        <v>16.8</v>
      </c>
      <c r="AA25" s="643"/>
      <c r="AB25" s="643"/>
      <c r="AC25" s="643"/>
      <c r="AD25" s="644" t="s">
        <v>224</v>
      </c>
      <c r="AE25" s="644"/>
      <c r="AF25" s="644"/>
      <c r="AG25" s="644"/>
      <c r="AH25" s="644"/>
      <c r="AI25" s="644"/>
      <c r="AJ25" s="644"/>
      <c r="AK25" s="644"/>
      <c r="AL25" s="613" t="s">
        <v>224</v>
      </c>
      <c r="AM25" s="645"/>
      <c r="AN25" s="645"/>
      <c r="AO25" s="646"/>
      <c r="AP25" s="684" t="s">
        <v>278</v>
      </c>
      <c r="AQ25" s="691"/>
      <c r="AR25" s="691"/>
      <c r="AS25" s="691"/>
      <c r="AT25" s="691"/>
      <c r="AU25" s="691"/>
      <c r="AV25" s="691"/>
      <c r="AW25" s="691"/>
      <c r="AX25" s="691"/>
      <c r="AY25" s="691"/>
      <c r="AZ25" s="691"/>
      <c r="BA25" s="691"/>
      <c r="BB25" s="691"/>
      <c r="BC25" s="691"/>
      <c r="BD25" s="691"/>
      <c r="BE25" s="691"/>
      <c r="BF25" s="686"/>
      <c r="BG25" s="590" t="s">
        <v>224</v>
      </c>
      <c r="BH25" s="591"/>
      <c r="BI25" s="591"/>
      <c r="BJ25" s="591"/>
      <c r="BK25" s="591"/>
      <c r="BL25" s="591"/>
      <c r="BM25" s="591"/>
      <c r="BN25" s="592"/>
      <c r="BO25" s="643" t="s">
        <v>224</v>
      </c>
      <c r="BP25" s="643"/>
      <c r="BQ25" s="643"/>
      <c r="BR25" s="643"/>
      <c r="BS25" s="596" t="s">
        <v>224</v>
      </c>
      <c r="BT25" s="591"/>
      <c r="BU25" s="591"/>
      <c r="BV25" s="591"/>
      <c r="BW25" s="591"/>
      <c r="BX25" s="591"/>
      <c r="BY25" s="591"/>
      <c r="BZ25" s="591"/>
      <c r="CA25" s="591"/>
      <c r="CB25" s="626"/>
      <c r="CD25" s="627" t="s">
        <v>279</v>
      </c>
      <c r="CE25" s="624"/>
      <c r="CF25" s="624"/>
      <c r="CG25" s="624"/>
      <c r="CH25" s="624"/>
      <c r="CI25" s="624"/>
      <c r="CJ25" s="624"/>
      <c r="CK25" s="624"/>
      <c r="CL25" s="624"/>
      <c r="CM25" s="624"/>
      <c r="CN25" s="624"/>
      <c r="CO25" s="624"/>
      <c r="CP25" s="624"/>
      <c r="CQ25" s="625"/>
      <c r="CR25" s="590">
        <v>12062487</v>
      </c>
      <c r="CS25" s="609"/>
      <c r="CT25" s="609"/>
      <c r="CU25" s="609"/>
      <c r="CV25" s="609"/>
      <c r="CW25" s="609"/>
      <c r="CX25" s="609"/>
      <c r="CY25" s="610"/>
      <c r="CZ25" s="593">
        <v>6</v>
      </c>
      <c r="DA25" s="611"/>
      <c r="DB25" s="611"/>
      <c r="DC25" s="612"/>
      <c r="DD25" s="596">
        <v>11141638</v>
      </c>
      <c r="DE25" s="609"/>
      <c r="DF25" s="609"/>
      <c r="DG25" s="609"/>
      <c r="DH25" s="609"/>
      <c r="DI25" s="609"/>
      <c r="DJ25" s="609"/>
      <c r="DK25" s="610"/>
      <c r="DL25" s="596">
        <v>10443439</v>
      </c>
      <c r="DM25" s="609"/>
      <c r="DN25" s="609"/>
      <c r="DO25" s="609"/>
      <c r="DP25" s="609"/>
      <c r="DQ25" s="609"/>
      <c r="DR25" s="609"/>
      <c r="DS25" s="609"/>
      <c r="DT25" s="609"/>
      <c r="DU25" s="609"/>
      <c r="DV25" s="610"/>
      <c r="DW25" s="613">
        <v>26</v>
      </c>
      <c r="DX25" s="614"/>
      <c r="DY25" s="614"/>
      <c r="DZ25" s="614"/>
      <c r="EA25" s="614"/>
      <c r="EB25" s="614"/>
      <c r="EC25" s="615"/>
    </row>
    <row r="26" spans="2:133" ht="11.25" customHeight="1" x14ac:dyDescent="0.15">
      <c r="B26" s="681" t="s">
        <v>280</v>
      </c>
      <c r="C26" s="682"/>
      <c r="D26" s="682"/>
      <c r="E26" s="682"/>
      <c r="F26" s="682"/>
      <c r="G26" s="682"/>
      <c r="H26" s="682"/>
      <c r="I26" s="682"/>
      <c r="J26" s="682"/>
      <c r="K26" s="682"/>
      <c r="L26" s="682"/>
      <c r="M26" s="682"/>
      <c r="N26" s="682"/>
      <c r="O26" s="682"/>
      <c r="P26" s="682"/>
      <c r="Q26" s="683"/>
      <c r="R26" s="590" t="s">
        <v>224</v>
      </c>
      <c r="S26" s="591"/>
      <c r="T26" s="591"/>
      <c r="U26" s="591"/>
      <c r="V26" s="591"/>
      <c r="W26" s="591"/>
      <c r="X26" s="591"/>
      <c r="Y26" s="592"/>
      <c r="Z26" s="643" t="s">
        <v>224</v>
      </c>
      <c r="AA26" s="643"/>
      <c r="AB26" s="643"/>
      <c r="AC26" s="643"/>
      <c r="AD26" s="644" t="s">
        <v>224</v>
      </c>
      <c r="AE26" s="644"/>
      <c r="AF26" s="644"/>
      <c r="AG26" s="644"/>
      <c r="AH26" s="644"/>
      <c r="AI26" s="644"/>
      <c r="AJ26" s="644"/>
      <c r="AK26" s="644"/>
      <c r="AL26" s="613" t="s">
        <v>224</v>
      </c>
      <c r="AM26" s="645"/>
      <c r="AN26" s="645"/>
      <c r="AO26" s="646"/>
      <c r="AP26" s="684" t="s">
        <v>281</v>
      </c>
      <c r="AQ26" s="685"/>
      <c r="AR26" s="685"/>
      <c r="AS26" s="685"/>
      <c r="AT26" s="685"/>
      <c r="AU26" s="685"/>
      <c r="AV26" s="685"/>
      <c r="AW26" s="685"/>
      <c r="AX26" s="685"/>
      <c r="AY26" s="685"/>
      <c r="AZ26" s="685"/>
      <c r="BA26" s="685"/>
      <c r="BB26" s="685"/>
      <c r="BC26" s="685"/>
      <c r="BD26" s="685"/>
      <c r="BE26" s="685"/>
      <c r="BF26" s="686"/>
      <c r="BG26" s="590" t="s">
        <v>224</v>
      </c>
      <c r="BH26" s="591"/>
      <c r="BI26" s="591"/>
      <c r="BJ26" s="591"/>
      <c r="BK26" s="591"/>
      <c r="BL26" s="591"/>
      <c r="BM26" s="591"/>
      <c r="BN26" s="592"/>
      <c r="BO26" s="643" t="s">
        <v>224</v>
      </c>
      <c r="BP26" s="643"/>
      <c r="BQ26" s="643"/>
      <c r="BR26" s="643"/>
      <c r="BS26" s="596" t="s">
        <v>224</v>
      </c>
      <c r="BT26" s="591"/>
      <c r="BU26" s="591"/>
      <c r="BV26" s="591"/>
      <c r="BW26" s="591"/>
      <c r="BX26" s="591"/>
      <c r="BY26" s="591"/>
      <c r="BZ26" s="591"/>
      <c r="CA26" s="591"/>
      <c r="CB26" s="626"/>
      <c r="CD26" s="627" t="s">
        <v>282</v>
      </c>
      <c r="CE26" s="624"/>
      <c r="CF26" s="624"/>
      <c r="CG26" s="624"/>
      <c r="CH26" s="624"/>
      <c r="CI26" s="624"/>
      <c r="CJ26" s="624"/>
      <c r="CK26" s="624"/>
      <c r="CL26" s="624"/>
      <c r="CM26" s="624"/>
      <c r="CN26" s="624"/>
      <c r="CO26" s="624"/>
      <c r="CP26" s="624"/>
      <c r="CQ26" s="625"/>
      <c r="CR26" s="590">
        <v>8137522</v>
      </c>
      <c r="CS26" s="591"/>
      <c r="CT26" s="591"/>
      <c r="CU26" s="591"/>
      <c r="CV26" s="591"/>
      <c r="CW26" s="591"/>
      <c r="CX26" s="591"/>
      <c r="CY26" s="592"/>
      <c r="CZ26" s="593">
        <v>4</v>
      </c>
      <c r="DA26" s="611"/>
      <c r="DB26" s="611"/>
      <c r="DC26" s="612"/>
      <c r="DD26" s="596">
        <v>7455284</v>
      </c>
      <c r="DE26" s="591"/>
      <c r="DF26" s="591"/>
      <c r="DG26" s="591"/>
      <c r="DH26" s="591"/>
      <c r="DI26" s="591"/>
      <c r="DJ26" s="591"/>
      <c r="DK26" s="592"/>
      <c r="DL26" s="596" t="s">
        <v>218</v>
      </c>
      <c r="DM26" s="591"/>
      <c r="DN26" s="591"/>
      <c r="DO26" s="591"/>
      <c r="DP26" s="591"/>
      <c r="DQ26" s="591"/>
      <c r="DR26" s="591"/>
      <c r="DS26" s="591"/>
      <c r="DT26" s="591"/>
      <c r="DU26" s="591"/>
      <c r="DV26" s="592"/>
      <c r="DW26" s="613" t="s">
        <v>218</v>
      </c>
      <c r="DX26" s="614"/>
      <c r="DY26" s="614"/>
      <c r="DZ26" s="614"/>
      <c r="EA26" s="614"/>
      <c r="EB26" s="614"/>
      <c r="EC26" s="615"/>
    </row>
    <row r="27" spans="2:133" ht="11.25" customHeight="1" x14ac:dyDescent="0.15">
      <c r="B27" s="587" t="s">
        <v>283</v>
      </c>
      <c r="C27" s="588"/>
      <c r="D27" s="588"/>
      <c r="E27" s="588"/>
      <c r="F27" s="588"/>
      <c r="G27" s="588"/>
      <c r="H27" s="588"/>
      <c r="I27" s="588"/>
      <c r="J27" s="588"/>
      <c r="K27" s="588"/>
      <c r="L27" s="588"/>
      <c r="M27" s="588"/>
      <c r="N27" s="588"/>
      <c r="O27" s="588"/>
      <c r="P27" s="588"/>
      <c r="Q27" s="589"/>
      <c r="R27" s="590">
        <v>9024883</v>
      </c>
      <c r="S27" s="591"/>
      <c r="T27" s="591"/>
      <c r="U27" s="591"/>
      <c r="V27" s="591"/>
      <c r="W27" s="591"/>
      <c r="X27" s="591"/>
      <c r="Y27" s="592"/>
      <c r="Z27" s="643">
        <v>3.5</v>
      </c>
      <c r="AA27" s="643"/>
      <c r="AB27" s="643"/>
      <c r="AC27" s="643"/>
      <c r="AD27" s="644" t="s">
        <v>224</v>
      </c>
      <c r="AE27" s="644"/>
      <c r="AF27" s="644"/>
      <c r="AG27" s="644"/>
      <c r="AH27" s="644"/>
      <c r="AI27" s="644"/>
      <c r="AJ27" s="644"/>
      <c r="AK27" s="644"/>
      <c r="AL27" s="613" t="s">
        <v>224</v>
      </c>
      <c r="AM27" s="645"/>
      <c r="AN27" s="645"/>
      <c r="AO27" s="646"/>
      <c r="AP27" s="587" t="s">
        <v>284</v>
      </c>
      <c r="AQ27" s="588"/>
      <c r="AR27" s="588"/>
      <c r="AS27" s="588"/>
      <c r="AT27" s="588"/>
      <c r="AU27" s="588"/>
      <c r="AV27" s="588"/>
      <c r="AW27" s="588"/>
      <c r="AX27" s="588"/>
      <c r="AY27" s="588"/>
      <c r="AZ27" s="588"/>
      <c r="BA27" s="588"/>
      <c r="BB27" s="588"/>
      <c r="BC27" s="588"/>
      <c r="BD27" s="588"/>
      <c r="BE27" s="588"/>
      <c r="BF27" s="589"/>
      <c r="BG27" s="590">
        <v>17637267</v>
      </c>
      <c r="BH27" s="591"/>
      <c r="BI27" s="591"/>
      <c r="BJ27" s="591"/>
      <c r="BK27" s="591"/>
      <c r="BL27" s="591"/>
      <c r="BM27" s="591"/>
      <c r="BN27" s="592"/>
      <c r="BO27" s="643">
        <v>100</v>
      </c>
      <c r="BP27" s="643"/>
      <c r="BQ27" s="643"/>
      <c r="BR27" s="643"/>
      <c r="BS27" s="596">
        <v>149180</v>
      </c>
      <c r="BT27" s="591"/>
      <c r="BU27" s="591"/>
      <c r="BV27" s="591"/>
      <c r="BW27" s="591"/>
      <c r="BX27" s="591"/>
      <c r="BY27" s="591"/>
      <c r="BZ27" s="591"/>
      <c r="CA27" s="591"/>
      <c r="CB27" s="626"/>
      <c r="CD27" s="627" t="s">
        <v>285</v>
      </c>
      <c r="CE27" s="624"/>
      <c r="CF27" s="624"/>
      <c r="CG27" s="624"/>
      <c r="CH27" s="624"/>
      <c r="CI27" s="624"/>
      <c r="CJ27" s="624"/>
      <c r="CK27" s="624"/>
      <c r="CL27" s="624"/>
      <c r="CM27" s="624"/>
      <c r="CN27" s="624"/>
      <c r="CO27" s="624"/>
      <c r="CP27" s="624"/>
      <c r="CQ27" s="625"/>
      <c r="CR27" s="590">
        <v>11481073</v>
      </c>
      <c r="CS27" s="609"/>
      <c r="CT27" s="609"/>
      <c r="CU27" s="609"/>
      <c r="CV27" s="609"/>
      <c r="CW27" s="609"/>
      <c r="CX27" s="609"/>
      <c r="CY27" s="610"/>
      <c r="CZ27" s="593">
        <v>5.7</v>
      </c>
      <c r="DA27" s="611"/>
      <c r="DB27" s="611"/>
      <c r="DC27" s="612"/>
      <c r="DD27" s="596">
        <v>3734230</v>
      </c>
      <c r="DE27" s="609"/>
      <c r="DF27" s="609"/>
      <c r="DG27" s="609"/>
      <c r="DH27" s="609"/>
      <c r="DI27" s="609"/>
      <c r="DJ27" s="609"/>
      <c r="DK27" s="610"/>
      <c r="DL27" s="596">
        <v>3713318</v>
      </c>
      <c r="DM27" s="609"/>
      <c r="DN27" s="609"/>
      <c r="DO27" s="609"/>
      <c r="DP27" s="609"/>
      <c r="DQ27" s="609"/>
      <c r="DR27" s="609"/>
      <c r="DS27" s="609"/>
      <c r="DT27" s="609"/>
      <c r="DU27" s="609"/>
      <c r="DV27" s="610"/>
      <c r="DW27" s="613">
        <v>9.3000000000000007</v>
      </c>
      <c r="DX27" s="614"/>
      <c r="DY27" s="614"/>
      <c r="DZ27" s="614"/>
      <c r="EA27" s="614"/>
      <c r="EB27" s="614"/>
      <c r="EC27" s="615"/>
    </row>
    <row r="28" spans="2:133" ht="11.25" customHeight="1" x14ac:dyDescent="0.15">
      <c r="B28" s="587" t="s">
        <v>286</v>
      </c>
      <c r="C28" s="588"/>
      <c r="D28" s="588"/>
      <c r="E28" s="588"/>
      <c r="F28" s="588"/>
      <c r="G28" s="588"/>
      <c r="H28" s="588"/>
      <c r="I28" s="588"/>
      <c r="J28" s="588"/>
      <c r="K28" s="588"/>
      <c r="L28" s="588"/>
      <c r="M28" s="588"/>
      <c r="N28" s="588"/>
      <c r="O28" s="588"/>
      <c r="P28" s="588"/>
      <c r="Q28" s="589"/>
      <c r="R28" s="590">
        <v>3442077</v>
      </c>
      <c r="S28" s="591"/>
      <c r="T28" s="591"/>
      <c r="U28" s="591"/>
      <c r="V28" s="591"/>
      <c r="W28" s="591"/>
      <c r="X28" s="591"/>
      <c r="Y28" s="592"/>
      <c r="Z28" s="643">
        <v>1.4</v>
      </c>
      <c r="AA28" s="643"/>
      <c r="AB28" s="643"/>
      <c r="AC28" s="643"/>
      <c r="AD28" s="644">
        <v>61216</v>
      </c>
      <c r="AE28" s="644"/>
      <c r="AF28" s="644"/>
      <c r="AG28" s="644"/>
      <c r="AH28" s="644"/>
      <c r="AI28" s="644"/>
      <c r="AJ28" s="644"/>
      <c r="AK28" s="644"/>
      <c r="AL28" s="613">
        <v>0.2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287</v>
      </c>
      <c r="CE28" s="624"/>
      <c r="CF28" s="624"/>
      <c r="CG28" s="624"/>
      <c r="CH28" s="624"/>
      <c r="CI28" s="624"/>
      <c r="CJ28" s="624"/>
      <c r="CK28" s="624"/>
      <c r="CL28" s="624"/>
      <c r="CM28" s="624"/>
      <c r="CN28" s="624"/>
      <c r="CO28" s="624"/>
      <c r="CP28" s="624"/>
      <c r="CQ28" s="625"/>
      <c r="CR28" s="590">
        <v>9844569</v>
      </c>
      <c r="CS28" s="591"/>
      <c r="CT28" s="591"/>
      <c r="CU28" s="591"/>
      <c r="CV28" s="591"/>
      <c r="CW28" s="591"/>
      <c r="CX28" s="591"/>
      <c r="CY28" s="592"/>
      <c r="CZ28" s="593">
        <v>4.9000000000000004</v>
      </c>
      <c r="DA28" s="611"/>
      <c r="DB28" s="611"/>
      <c r="DC28" s="612"/>
      <c r="DD28" s="596">
        <v>7841965</v>
      </c>
      <c r="DE28" s="591"/>
      <c r="DF28" s="591"/>
      <c r="DG28" s="591"/>
      <c r="DH28" s="591"/>
      <c r="DI28" s="591"/>
      <c r="DJ28" s="591"/>
      <c r="DK28" s="592"/>
      <c r="DL28" s="596">
        <v>6225614</v>
      </c>
      <c r="DM28" s="591"/>
      <c r="DN28" s="591"/>
      <c r="DO28" s="591"/>
      <c r="DP28" s="591"/>
      <c r="DQ28" s="591"/>
      <c r="DR28" s="591"/>
      <c r="DS28" s="591"/>
      <c r="DT28" s="591"/>
      <c r="DU28" s="591"/>
      <c r="DV28" s="592"/>
      <c r="DW28" s="613">
        <v>15.5</v>
      </c>
      <c r="DX28" s="614"/>
      <c r="DY28" s="614"/>
      <c r="DZ28" s="614"/>
      <c r="EA28" s="614"/>
      <c r="EB28" s="614"/>
      <c r="EC28" s="615"/>
    </row>
    <row r="29" spans="2:133" ht="11.25" customHeight="1" x14ac:dyDescent="0.15">
      <c r="B29" s="587" t="s">
        <v>288</v>
      </c>
      <c r="C29" s="588"/>
      <c r="D29" s="588"/>
      <c r="E29" s="588"/>
      <c r="F29" s="588"/>
      <c r="G29" s="588"/>
      <c r="H29" s="588"/>
      <c r="I29" s="588"/>
      <c r="J29" s="588"/>
      <c r="K29" s="588"/>
      <c r="L29" s="588"/>
      <c r="M29" s="588"/>
      <c r="N29" s="588"/>
      <c r="O29" s="588"/>
      <c r="P29" s="588"/>
      <c r="Q29" s="589"/>
      <c r="R29" s="590">
        <v>308644</v>
      </c>
      <c r="S29" s="591"/>
      <c r="T29" s="591"/>
      <c r="U29" s="591"/>
      <c r="V29" s="591"/>
      <c r="W29" s="591"/>
      <c r="X29" s="591"/>
      <c r="Y29" s="592"/>
      <c r="Z29" s="643">
        <v>0.1</v>
      </c>
      <c r="AA29" s="643"/>
      <c r="AB29" s="643"/>
      <c r="AC29" s="643"/>
      <c r="AD29" s="644" t="s">
        <v>224</v>
      </c>
      <c r="AE29" s="644"/>
      <c r="AF29" s="644"/>
      <c r="AG29" s="644"/>
      <c r="AH29" s="644"/>
      <c r="AI29" s="644"/>
      <c r="AJ29" s="644"/>
      <c r="AK29" s="644"/>
      <c r="AL29" s="613" t="s">
        <v>224</v>
      </c>
      <c r="AM29" s="645"/>
      <c r="AN29" s="645"/>
      <c r="AO29" s="646"/>
      <c r="AP29" s="650" t="s">
        <v>206</v>
      </c>
      <c r="AQ29" s="651"/>
      <c r="AR29" s="651"/>
      <c r="AS29" s="651"/>
      <c r="AT29" s="651"/>
      <c r="AU29" s="651"/>
      <c r="AV29" s="651"/>
      <c r="AW29" s="651"/>
      <c r="AX29" s="651"/>
      <c r="AY29" s="651"/>
      <c r="AZ29" s="651"/>
      <c r="BA29" s="651"/>
      <c r="BB29" s="651"/>
      <c r="BC29" s="651"/>
      <c r="BD29" s="651"/>
      <c r="BE29" s="651"/>
      <c r="BF29" s="652"/>
      <c r="BG29" s="650" t="s">
        <v>289</v>
      </c>
      <c r="BH29" s="666"/>
      <c r="BI29" s="666"/>
      <c r="BJ29" s="666"/>
      <c r="BK29" s="666"/>
      <c r="BL29" s="666"/>
      <c r="BM29" s="666"/>
      <c r="BN29" s="666"/>
      <c r="BO29" s="666"/>
      <c r="BP29" s="666"/>
      <c r="BQ29" s="667"/>
      <c r="BR29" s="650" t="s">
        <v>290</v>
      </c>
      <c r="BS29" s="666"/>
      <c r="BT29" s="666"/>
      <c r="BU29" s="666"/>
      <c r="BV29" s="666"/>
      <c r="BW29" s="666"/>
      <c r="BX29" s="666"/>
      <c r="BY29" s="666"/>
      <c r="BZ29" s="666"/>
      <c r="CA29" s="666"/>
      <c r="CB29" s="667"/>
      <c r="CD29" s="660" t="s">
        <v>291</v>
      </c>
      <c r="CE29" s="661"/>
      <c r="CF29" s="627" t="s">
        <v>58</v>
      </c>
      <c r="CG29" s="624"/>
      <c r="CH29" s="624"/>
      <c r="CI29" s="624"/>
      <c r="CJ29" s="624"/>
      <c r="CK29" s="624"/>
      <c r="CL29" s="624"/>
      <c r="CM29" s="624"/>
      <c r="CN29" s="624"/>
      <c r="CO29" s="624"/>
      <c r="CP29" s="624"/>
      <c r="CQ29" s="625"/>
      <c r="CR29" s="590">
        <v>9844569</v>
      </c>
      <c r="CS29" s="609"/>
      <c r="CT29" s="609"/>
      <c r="CU29" s="609"/>
      <c r="CV29" s="609"/>
      <c r="CW29" s="609"/>
      <c r="CX29" s="609"/>
      <c r="CY29" s="610"/>
      <c r="CZ29" s="593">
        <v>4.9000000000000004</v>
      </c>
      <c r="DA29" s="611"/>
      <c r="DB29" s="611"/>
      <c r="DC29" s="612"/>
      <c r="DD29" s="596">
        <v>7841965</v>
      </c>
      <c r="DE29" s="609"/>
      <c r="DF29" s="609"/>
      <c r="DG29" s="609"/>
      <c r="DH29" s="609"/>
      <c r="DI29" s="609"/>
      <c r="DJ29" s="609"/>
      <c r="DK29" s="610"/>
      <c r="DL29" s="596">
        <v>6225614</v>
      </c>
      <c r="DM29" s="609"/>
      <c r="DN29" s="609"/>
      <c r="DO29" s="609"/>
      <c r="DP29" s="609"/>
      <c r="DQ29" s="609"/>
      <c r="DR29" s="609"/>
      <c r="DS29" s="609"/>
      <c r="DT29" s="609"/>
      <c r="DU29" s="609"/>
      <c r="DV29" s="610"/>
      <c r="DW29" s="613">
        <v>15.5</v>
      </c>
      <c r="DX29" s="614"/>
      <c r="DY29" s="614"/>
      <c r="DZ29" s="614"/>
      <c r="EA29" s="614"/>
      <c r="EB29" s="614"/>
      <c r="EC29" s="615"/>
    </row>
    <row r="30" spans="2:133" ht="11.25" customHeight="1" x14ac:dyDescent="0.15">
      <c r="B30" s="587" t="s">
        <v>292</v>
      </c>
      <c r="C30" s="588"/>
      <c r="D30" s="588"/>
      <c r="E30" s="588"/>
      <c r="F30" s="588"/>
      <c r="G30" s="588"/>
      <c r="H30" s="588"/>
      <c r="I30" s="588"/>
      <c r="J30" s="588"/>
      <c r="K30" s="588"/>
      <c r="L30" s="588"/>
      <c r="M30" s="588"/>
      <c r="N30" s="588"/>
      <c r="O30" s="588"/>
      <c r="P30" s="588"/>
      <c r="Q30" s="589"/>
      <c r="R30" s="590">
        <v>79199951</v>
      </c>
      <c r="S30" s="591"/>
      <c r="T30" s="591"/>
      <c r="U30" s="591"/>
      <c r="V30" s="591"/>
      <c r="W30" s="591"/>
      <c r="X30" s="591"/>
      <c r="Y30" s="592"/>
      <c r="Z30" s="643">
        <v>31.1</v>
      </c>
      <c r="AA30" s="643"/>
      <c r="AB30" s="643"/>
      <c r="AC30" s="643"/>
      <c r="AD30" s="644" t="s">
        <v>224</v>
      </c>
      <c r="AE30" s="644"/>
      <c r="AF30" s="644"/>
      <c r="AG30" s="644"/>
      <c r="AH30" s="644"/>
      <c r="AI30" s="644"/>
      <c r="AJ30" s="644"/>
      <c r="AK30" s="644"/>
      <c r="AL30" s="613" t="s">
        <v>224</v>
      </c>
      <c r="AM30" s="645"/>
      <c r="AN30" s="645"/>
      <c r="AO30" s="646"/>
      <c r="AP30" s="668" t="s">
        <v>293</v>
      </c>
      <c r="AQ30" s="669"/>
      <c r="AR30" s="669"/>
      <c r="AS30" s="669"/>
      <c r="AT30" s="674" t="s">
        <v>294</v>
      </c>
      <c r="AU30" s="184"/>
      <c r="AV30" s="184"/>
      <c r="AW30" s="184"/>
      <c r="AX30" s="677" t="s">
        <v>172</v>
      </c>
      <c r="AY30" s="678"/>
      <c r="AZ30" s="678"/>
      <c r="BA30" s="678"/>
      <c r="BB30" s="678"/>
      <c r="BC30" s="678"/>
      <c r="BD30" s="678"/>
      <c r="BE30" s="678"/>
      <c r="BF30" s="679"/>
      <c r="BG30" s="656">
        <v>98.6</v>
      </c>
      <c r="BH30" s="657"/>
      <c r="BI30" s="657"/>
      <c r="BJ30" s="657"/>
      <c r="BK30" s="657"/>
      <c r="BL30" s="657"/>
      <c r="BM30" s="658">
        <v>94.9</v>
      </c>
      <c r="BN30" s="657"/>
      <c r="BO30" s="657"/>
      <c r="BP30" s="657"/>
      <c r="BQ30" s="659"/>
      <c r="BR30" s="656">
        <v>98.5</v>
      </c>
      <c r="BS30" s="657"/>
      <c r="BT30" s="657"/>
      <c r="BU30" s="657"/>
      <c r="BV30" s="657"/>
      <c r="BW30" s="657"/>
      <c r="BX30" s="658">
        <v>93.1</v>
      </c>
      <c r="BY30" s="657"/>
      <c r="BZ30" s="657"/>
      <c r="CA30" s="657"/>
      <c r="CB30" s="659"/>
      <c r="CD30" s="662"/>
      <c r="CE30" s="663"/>
      <c r="CF30" s="627" t="s">
        <v>295</v>
      </c>
      <c r="CG30" s="624"/>
      <c r="CH30" s="624"/>
      <c r="CI30" s="624"/>
      <c r="CJ30" s="624"/>
      <c r="CK30" s="624"/>
      <c r="CL30" s="624"/>
      <c r="CM30" s="624"/>
      <c r="CN30" s="624"/>
      <c r="CO30" s="624"/>
      <c r="CP30" s="624"/>
      <c r="CQ30" s="625"/>
      <c r="CR30" s="590">
        <v>9222251</v>
      </c>
      <c r="CS30" s="591"/>
      <c r="CT30" s="591"/>
      <c r="CU30" s="591"/>
      <c r="CV30" s="591"/>
      <c r="CW30" s="591"/>
      <c r="CX30" s="591"/>
      <c r="CY30" s="592"/>
      <c r="CZ30" s="593">
        <v>4.5999999999999996</v>
      </c>
      <c r="DA30" s="611"/>
      <c r="DB30" s="611"/>
      <c r="DC30" s="612"/>
      <c r="DD30" s="596">
        <v>7267055</v>
      </c>
      <c r="DE30" s="591"/>
      <c r="DF30" s="591"/>
      <c r="DG30" s="591"/>
      <c r="DH30" s="591"/>
      <c r="DI30" s="591"/>
      <c r="DJ30" s="591"/>
      <c r="DK30" s="592"/>
      <c r="DL30" s="596">
        <v>5692784</v>
      </c>
      <c r="DM30" s="591"/>
      <c r="DN30" s="591"/>
      <c r="DO30" s="591"/>
      <c r="DP30" s="591"/>
      <c r="DQ30" s="591"/>
      <c r="DR30" s="591"/>
      <c r="DS30" s="591"/>
      <c r="DT30" s="591"/>
      <c r="DU30" s="591"/>
      <c r="DV30" s="592"/>
      <c r="DW30" s="613">
        <v>14.2</v>
      </c>
      <c r="DX30" s="614"/>
      <c r="DY30" s="614"/>
      <c r="DZ30" s="614"/>
      <c r="EA30" s="614"/>
      <c r="EB30" s="614"/>
      <c r="EC30" s="615"/>
    </row>
    <row r="31" spans="2:133" ht="11.25" customHeight="1" x14ac:dyDescent="0.15">
      <c r="B31" s="587" t="s">
        <v>296</v>
      </c>
      <c r="C31" s="588"/>
      <c r="D31" s="588"/>
      <c r="E31" s="588"/>
      <c r="F31" s="588"/>
      <c r="G31" s="588"/>
      <c r="H31" s="588"/>
      <c r="I31" s="588"/>
      <c r="J31" s="588"/>
      <c r="K31" s="588"/>
      <c r="L31" s="588"/>
      <c r="M31" s="588"/>
      <c r="N31" s="588"/>
      <c r="O31" s="588"/>
      <c r="P31" s="588"/>
      <c r="Q31" s="589"/>
      <c r="R31" s="590">
        <v>44593076</v>
      </c>
      <c r="S31" s="591"/>
      <c r="T31" s="591"/>
      <c r="U31" s="591"/>
      <c r="V31" s="591"/>
      <c r="W31" s="591"/>
      <c r="X31" s="591"/>
      <c r="Y31" s="592"/>
      <c r="Z31" s="643">
        <v>17.5</v>
      </c>
      <c r="AA31" s="643"/>
      <c r="AB31" s="643"/>
      <c r="AC31" s="643"/>
      <c r="AD31" s="644" t="s">
        <v>224</v>
      </c>
      <c r="AE31" s="644"/>
      <c r="AF31" s="644"/>
      <c r="AG31" s="644"/>
      <c r="AH31" s="644"/>
      <c r="AI31" s="644"/>
      <c r="AJ31" s="644"/>
      <c r="AK31" s="644"/>
      <c r="AL31" s="613" t="s">
        <v>224</v>
      </c>
      <c r="AM31" s="645"/>
      <c r="AN31" s="645"/>
      <c r="AO31" s="646"/>
      <c r="AP31" s="670"/>
      <c r="AQ31" s="671"/>
      <c r="AR31" s="671"/>
      <c r="AS31" s="671"/>
      <c r="AT31" s="675"/>
      <c r="AU31" s="183" t="s">
        <v>297</v>
      </c>
      <c r="AV31" s="183"/>
      <c r="AW31" s="183"/>
      <c r="AX31" s="587" t="s">
        <v>298</v>
      </c>
      <c r="AY31" s="588"/>
      <c r="AZ31" s="588"/>
      <c r="BA31" s="588"/>
      <c r="BB31" s="588"/>
      <c r="BC31" s="588"/>
      <c r="BD31" s="588"/>
      <c r="BE31" s="588"/>
      <c r="BF31" s="589"/>
      <c r="BG31" s="654">
        <v>98.4</v>
      </c>
      <c r="BH31" s="609"/>
      <c r="BI31" s="609"/>
      <c r="BJ31" s="609"/>
      <c r="BK31" s="609"/>
      <c r="BL31" s="609"/>
      <c r="BM31" s="645">
        <v>95.1</v>
      </c>
      <c r="BN31" s="655"/>
      <c r="BO31" s="655"/>
      <c r="BP31" s="655"/>
      <c r="BQ31" s="619"/>
      <c r="BR31" s="654">
        <v>98.4</v>
      </c>
      <c r="BS31" s="609"/>
      <c r="BT31" s="609"/>
      <c r="BU31" s="609"/>
      <c r="BV31" s="609"/>
      <c r="BW31" s="609"/>
      <c r="BX31" s="645">
        <v>93.3</v>
      </c>
      <c r="BY31" s="655"/>
      <c r="BZ31" s="655"/>
      <c r="CA31" s="655"/>
      <c r="CB31" s="619"/>
      <c r="CD31" s="662"/>
      <c r="CE31" s="663"/>
      <c r="CF31" s="627" t="s">
        <v>299</v>
      </c>
      <c r="CG31" s="624"/>
      <c r="CH31" s="624"/>
      <c r="CI31" s="624"/>
      <c r="CJ31" s="624"/>
      <c r="CK31" s="624"/>
      <c r="CL31" s="624"/>
      <c r="CM31" s="624"/>
      <c r="CN31" s="624"/>
      <c r="CO31" s="624"/>
      <c r="CP31" s="624"/>
      <c r="CQ31" s="625"/>
      <c r="CR31" s="590">
        <v>622318</v>
      </c>
      <c r="CS31" s="609"/>
      <c r="CT31" s="609"/>
      <c r="CU31" s="609"/>
      <c r="CV31" s="609"/>
      <c r="CW31" s="609"/>
      <c r="CX31" s="609"/>
      <c r="CY31" s="610"/>
      <c r="CZ31" s="593">
        <v>0.3</v>
      </c>
      <c r="DA31" s="611"/>
      <c r="DB31" s="611"/>
      <c r="DC31" s="612"/>
      <c r="DD31" s="596">
        <v>574910</v>
      </c>
      <c r="DE31" s="609"/>
      <c r="DF31" s="609"/>
      <c r="DG31" s="609"/>
      <c r="DH31" s="609"/>
      <c r="DI31" s="609"/>
      <c r="DJ31" s="609"/>
      <c r="DK31" s="610"/>
      <c r="DL31" s="596">
        <v>532830</v>
      </c>
      <c r="DM31" s="609"/>
      <c r="DN31" s="609"/>
      <c r="DO31" s="609"/>
      <c r="DP31" s="609"/>
      <c r="DQ31" s="609"/>
      <c r="DR31" s="609"/>
      <c r="DS31" s="609"/>
      <c r="DT31" s="609"/>
      <c r="DU31" s="609"/>
      <c r="DV31" s="610"/>
      <c r="DW31" s="613">
        <v>1.3</v>
      </c>
      <c r="DX31" s="614"/>
      <c r="DY31" s="614"/>
      <c r="DZ31" s="614"/>
      <c r="EA31" s="614"/>
      <c r="EB31" s="614"/>
      <c r="EC31" s="615"/>
    </row>
    <row r="32" spans="2:133" ht="11.25" customHeight="1" x14ac:dyDescent="0.15">
      <c r="B32" s="587" t="s">
        <v>300</v>
      </c>
      <c r="C32" s="588"/>
      <c r="D32" s="588"/>
      <c r="E32" s="588"/>
      <c r="F32" s="588"/>
      <c r="G32" s="588"/>
      <c r="H32" s="588"/>
      <c r="I32" s="588"/>
      <c r="J32" s="588"/>
      <c r="K32" s="588"/>
      <c r="L32" s="588"/>
      <c r="M32" s="588"/>
      <c r="N32" s="588"/>
      <c r="O32" s="588"/>
      <c r="P32" s="588"/>
      <c r="Q32" s="589"/>
      <c r="R32" s="590">
        <v>2656973</v>
      </c>
      <c r="S32" s="591"/>
      <c r="T32" s="591"/>
      <c r="U32" s="591"/>
      <c r="V32" s="591"/>
      <c r="W32" s="591"/>
      <c r="X32" s="591"/>
      <c r="Y32" s="592"/>
      <c r="Z32" s="643">
        <v>1</v>
      </c>
      <c r="AA32" s="643"/>
      <c r="AB32" s="643"/>
      <c r="AC32" s="643"/>
      <c r="AD32" s="644">
        <v>155839</v>
      </c>
      <c r="AE32" s="644"/>
      <c r="AF32" s="644"/>
      <c r="AG32" s="644"/>
      <c r="AH32" s="644"/>
      <c r="AI32" s="644"/>
      <c r="AJ32" s="644"/>
      <c r="AK32" s="644"/>
      <c r="AL32" s="613">
        <v>0.4</v>
      </c>
      <c r="AM32" s="645"/>
      <c r="AN32" s="645"/>
      <c r="AO32" s="646"/>
      <c r="AP32" s="672"/>
      <c r="AQ32" s="673"/>
      <c r="AR32" s="673"/>
      <c r="AS32" s="673"/>
      <c r="AT32" s="676"/>
      <c r="AU32" s="185"/>
      <c r="AV32" s="185"/>
      <c r="AW32" s="185"/>
      <c r="AX32" s="571" t="s">
        <v>301</v>
      </c>
      <c r="AY32" s="572"/>
      <c r="AZ32" s="572"/>
      <c r="BA32" s="572"/>
      <c r="BB32" s="572"/>
      <c r="BC32" s="572"/>
      <c r="BD32" s="572"/>
      <c r="BE32" s="572"/>
      <c r="BF32" s="573"/>
      <c r="BG32" s="653">
        <v>98.6</v>
      </c>
      <c r="BH32" s="575"/>
      <c r="BI32" s="575"/>
      <c r="BJ32" s="575"/>
      <c r="BK32" s="575"/>
      <c r="BL32" s="575"/>
      <c r="BM32" s="638">
        <v>93.9</v>
      </c>
      <c r="BN32" s="575"/>
      <c r="BO32" s="575"/>
      <c r="BP32" s="575"/>
      <c r="BQ32" s="632"/>
      <c r="BR32" s="653">
        <v>98.4</v>
      </c>
      <c r="BS32" s="575"/>
      <c r="BT32" s="575"/>
      <c r="BU32" s="575"/>
      <c r="BV32" s="575"/>
      <c r="BW32" s="575"/>
      <c r="BX32" s="638">
        <v>91.6</v>
      </c>
      <c r="BY32" s="575"/>
      <c r="BZ32" s="575"/>
      <c r="CA32" s="575"/>
      <c r="CB32" s="632"/>
      <c r="CD32" s="664"/>
      <c r="CE32" s="665"/>
      <c r="CF32" s="627" t="s">
        <v>302</v>
      </c>
      <c r="CG32" s="624"/>
      <c r="CH32" s="624"/>
      <c r="CI32" s="624"/>
      <c r="CJ32" s="624"/>
      <c r="CK32" s="624"/>
      <c r="CL32" s="624"/>
      <c r="CM32" s="624"/>
      <c r="CN32" s="624"/>
      <c r="CO32" s="624"/>
      <c r="CP32" s="624"/>
      <c r="CQ32" s="625"/>
      <c r="CR32" s="590" t="s">
        <v>224</v>
      </c>
      <c r="CS32" s="591"/>
      <c r="CT32" s="591"/>
      <c r="CU32" s="591"/>
      <c r="CV32" s="591"/>
      <c r="CW32" s="591"/>
      <c r="CX32" s="591"/>
      <c r="CY32" s="592"/>
      <c r="CZ32" s="593" t="s">
        <v>224</v>
      </c>
      <c r="DA32" s="611"/>
      <c r="DB32" s="611"/>
      <c r="DC32" s="612"/>
      <c r="DD32" s="596" t="s">
        <v>224</v>
      </c>
      <c r="DE32" s="591"/>
      <c r="DF32" s="591"/>
      <c r="DG32" s="591"/>
      <c r="DH32" s="591"/>
      <c r="DI32" s="591"/>
      <c r="DJ32" s="591"/>
      <c r="DK32" s="592"/>
      <c r="DL32" s="596" t="s">
        <v>224</v>
      </c>
      <c r="DM32" s="591"/>
      <c r="DN32" s="591"/>
      <c r="DO32" s="591"/>
      <c r="DP32" s="591"/>
      <c r="DQ32" s="591"/>
      <c r="DR32" s="591"/>
      <c r="DS32" s="591"/>
      <c r="DT32" s="591"/>
      <c r="DU32" s="591"/>
      <c r="DV32" s="592"/>
      <c r="DW32" s="613" t="s">
        <v>224</v>
      </c>
      <c r="DX32" s="614"/>
      <c r="DY32" s="614"/>
      <c r="DZ32" s="614"/>
      <c r="EA32" s="614"/>
      <c r="EB32" s="614"/>
      <c r="EC32" s="615"/>
    </row>
    <row r="33" spans="2:133" ht="11.25" customHeight="1" x14ac:dyDescent="0.15">
      <c r="B33" s="587" t="s">
        <v>303</v>
      </c>
      <c r="C33" s="588"/>
      <c r="D33" s="588"/>
      <c r="E33" s="588"/>
      <c r="F33" s="588"/>
      <c r="G33" s="588"/>
      <c r="H33" s="588"/>
      <c r="I33" s="588"/>
      <c r="J33" s="588"/>
      <c r="K33" s="588"/>
      <c r="L33" s="588"/>
      <c r="M33" s="588"/>
      <c r="N33" s="588"/>
      <c r="O33" s="588"/>
      <c r="P33" s="588"/>
      <c r="Q33" s="589"/>
      <c r="R33" s="590">
        <v>10881499</v>
      </c>
      <c r="S33" s="591"/>
      <c r="T33" s="591"/>
      <c r="U33" s="591"/>
      <c r="V33" s="591"/>
      <c r="W33" s="591"/>
      <c r="X33" s="591"/>
      <c r="Y33" s="592"/>
      <c r="Z33" s="643">
        <v>4.3</v>
      </c>
      <c r="AA33" s="643"/>
      <c r="AB33" s="643"/>
      <c r="AC33" s="643"/>
      <c r="AD33" s="644" t="s">
        <v>224</v>
      </c>
      <c r="AE33" s="644"/>
      <c r="AF33" s="644"/>
      <c r="AG33" s="644"/>
      <c r="AH33" s="644"/>
      <c r="AI33" s="644"/>
      <c r="AJ33" s="644"/>
      <c r="AK33" s="644"/>
      <c r="AL33" s="613" t="s">
        <v>224</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304</v>
      </c>
      <c r="CE33" s="624"/>
      <c r="CF33" s="624"/>
      <c r="CG33" s="624"/>
      <c r="CH33" s="624"/>
      <c r="CI33" s="624"/>
      <c r="CJ33" s="624"/>
      <c r="CK33" s="624"/>
      <c r="CL33" s="624"/>
      <c r="CM33" s="624"/>
      <c r="CN33" s="624"/>
      <c r="CO33" s="624"/>
      <c r="CP33" s="624"/>
      <c r="CQ33" s="625"/>
      <c r="CR33" s="590">
        <v>75017385</v>
      </c>
      <c r="CS33" s="609"/>
      <c r="CT33" s="609"/>
      <c r="CU33" s="609"/>
      <c r="CV33" s="609"/>
      <c r="CW33" s="609"/>
      <c r="CX33" s="609"/>
      <c r="CY33" s="610"/>
      <c r="CZ33" s="593">
        <v>37.200000000000003</v>
      </c>
      <c r="DA33" s="611"/>
      <c r="DB33" s="611"/>
      <c r="DC33" s="612"/>
      <c r="DD33" s="596">
        <v>38854533</v>
      </c>
      <c r="DE33" s="609"/>
      <c r="DF33" s="609"/>
      <c r="DG33" s="609"/>
      <c r="DH33" s="609"/>
      <c r="DI33" s="609"/>
      <c r="DJ33" s="609"/>
      <c r="DK33" s="610"/>
      <c r="DL33" s="596">
        <v>19320713</v>
      </c>
      <c r="DM33" s="609"/>
      <c r="DN33" s="609"/>
      <c r="DO33" s="609"/>
      <c r="DP33" s="609"/>
      <c r="DQ33" s="609"/>
      <c r="DR33" s="609"/>
      <c r="DS33" s="609"/>
      <c r="DT33" s="609"/>
      <c r="DU33" s="609"/>
      <c r="DV33" s="610"/>
      <c r="DW33" s="613">
        <v>48.1</v>
      </c>
      <c r="DX33" s="614"/>
      <c r="DY33" s="614"/>
      <c r="DZ33" s="614"/>
      <c r="EA33" s="614"/>
      <c r="EB33" s="614"/>
      <c r="EC33" s="615"/>
    </row>
    <row r="34" spans="2:133" ht="11.25" customHeight="1" x14ac:dyDescent="0.15">
      <c r="B34" s="587" t="s">
        <v>305</v>
      </c>
      <c r="C34" s="588"/>
      <c r="D34" s="588"/>
      <c r="E34" s="588"/>
      <c r="F34" s="588"/>
      <c r="G34" s="588"/>
      <c r="H34" s="588"/>
      <c r="I34" s="588"/>
      <c r="J34" s="588"/>
      <c r="K34" s="588"/>
      <c r="L34" s="588"/>
      <c r="M34" s="588"/>
      <c r="N34" s="588"/>
      <c r="O34" s="588"/>
      <c r="P34" s="588"/>
      <c r="Q34" s="589"/>
      <c r="R34" s="590" t="s">
        <v>224</v>
      </c>
      <c r="S34" s="591"/>
      <c r="T34" s="591"/>
      <c r="U34" s="591"/>
      <c r="V34" s="591"/>
      <c r="W34" s="591"/>
      <c r="X34" s="591"/>
      <c r="Y34" s="592"/>
      <c r="Z34" s="643" t="s">
        <v>224</v>
      </c>
      <c r="AA34" s="643"/>
      <c r="AB34" s="643"/>
      <c r="AC34" s="643"/>
      <c r="AD34" s="644" t="s">
        <v>224</v>
      </c>
      <c r="AE34" s="644"/>
      <c r="AF34" s="644"/>
      <c r="AG34" s="644"/>
      <c r="AH34" s="644"/>
      <c r="AI34" s="644"/>
      <c r="AJ34" s="644"/>
      <c r="AK34" s="644"/>
      <c r="AL34" s="613" t="s">
        <v>224</v>
      </c>
      <c r="AM34" s="645"/>
      <c r="AN34" s="645"/>
      <c r="AO34" s="646"/>
      <c r="AP34" s="188"/>
      <c r="AQ34" s="650" t="s">
        <v>306</v>
      </c>
      <c r="AR34" s="651"/>
      <c r="AS34" s="651"/>
      <c r="AT34" s="651"/>
      <c r="AU34" s="651"/>
      <c r="AV34" s="651"/>
      <c r="AW34" s="651"/>
      <c r="AX34" s="651"/>
      <c r="AY34" s="651"/>
      <c r="AZ34" s="651"/>
      <c r="BA34" s="651"/>
      <c r="BB34" s="651"/>
      <c r="BC34" s="651"/>
      <c r="BD34" s="651"/>
      <c r="BE34" s="651"/>
      <c r="BF34" s="652"/>
      <c r="BG34" s="650" t="s">
        <v>307</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308</v>
      </c>
      <c r="CE34" s="624"/>
      <c r="CF34" s="624"/>
      <c r="CG34" s="624"/>
      <c r="CH34" s="624"/>
      <c r="CI34" s="624"/>
      <c r="CJ34" s="624"/>
      <c r="CK34" s="624"/>
      <c r="CL34" s="624"/>
      <c r="CM34" s="624"/>
      <c r="CN34" s="624"/>
      <c r="CO34" s="624"/>
      <c r="CP34" s="624"/>
      <c r="CQ34" s="625"/>
      <c r="CR34" s="590">
        <v>11950687</v>
      </c>
      <c r="CS34" s="591"/>
      <c r="CT34" s="591"/>
      <c r="CU34" s="591"/>
      <c r="CV34" s="591"/>
      <c r="CW34" s="591"/>
      <c r="CX34" s="591"/>
      <c r="CY34" s="592"/>
      <c r="CZ34" s="593">
        <v>5.9</v>
      </c>
      <c r="DA34" s="611"/>
      <c r="DB34" s="611"/>
      <c r="DC34" s="612"/>
      <c r="DD34" s="596">
        <v>7389008</v>
      </c>
      <c r="DE34" s="591"/>
      <c r="DF34" s="591"/>
      <c r="DG34" s="591"/>
      <c r="DH34" s="591"/>
      <c r="DI34" s="591"/>
      <c r="DJ34" s="591"/>
      <c r="DK34" s="592"/>
      <c r="DL34" s="596">
        <v>5423164</v>
      </c>
      <c r="DM34" s="591"/>
      <c r="DN34" s="591"/>
      <c r="DO34" s="591"/>
      <c r="DP34" s="591"/>
      <c r="DQ34" s="591"/>
      <c r="DR34" s="591"/>
      <c r="DS34" s="591"/>
      <c r="DT34" s="591"/>
      <c r="DU34" s="591"/>
      <c r="DV34" s="592"/>
      <c r="DW34" s="613">
        <v>13.5</v>
      </c>
      <c r="DX34" s="614"/>
      <c r="DY34" s="614"/>
      <c r="DZ34" s="614"/>
      <c r="EA34" s="614"/>
      <c r="EB34" s="614"/>
      <c r="EC34" s="615"/>
    </row>
    <row r="35" spans="2:133" ht="11.25" customHeight="1" x14ac:dyDescent="0.15">
      <c r="B35" s="587" t="s">
        <v>309</v>
      </c>
      <c r="C35" s="588"/>
      <c r="D35" s="588"/>
      <c r="E35" s="588"/>
      <c r="F35" s="588"/>
      <c r="G35" s="588"/>
      <c r="H35" s="588"/>
      <c r="I35" s="588"/>
      <c r="J35" s="588"/>
      <c r="K35" s="588"/>
      <c r="L35" s="588"/>
      <c r="M35" s="588"/>
      <c r="N35" s="588"/>
      <c r="O35" s="588"/>
      <c r="P35" s="588"/>
      <c r="Q35" s="589"/>
      <c r="R35" s="590">
        <v>2026700</v>
      </c>
      <c r="S35" s="591"/>
      <c r="T35" s="591"/>
      <c r="U35" s="591"/>
      <c r="V35" s="591"/>
      <c r="W35" s="591"/>
      <c r="X35" s="591"/>
      <c r="Y35" s="592"/>
      <c r="Z35" s="643">
        <v>0.8</v>
      </c>
      <c r="AA35" s="643"/>
      <c r="AB35" s="643"/>
      <c r="AC35" s="643"/>
      <c r="AD35" s="644" t="s">
        <v>224</v>
      </c>
      <c r="AE35" s="644"/>
      <c r="AF35" s="644"/>
      <c r="AG35" s="644"/>
      <c r="AH35" s="644"/>
      <c r="AI35" s="644"/>
      <c r="AJ35" s="644"/>
      <c r="AK35" s="644"/>
      <c r="AL35" s="613" t="s">
        <v>224</v>
      </c>
      <c r="AM35" s="645"/>
      <c r="AN35" s="645"/>
      <c r="AO35" s="646"/>
      <c r="AP35" s="188"/>
      <c r="AQ35" s="647" t="s">
        <v>310</v>
      </c>
      <c r="AR35" s="648"/>
      <c r="AS35" s="648"/>
      <c r="AT35" s="648"/>
      <c r="AU35" s="648"/>
      <c r="AV35" s="648"/>
      <c r="AW35" s="648"/>
      <c r="AX35" s="648"/>
      <c r="AY35" s="649"/>
      <c r="AZ35" s="640">
        <v>14696239</v>
      </c>
      <c r="BA35" s="641"/>
      <c r="BB35" s="641"/>
      <c r="BC35" s="641"/>
      <c r="BD35" s="641"/>
      <c r="BE35" s="641"/>
      <c r="BF35" s="642"/>
      <c r="BG35" s="647" t="s">
        <v>311</v>
      </c>
      <c r="BH35" s="648"/>
      <c r="BI35" s="648"/>
      <c r="BJ35" s="648"/>
      <c r="BK35" s="648"/>
      <c r="BL35" s="648"/>
      <c r="BM35" s="648"/>
      <c r="BN35" s="648"/>
      <c r="BO35" s="648"/>
      <c r="BP35" s="648"/>
      <c r="BQ35" s="648"/>
      <c r="BR35" s="648"/>
      <c r="BS35" s="648"/>
      <c r="BT35" s="648"/>
      <c r="BU35" s="649"/>
      <c r="BV35" s="640">
        <v>94261</v>
      </c>
      <c r="BW35" s="641"/>
      <c r="BX35" s="641"/>
      <c r="BY35" s="641"/>
      <c r="BZ35" s="641"/>
      <c r="CA35" s="641"/>
      <c r="CB35" s="642"/>
      <c r="CD35" s="627" t="s">
        <v>312</v>
      </c>
      <c r="CE35" s="624"/>
      <c r="CF35" s="624"/>
      <c r="CG35" s="624"/>
      <c r="CH35" s="624"/>
      <c r="CI35" s="624"/>
      <c r="CJ35" s="624"/>
      <c r="CK35" s="624"/>
      <c r="CL35" s="624"/>
      <c r="CM35" s="624"/>
      <c r="CN35" s="624"/>
      <c r="CO35" s="624"/>
      <c r="CP35" s="624"/>
      <c r="CQ35" s="625"/>
      <c r="CR35" s="590">
        <v>1277173</v>
      </c>
      <c r="CS35" s="609"/>
      <c r="CT35" s="609"/>
      <c r="CU35" s="609"/>
      <c r="CV35" s="609"/>
      <c r="CW35" s="609"/>
      <c r="CX35" s="609"/>
      <c r="CY35" s="610"/>
      <c r="CZ35" s="593">
        <v>0.6</v>
      </c>
      <c r="DA35" s="611"/>
      <c r="DB35" s="611"/>
      <c r="DC35" s="612"/>
      <c r="DD35" s="596">
        <v>910875</v>
      </c>
      <c r="DE35" s="609"/>
      <c r="DF35" s="609"/>
      <c r="DG35" s="609"/>
      <c r="DH35" s="609"/>
      <c r="DI35" s="609"/>
      <c r="DJ35" s="609"/>
      <c r="DK35" s="610"/>
      <c r="DL35" s="596">
        <v>671843</v>
      </c>
      <c r="DM35" s="609"/>
      <c r="DN35" s="609"/>
      <c r="DO35" s="609"/>
      <c r="DP35" s="609"/>
      <c r="DQ35" s="609"/>
      <c r="DR35" s="609"/>
      <c r="DS35" s="609"/>
      <c r="DT35" s="609"/>
      <c r="DU35" s="609"/>
      <c r="DV35" s="610"/>
      <c r="DW35" s="613">
        <v>1.7</v>
      </c>
      <c r="DX35" s="614"/>
      <c r="DY35" s="614"/>
      <c r="DZ35" s="614"/>
      <c r="EA35" s="614"/>
      <c r="EB35" s="614"/>
      <c r="EC35" s="615"/>
    </row>
    <row r="36" spans="2:133" ht="11.25" customHeight="1" x14ac:dyDescent="0.15">
      <c r="B36" s="571" t="s">
        <v>313</v>
      </c>
      <c r="C36" s="572"/>
      <c r="D36" s="572"/>
      <c r="E36" s="572"/>
      <c r="F36" s="572"/>
      <c r="G36" s="572"/>
      <c r="H36" s="572"/>
      <c r="I36" s="572"/>
      <c r="J36" s="572"/>
      <c r="K36" s="572"/>
      <c r="L36" s="572"/>
      <c r="M36" s="572"/>
      <c r="N36" s="572"/>
      <c r="O36" s="572"/>
      <c r="P36" s="572"/>
      <c r="Q36" s="573"/>
      <c r="R36" s="574">
        <v>254548267</v>
      </c>
      <c r="S36" s="631"/>
      <c r="T36" s="631"/>
      <c r="U36" s="631"/>
      <c r="V36" s="631"/>
      <c r="W36" s="631"/>
      <c r="X36" s="631"/>
      <c r="Y36" s="634"/>
      <c r="Z36" s="635">
        <v>100</v>
      </c>
      <c r="AA36" s="635"/>
      <c r="AB36" s="635"/>
      <c r="AC36" s="635"/>
      <c r="AD36" s="636">
        <v>38113052</v>
      </c>
      <c r="AE36" s="636"/>
      <c r="AF36" s="636"/>
      <c r="AG36" s="636"/>
      <c r="AH36" s="636"/>
      <c r="AI36" s="636"/>
      <c r="AJ36" s="636"/>
      <c r="AK36" s="636"/>
      <c r="AL36" s="637">
        <v>100</v>
      </c>
      <c r="AM36" s="638"/>
      <c r="AN36" s="638"/>
      <c r="AO36" s="639"/>
      <c r="AQ36" s="616" t="s">
        <v>314</v>
      </c>
      <c r="AR36" s="617"/>
      <c r="AS36" s="617"/>
      <c r="AT36" s="617"/>
      <c r="AU36" s="617"/>
      <c r="AV36" s="617"/>
      <c r="AW36" s="617"/>
      <c r="AX36" s="617"/>
      <c r="AY36" s="618"/>
      <c r="AZ36" s="590">
        <v>6617729</v>
      </c>
      <c r="BA36" s="591"/>
      <c r="BB36" s="591"/>
      <c r="BC36" s="591"/>
      <c r="BD36" s="609"/>
      <c r="BE36" s="609"/>
      <c r="BF36" s="619"/>
      <c r="BG36" s="627" t="s">
        <v>315</v>
      </c>
      <c r="BH36" s="624"/>
      <c r="BI36" s="624"/>
      <c r="BJ36" s="624"/>
      <c r="BK36" s="624"/>
      <c r="BL36" s="624"/>
      <c r="BM36" s="624"/>
      <c r="BN36" s="624"/>
      <c r="BO36" s="624"/>
      <c r="BP36" s="624"/>
      <c r="BQ36" s="624"/>
      <c r="BR36" s="624"/>
      <c r="BS36" s="624"/>
      <c r="BT36" s="624"/>
      <c r="BU36" s="625"/>
      <c r="BV36" s="590">
        <v>-317821</v>
      </c>
      <c r="BW36" s="591"/>
      <c r="BX36" s="591"/>
      <c r="BY36" s="591"/>
      <c r="BZ36" s="591"/>
      <c r="CA36" s="591"/>
      <c r="CB36" s="626"/>
      <c r="CD36" s="627" t="s">
        <v>316</v>
      </c>
      <c r="CE36" s="624"/>
      <c r="CF36" s="624"/>
      <c r="CG36" s="624"/>
      <c r="CH36" s="624"/>
      <c r="CI36" s="624"/>
      <c r="CJ36" s="624"/>
      <c r="CK36" s="624"/>
      <c r="CL36" s="624"/>
      <c r="CM36" s="624"/>
      <c r="CN36" s="624"/>
      <c r="CO36" s="624"/>
      <c r="CP36" s="624"/>
      <c r="CQ36" s="625"/>
      <c r="CR36" s="590">
        <v>12160444</v>
      </c>
      <c r="CS36" s="591"/>
      <c r="CT36" s="591"/>
      <c r="CU36" s="591"/>
      <c r="CV36" s="591"/>
      <c r="CW36" s="591"/>
      <c r="CX36" s="591"/>
      <c r="CY36" s="592"/>
      <c r="CZ36" s="593">
        <v>6</v>
      </c>
      <c r="DA36" s="611"/>
      <c r="DB36" s="611"/>
      <c r="DC36" s="612"/>
      <c r="DD36" s="596">
        <v>8548136</v>
      </c>
      <c r="DE36" s="591"/>
      <c r="DF36" s="591"/>
      <c r="DG36" s="591"/>
      <c r="DH36" s="591"/>
      <c r="DI36" s="591"/>
      <c r="DJ36" s="591"/>
      <c r="DK36" s="592"/>
      <c r="DL36" s="596">
        <v>6042025</v>
      </c>
      <c r="DM36" s="591"/>
      <c r="DN36" s="591"/>
      <c r="DO36" s="591"/>
      <c r="DP36" s="591"/>
      <c r="DQ36" s="591"/>
      <c r="DR36" s="591"/>
      <c r="DS36" s="591"/>
      <c r="DT36" s="591"/>
      <c r="DU36" s="591"/>
      <c r="DV36" s="592"/>
      <c r="DW36" s="613">
        <v>15.1</v>
      </c>
      <c r="DX36" s="614"/>
      <c r="DY36" s="614"/>
      <c r="DZ36" s="614"/>
      <c r="EA36" s="614"/>
      <c r="EB36" s="614"/>
      <c r="EC36" s="615"/>
    </row>
    <row r="37" spans="2:133" ht="11.25" customHeight="1" x14ac:dyDescent="0.15">
      <c r="AQ37" s="616" t="s">
        <v>317</v>
      </c>
      <c r="AR37" s="617"/>
      <c r="AS37" s="617"/>
      <c r="AT37" s="617"/>
      <c r="AU37" s="617"/>
      <c r="AV37" s="617"/>
      <c r="AW37" s="617"/>
      <c r="AX37" s="617"/>
      <c r="AY37" s="618"/>
      <c r="AZ37" s="590">
        <v>1271477</v>
      </c>
      <c r="BA37" s="591"/>
      <c r="BB37" s="591"/>
      <c r="BC37" s="591"/>
      <c r="BD37" s="609"/>
      <c r="BE37" s="609"/>
      <c r="BF37" s="619"/>
      <c r="BG37" s="627" t="s">
        <v>318</v>
      </c>
      <c r="BH37" s="624"/>
      <c r="BI37" s="624"/>
      <c r="BJ37" s="624"/>
      <c r="BK37" s="624"/>
      <c r="BL37" s="624"/>
      <c r="BM37" s="624"/>
      <c r="BN37" s="624"/>
      <c r="BO37" s="624"/>
      <c r="BP37" s="624"/>
      <c r="BQ37" s="624"/>
      <c r="BR37" s="624"/>
      <c r="BS37" s="624"/>
      <c r="BT37" s="624"/>
      <c r="BU37" s="625"/>
      <c r="BV37" s="590">
        <v>22554</v>
      </c>
      <c r="BW37" s="591"/>
      <c r="BX37" s="591"/>
      <c r="BY37" s="591"/>
      <c r="BZ37" s="591"/>
      <c r="CA37" s="591"/>
      <c r="CB37" s="626"/>
      <c r="CD37" s="627" t="s">
        <v>319</v>
      </c>
      <c r="CE37" s="624"/>
      <c r="CF37" s="624"/>
      <c r="CG37" s="624"/>
      <c r="CH37" s="624"/>
      <c r="CI37" s="624"/>
      <c r="CJ37" s="624"/>
      <c r="CK37" s="624"/>
      <c r="CL37" s="624"/>
      <c r="CM37" s="624"/>
      <c r="CN37" s="624"/>
      <c r="CO37" s="624"/>
      <c r="CP37" s="624"/>
      <c r="CQ37" s="625"/>
      <c r="CR37" s="590">
        <v>3905088</v>
      </c>
      <c r="CS37" s="609"/>
      <c r="CT37" s="609"/>
      <c r="CU37" s="609"/>
      <c r="CV37" s="609"/>
      <c r="CW37" s="609"/>
      <c r="CX37" s="609"/>
      <c r="CY37" s="610"/>
      <c r="CZ37" s="593">
        <v>1.9</v>
      </c>
      <c r="DA37" s="611"/>
      <c r="DB37" s="611"/>
      <c r="DC37" s="612"/>
      <c r="DD37" s="596">
        <v>3905088</v>
      </c>
      <c r="DE37" s="609"/>
      <c r="DF37" s="609"/>
      <c r="DG37" s="609"/>
      <c r="DH37" s="609"/>
      <c r="DI37" s="609"/>
      <c r="DJ37" s="609"/>
      <c r="DK37" s="610"/>
      <c r="DL37" s="596">
        <v>3905088</v>
      </c>
      <c r="DM37" s="609"/>
      <c r="DN37" s="609"/>
      <c r="DO37" s="609"/>
      <c r="DP37" s="609"/>
      <c r="DQ37" s="609"/>
      <c r="DR37" s="609"/>
      <c r="DS37" s="609"/>
      <c r="DT37" s="609"/>
      <c r="DU37" s="609"/>
      <c r="DV37" s="610"/>
      <c r="DW37" s="613">
        <v>9.6999999999999993</v>
      </c>
      <c r="DX37" s="614"/>
      <c r="DY37" s="614"/>
      <c r="DZ37" s="614"/>
      <c r="EA37" s="614"/>
      <c r="EB37" s="614"/>
      <c r="EC37" s="615"/>
    </row>
    <row r="38" spans="2:133" ht="11.25" customHeight="1" x14ac:dyDescent="0.15">
      <c r="AQ38" s="616" t="s">
        <v>320</v>
      </c>
      <c r="AR38" s="617"/>
      <c r="AS38" s="617"/>
      <c r="AT38" s="617"/>
      <c r="AU38" s="617"/>
      <c r="AV38" s="617"/>
      <c r="AW38" s="617"/>
      <c r="AX38" s="617"/>
      <c r="AY38" s="618"/>
      <c r="AZ38" s="590">
        <v>697828</v>
      </c>
      <c r="BA38" s="591"/>
      <c r="BB38" s="591"/>
      <c r="BC38" s="591"/>
      <c r="BD38" s="609"/>
      <c r="BE38" s="609"/>
      <c r="BF38" s="619"/>
      <c r="BG38" s="627" t="s">
        <v>321</v>
      </c>
      <c r="BH38" s="624"/>
      <c r="BI38" s="624"/>
      <c r="BJ38" s="624"/>
      <c r="BK38" s="624"/>
      <c r="BL38" s="624"/>
      <c r="BM38" s="624"/>
      <c r="BN38" s="624"/>
      <c r="BO38" s="624"/>
      <c r="BP38" s="624"/>
      <c r="BQ38" s="624"/>
      <c r="BR38" s="624"/>
      <c r="BS38" s="624"/>
      <c r="BT38" s="624"/>
      <c r="BU38" s="625"/>
      <c r="BV38" s="590">
        <v>37454</v>
      </c>
      <c r="BW38" s="591"/>
      <c r="BX38" s="591"/>
      <c r="BY38" s="591"/>
      <c r="BZ38" s="591"/>
      <c r="CA38" s="591"/>
      <c r="CB38" s="626"/>
      <c r="CD38" s="627" t="s">
        <v>322</v>
      </c>
      <c r="CE38" s="624"/>
      <c r="CF38" s="624"/>
      <c r="CG38" s="624"/>
      <c r="CH38" s="624"/>
      <c r="CI38" s="624"/>
      <c r="CJ38" s="624"/>
      <c r="CK38" s="624"/>
      <c r="CL38" s="624"/>
      <c r="CM38" s="624"/>
      <c r="CN38" s="624"/>
      <c r="CO38" s="624"/>
      <c r="CP38" s="624"/>
      <c r="CQ38" s="625"/>
      <c r="CR38" s="590">
        <v>12726934</v>
      </c>
      <c r="CS38" s="591"/>
      <c r="CT38" s="591"/>
      <c r="CU38" s="591"/>
      <c r="CV38" s="591"/>
      <c r="CW38" s="591"/>
      <c r="CX38" s="591"/>
      <c r="CY38" s="592"/>
      <c r="CZ38" s="593">
        <v>6.3</v>
      </c>
      <c r="DA38" s="611"/>
      <c r="DB38" s="611"/>
      <c r="DC38" s="612"/>
      <c r="DD38" s="596">
        <v>10652464</v>
      </c>
      <c r="DE38" s="591"/>
      <c r="DF38" s="591"/>
      <c r="DG38" s="591"/>
      <c r="DH38" s="591"/>
      <c r="DI38" s="591"/>
      <c r="DJ38" s="591"/>
      <c r="DK38" s="592"/>
      <c r="DL38" s="596">
        <v>7183681</v>
      </c>
      <c r="DM38" s="591"/>
      <c r="DN38" s="591"/>
      <c r="DO38" s="591"/>
      <c r="DP38" s="591"/>
      <c r="DQ38" s="591"/>
      <c r="DR38" s="591"/>
      <c r="DS38" s="591"/>
      <c r="DT38" s="591"/>
      <c r="DU38" s="591"/>
      <c r="DV38" s="592"/>
      <c r="DW38" s="613">
        <v>17.899999999999999</v>
      </c>
      <c r="DX38" s="614"/>
      <c r="DY38" s="614"/>
      <c r="DZ38" s="614"/>
      <c r="EA38" s="614"/>
      <c r="EB38" s="614"/>
      <c r="EC38" s="615"/>
    </row>
    <row r="39" spans="2:133" ht="11.25" customHeight="1" x14ac:dyDescent="0.15">
      <c r="AQ39" s="616" t="s">
        <v>323</v>
      </c>
      <c r="AR39" s="617"/>
      <c r="AS39" s="617"/>
      <c r="AT39" s="617"/>
      <c r="AU39" s="617"/>
      <c r="AV39" s="617"/>
      <c r="AW39" s="617"/>
      <c r="AX39" s="617"/>
      <c r="AY39" s="618"/>
      <c r="AZ39" s="590">
        <v>186071</v>
      </c>
      <c r="BA39" s="591"/>
      <c r="BB39" s="591"/>
      <c r="BC39" s="591"/>
      <c r="BD39" s="609"/>
      <c r="BE39" s="609"/>
      <c r="BF39" s="619"/>
      <c r="BG39" s="620" t="s">
        <v>324</v>
      </c>
      <c r="BH39" s="621"/>
      <c r="BI39" s="621"/>
      <c r="BJ39" s="621"/>
      <c r="BK39" s="621"/>
      <c r="BL39" s="189"/>
      <c r="BM39" s="624" t="s">
        <v>325</v>
      </c>
      <c r="BN39" s="624"/>
      <c r="BO39" s="624"/>
      <c r="BP39" s="624"/>
      <c r="BQ39" s="624"/>
      <c r="BR39" s="624"/>
      <c r="BS39" s="624"/>
      <c r="BT39" s="624"/>
      <c r="BU39" s="625"/>
      <c r="BV39" s="590">
        <v>101</v>
      </c>
      <c r="BW39" s="591"/>
      <c r="BX39" s="591"/>
      <c r="BY39" s="591"/>
      <c r="BZ39" s="591"/>
      <c r="CA39" s="591"/>
      <c r="CB39" s="626"/>
      <c r="CD39" s="627" t="s">
        <v>326</v>
      </c>
      <c r="CE39" s="624"/>
      <c r="CF39" s="624"/>
      <c r="CG39" s="624"/>
      <c r="CH39" s="624"/>
      <c r="CI39" s="624"/>
      <c r="CJ39" s="624"/>
      <c r="CK39" s="624"/>
      <c r="CL39" s="624"/>
      <c r="CM39" s="624"/>
      <c r="CN39" s="624"/>
      <c r="CO39" s="624"/>
      <c r="CP39" s="624"/>
      <c r="CQ39" s="625"/>
      <c r="CR39" s="590">
        <v>35636165</v>
      </c>
      <c r="CS39" s="609"/>
      <c r="CT39" s="609"/>
      <c r="CU39" s="609"/>
      <c r="CV39" s="609"/>
      <c r="CW39" s="609"/>
      <c r="CX39" s="609"/>
      <c r="CY39" s="610"/>
      <c r="CZ39" s="593">
        <v>17.7</v>
      </c>
      <c r="DA39" s="611"/>
      <c r="DB39" s="611"/>
      <c r="DC39" s="612"/>
      <c r="DD39" s="596">
        <v>11079947</v>
      </c>
      <c r="DE39" s="609"/>
      <c r="DF39" s="609"/>
      <c r="DG39" s="609"/>
      <c r="DH39" s="609"/>
      <c r="DI39" s="609"/>
      <c r="DJ39" s="609"/>
      <c r="DK39" s="610"/>
      <c r="DL39" s="596" t="s">
        <v>327</v>
      </c>
      <c r="DM39" s="609"/>
      <c r="DN39" s="609"/>
      <c r="DO39" s="609"/>
      <c r="DP39" s="609"/>
      <c r="DQ39" s="609"/>
      <c r="DR39" s="609"/>
      <c r="DS39" s="609"/>
      <c r="DT39" s="609"/>
      <c r="DU39" s="609"/>
      <c r="DV39" s="610"/>
      <c r="DW39" s="613" t="s">
        <v>327</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328</v>
      </c>
      <c r="AR40" s="617"/>
      <c r="AS40" s="617"/>
      <c r="AT40" s="617"/>
      <c r="AU40" s="617"/>
      <c r="AV40" s="617"/>
      <c r="AW40" s="617"/>
      <c r="AX40" s="617"/>
      <c r="AY40" s="618"/>
      <c r="AZ40" s="590">
        <v>1643407</v>
      </c>
      <c r="BA40" s="591"/>
      <c r="BB40" s="591"/>
      <c r="BC40" s="591"/>
      <c r="BD40" s="609"/>
      <c r="BE40" s="609"/>
      <c r="BF40" s="619"/>
      <c r="BG40" s="620"/>
      <c r="BH40" s="621"/>
      <c r="BI40" s="621"/>
      <c r="BJ40" s="621"/>
      <c r="BK40" s="621"/>
      <c r="BL40" s="189"/>
      <c r="BM40" s="624" t="s">
        <v>329</v>
      </c>
      <c r="BN40" s="624"/>
      <c r="BO40" s="624"/>
      <c r="BP40" s="624"/>
      <c r="BQ40" s="624"/>
      <c r="BR40" s="624"/>
      <c r="BS40" s="624"/>
      <c r="BT40" s="624"/>
      <c r="BU40" s="625"/>
      <c r="BV40" s="590">
        <v>147</v>
      </c>
      <c r="BW40" s="591"/>
      <c r="BX40" s="591"/>
      <c r="BY40" s="591"/>
      <c r="BZ40" s="591"/>
      <c r="CA40" s="591"/>
      <c r="CB40" s="626"/>
      <c r="CD40" s="627" t="s">
        <v>330</v>
      </c>
      <c r="CE40" s="624"/>
      <c r="CF40" s="624"/>
      <c r="CG40" s="624"/>
      <c r="CH40" s="624"/>
      <c r="CI40" s="624"/>
      <c r="CJ40" s="624"/>
      <c r="CK40" s="624"/>
      <c r="CL40" s="624"/>
      <c r="CM40" s="624"/>
      <c r="CN40" s="624"/>
      <c r="CO40" s="624"/>
      <c r="CP40" s="624"/>
      <c r="CQ40" s="625"/>
      <c r="CR40" s="590">
        <v>1265982</v>
      </c>
      <c r="CS40" s="591"/>
      <c r="CT40" s="591"/>
      <c r="CU40" s="591"/>
      <c r="CV40" s="591"/>
      <c r="CW40" s="591"/>
      <c r="CX40" s="591"/>
      <c r="CY40" s="592"/>
      <c r="CZ40" s="593">
        <v>0.6</v>
      </c>
      <c r="DA40" s="611"/>
      <c r="DB40" s="611"/>
      <c r="DC40" s="612"/>
      <c r="DD40" s="596">
        <v>274103</v>
      </c>
      <c r="DE40" s="591"/>
      <c r="DF40" s="591"/>
      <c r="DG40" s="591"/>
      <c r="DH40" s="591"/>
      <c r="DI40" s="591"/>
      <c r="DJ40" s="591"/>
      <c r="DK40" s="592"/>
      <c r="DL40" s="596" t="s">
        <v>327</v>
      </c>
      <c r="DM40" s="591"/>
      <c r="DN40" s="591"/>
      <c r="DO40" s="591"/>
      <c r="DP40" s="591"/>
      <c r="DQ40" s="591"/>
      <c r="DR40" s="591"/>
      <c r="DS40" s="591"/>
      <c r="DT40" s="591"/>
      <c r="DU40" s="591"/>
      <c r="DV40" s="592"/>
      <c r="DW40" s="613" t="s">
        <v>327</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331</v>
      </c>
      <c r="AR41" s="629"/>
      <c r="AS41" s="629"/>
      <c r="AT41" s="629"/>
      <c r="AU41" s="629"/>
      <c r="AV41" s="629"/>
      <c r="AW41" s="629"/>
      <c r="AX41" s="629"/>
      <c r="AY41" s="630"/>
      <c r="AZ41" s="574">
        <v>4279727</v>
      </c>
      <c r="BA41" s="631"/>
      <c r="BB41" s="631"/>
      <c r="BC41" s="631"/>
      <c r="BD41" s="575"/>
      <c r="BE41" s="575"/>
      <c r="BF41" s="632"/>
      <c r="BG41" s="622"/>
      <c r="BH41" s="623"/>
      <c r="BI41" s="623"/>
      <c r="BJ41" s="623"/>
      <c r="BK41" s="623"/>
      <c r="BL41" s="191"/>
      <c r="BM41" s="629" t="s">
        <v>332</v>
      </c>
      <c r="BN41" s="629"/>
      <c r="BO41" s="629"/>
      <c r="BP41" s="629"/>
      <c r="BQ41" s="629"/>
      <c r="BR41" s="629"/>
      <c r="BS41" s="629"/>
      <c r="BT41" s="629"/>
      <c r="BU41" s="630"/>
      <c r="BV41" s="574">
        <v>347</v>
      </c>
      <c r="BW41" s="631"/>
      <c r="BX41" s="631"/>
      <c r="BY41" s="631"/>
      <c r="BZ41" s="631"/>
      <c r="CA41" s="631"/>
      <c r="CB41" s="633"/>
      <c r="CD41" s="627" t="s">
        <v>333</v>
      </c>
      <c r="CE41" s="624"/>
      <c r="CF41" s="624"/>
      <c r="CG41" s="624"/>
      <c r="CH41" s="624"/>
      <c r="CI41" s="624"/>
      <c r="CJ41" s="624"/>
      <c r="CK41" s="624"/>
      <c r="CL41" s="624"/>
      <c r="CM41" s="624"/>
      <c r="CN41" s="624"/>
      <c r="CO41" s="624"/>
      <c r="CP41" s="624"/>
      <c r="CQ41" s="625"/>
      <c r="CR41" s="590" t="s">
        <v>334</v>
      </c>
      <c r="CS41" s="609"/>
      <c r="CT41" s="609"/>
      <c r="CU41" s="609"/>
      <c r="CV41" s="609"/>
      <c r="CW41" s="609"/>
      <c r="CX41" s="609"/>
      <c r="CY41" s="610"/>
      <c r="CZ41" s="593" t="s">
        <v>334</v>
      </c>
      <c r="DA41" s="611"/>
      <c r="DB41" s="611"/>
      <c r="DC41" s="612"/>
      <c r="DD41" s="596" t="s">
        <v>334</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336</v>
      </c>
      <c r="CE42" s="588"/>
      <c r="CF42" s="588"/>
      <c r="CG42" s="588"/>
      <c r="CH42" s="588"/>
      <c r="CI42" s="588"/>
      <c r="CJ42" s="588"/>
      <c r="CK42" s="588"/>
      <c r="CL42" s="588"/>
      <c r="CM42" s="588"/>
      <c r="CN42" s="588"/>
      <c r="CO42" s="588"/>
      <c r="CP42" s="588"/>
      <c r="CQ42" s="589"/>
      <c r="CR42" s="590">
        <v>93272408</v>
      </c>
      <c r="CS42" s="591"/>
      <c r="CT42" s="591"/>
      <c r="CU42" s="591"/>
      <c r="CV42" s="591"/>
      <c r="CW42" s="591"/>
      <c r="CX42" s="591"/>
      <c r="CY42" s="592"/>
      <c r="CZ42" s="593">
        <v>46.2</v>
      </c>
      <c r="DA42" s="594"/>
      <c r="DB42" s="594"/>
      <c r="DC42" s="595"/>
      <c r="DD42" s="596">
        <v>9823268</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338</v>
      </c>
      <c r="CE43" s="588"/>
      <c r="CF43" s="588"/>
      <c r="CG43" s="588"/>
      <c r="CH43" s="588"/>
      <c r="CI43" s="588"/>
      <c r="CJ43" s="588"/>
      <c r="CK43" s="588"/>
      <c r="CL43" s="588"/>
      <c r="CM43" s="588"/>
      <c r="CN43" s="588"/>
      <c r="CO43" s="588"/>
      <c r="CP43" s="588"/>
      <c r="CQ43" s="589"/>
      <c r="CR43" s="590">
        <v>1407652</v>
      </c>
      <c r="CS43" s="609"/>
      <c r="CT43" s="609"/>
      <c r="CU43" s="609"/>
      <c r="CV43" s="609"/>
      <c r="CW43" s="609"/>
      <c r="CX43" s="609"/>
      <c r="CY43" s="610"/>
      <c r="CZ43" s="593">
        <v>0.7</v>
      </c>
      <c r="DA43" s="611"/>
      <c r="DB43" s="611"/>
      <c r="DC43" s="612"/>
      <c r="DD43" s="596">
        <v>1314706</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339</v>
      </c>
      <c r="CD44" s="603" t="s">
        <v>291</v>
      </c>
      <c r="CE44" s="604"/>
      <c r="CF44" s="587" t="s">
        <v>340</v>
      </c>
      <c r="CG44" s="588"/>
      <c r="CH44" s="588"/>
      <c r="CI44" s="588"/>
      <c r="CJ44" s="588"/>
      <c r="CK44" s="588"/>
      <c r="CL44" s="588"/>
      <c r="CM44" s="588"/>
      <c r="CN44" s="588"/>
      <c r="CO44" s="588"/>
      <c r="CP44" s="588"/>
      <c r="CQ44" s="589"/>
      <c r="CR44" s="590">
        <v>77215115</v>
      </c>
      <c r="CS44" s="591"/>
      <c r="CT44" s="591"/>
      <c r="CU44" s="591"/>
      <c r="CV44" s="591"/>
      <c r="CW44" s="591"/>
      <c r="CX44" s="591"/>
      <c r="CY44" s="592"/>
      <c r="CZ44" s="593">
        <v>38.299999999999997</v>
      </c>
      <c r="DA44" s="594"/>
      <c r="DB44" s="594"/>
      <c r="DC44" s="595"/>
      <c r="DD44" s="596">
        <v>5800578</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341</v>
      </c>
      <c r="CG45" s="588"/>
      <c r="CH45" s="588"/>
      <c r="CI45" s="588"/>
      <c r="CJ45" s="588"/>
      <c r="CK45" s="588"/>
      <c r="CL45" s="588"/>
      <c r="CM45" s="588"/>
      <c r="CN45" s="588"/>
      <c r="CO45" s="588"/>
      <c r="CP45" s="588"/>
      <c r="CQ45" s="589"/>
      <c r="CR45" s="590">
        <v>69905815</v>
      </c>
      <c r="CS45" s="609"/>
      <c r="CT45" s="609"/>
      <c r="CU45" s="609"/>
      <c r="CV45" s="609"/>
      <c r="CW45" s="609"/>
      <c r="CX45" s="609"/>
      <c r="CY45" s="610"/>
      <c r="CZ45" s="593">
        <v>34.700000000000003</v>
      </c>
      <c r="DA45" s="611"/>
      <c r="DB45" s="611"/>
      <c r="DC45" s="612"/>
      <c r="DD45" s="596">
        <v>3396054</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342</v>
      </c>
      <c r="CG46" s="588"/>
      <c r="CH46" s="588"/>
      <c r="CI46" s="588"/>
      <c r="CJ46" s="588"/>
      <c r="CK46" s="588"/>
      <c r="CL46" s="588"/>
      <c r="CM46" s="588"/>
      <c r="CN46" s="588"/>
      <c r="CO46" s="588"/>
      <c r="CP46" s="588"/>
      <c r="CQ46" s="589"/>
      <c r="CR46" s="590">
        <v>6548546</v>
      </c>
      <c r="CS46" s="591"/>
      <c r="CT46" s="591"/>
      <c r="CU46" s="591"/>
      <c r="CV46" s="591"/>
      <c r="CW46" s="591"/>
      <c r="CX46" s="591"/>
      <c r="CY46" s="592"/>
      <c r="CZ46" s="593">
        <v>3.2</v>
      </c>
      <c r="DA46" s="594"/>
      <c r="DB46" s="594"/>
      <c r="DC46" s="595"/>
      <c r="DD46" s="596">
        <v>1762659</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343</v>
      </c>
      <c r="CG47" s="588"/>
      <c r="CH47" s="588"/>
      <c r="CI47" s="588"/>
      <c r="CJ47" s="588"/>
      <c r="CK47" s="588"/>
      <c r="CL47" s="588"/>
      <c r="CM47" s="588"/>
      <c r="CN47" s="588"/>
      <c r="CO47" s="588"/>
      <c r="CP47" s="588"/>
      <c r="CQ47" s="589"/>
      <c r="CR47" s="590">
        <v>16057293</v>
      </c>
      <c r="CS47" s="609"/>
      <c r="CT47" s="609"/>
      <c r="CU47" s="609"/>
      <c r="CV47" s="609"/>
      <c r="CW47" s="609"/>
      <c r="CX47" s="609"/>
      <c r="CY47" s="610"/>
      <c r="CZ47" s="593">
        <v>8</v>
      </c>
      <c r="DA47" s="611"/>
      <c r="DB47" s="611"/>
      <c r="DC47" s="612"/>
      <c r="DD47" s="596">
        <v>4022690</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344</v>
      </c>
      <c r="CG48" s="588"/>
      <c r="CH48" s="588"/>
      <c r="CI48" s="588"/>
      <c r="CJ48" s="588"/>
      <c r="CK48" s="588"/>
      <c r="CL48" s="588"/>
      <c r="CM48" s="588"/>
      <c r="CN48" s="588"/>
      <c r="CO48" s="588"/>
      <c r="CP48" s="588"/>
      <c r="CQ48" s="589"/>
      <c r="CR48" s="590" t="s">
        <v>224</v>
      </c>
      <c r="CS48" s="591"/>
      <c r="CT48" s="591"/>
      <c r="CU48" s="591"/>
      <c r="CV48" s="591"/>
      <c r="CW48" s="591"/>
      <c r="CX48" s="591"/>
      <c r="CY48" s="592"/>
      <c r="CZ48" s="593" t="s">
        <v>224</v>
      </c>
      <c r="DA48" s="594"/>
      <c r="DB48" s="594"/>
      <c r="DC48" s="595"/>
      <c r="DD48" s="596" t="s">
        <v>224</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345</v>
      </c>
      <c r="CE49" s="572"/>
      <c r="CF49" s="572"/>
      <c r="CG49" s="572"/>
      <c r="CH49" s="572"/>
      <c r="CI49" s="572"/>
      <c r="CJ49" s="572"/>
      <c r="CK49" s="572"/>
      <c r="CL49" s="572"/>
      <c r="CM49" s="572"/>
      <c r="CN49" s="572"/>
      <c r="CO49" s="572"/>
      <c r="CP49" s="572"/>
      <c r="CQ49" s="573"/>
      <c r="CR49" s="574">
        <v>201677922</v>
      </c>
      <c r="CS49" s="575"/>
      <c r="CT49" s="575"/>
      <c r="CU49" s="575"/>
      <c r="CV49" s="575"/>
      <c r="CW49" s="575"/>
      <c r="CX49" s="575"/>
      <c r="CY49" s="576"/>
      <c r="CZ49" s="577">
        <v>100</v>
      </c>
      <c r="DA49" s="578"/>
      <c r="DB49" s="578"/>
      <c r="DC49" s="579"/>
      <c r="DD49" s="580">
        <v>71395634</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K11" sqref="AK11:AO11"/>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347</v>
      </c>
      <c r="DK2" s="1110"/>
      <c r="DL2" s="1110"/>
      <c r="DM2" s="1110"/>
      <c r="DN2" s="1110"/>
      <c r="DO2" s="1111"/>
      <c r="DP2" s="202"/>
      <c r="DQ2" s="1109" t="s">
        <v>348</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349</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351</v>
      </c>
      <c r="B5" s="995"/>
      <c r="C5" s="995"/>
      <c r="D5" s="995"/>
      <c r="E5" s="995"/>
      <c r="F5" s="995"/>
      <c r="G5" s="995"/>
      <c r="H5" s="995"/>
      <c r="I5" s="995"/>
      <c r="J5" s="995"/>
      <c r="K5" s="995"/>
      <c r="L5" s="995"/>
      <c r="M5" s="995"/>
      <c r="N5" s="995"/>
      <c r="O5" s="995"/>
      <c r="P5" s="996"/>
      <c r="Q5" s="1000" t="s">
        <v>352</v>
      </c>
      <c r="R5" s="1001"/>
      <c r="S5" s="1001"/>
      <c r="T5" s="1001"/>
      <c r="U5" s="1002"/>
      <c r="V5" s="1000" t="s">
        <v>353</v>
      </c>
      <c r="W5" s="1001"/>
      <c r="X5" s="1001"/>
      <c r="Y5" s="1001"/>
      <c r="Z5" s="1002"/>
      <c r="AA5" s="1000" t="s">
        <v>354</v>
      </c>
      <c r="AB5" s="1001"/>
      <c r="AC5" s="1001"/>
      <c r="AD5" s="1001"/>
      <c r="AE5" s="1001"/>
      <c r="AF5" s="1112" t="s">
        <v>355</v>
      </c>
      <c r="AG5" s="1001"/>
      <c r="AH5" s="1001"/>
      <c r="AI5" s="1001"/>
      <c r="AJ5" s="1016"/>
      <c r="AK5" s="1001" t="s">
        <v>356</v>
      </c>
      <c r="AL5" s="1001"/>
      <c r="AM5" s="1001"/>
      <c r="AN5" s="1001"/>
      <c r="AO5" s="1002"/>
      <c r="AP5" s="1000" t="s">
        <v>357</v>
      </c>
      <c r="AQ5" s="1001"/>
      <c r="AR5" s="1001"/>
      <c r="AS5" s="1001"/>
      <c r="AT5" s="1002"/>
      <c r="AU5" s="1000" t="s">
        <v>358</v>
      </c>
      <c r="AV5" s="1001"/>
      <c r="AW5" s="1001"/>
      <c r="AX5" s="1001"/>
      <c r="AY5" s="1016"/>
      <c r="AZ5" s="209"/>
      <c r="BA5" s="209"/>
      <c r="BB5" s="209"/>
      <c r="BC5" s="209"/>
      <c r="BD5" s="209"/>
      <c r="BE5" s="210"/>
      <c r="BF5" s="210"/>
      <c r="BG5" s="210"/>
      <c r="BH5" s="210"/>
      <c r="BI5" s="210"/>
      <c r="BJ5" s="210"/>
      <c r="BK5" s="210"/>
      <c r="BL5" s="210"/>
      <c r="BM5" s="210"/>
      <c r="BN5" s="210"/>
      <c r="BO5" s="210"/>
      <c r="BP5" s="210"/>
      <c r="BQ5" s="994" t="s">
        <v>359</v>
      </c>
      <c r="BR5" s="995"/>
      <c r="BS5" s="995"/>
      <c r="BT5" s="995"/>
      <c r="BU5" s="995"/>
      <c r="BV5" s="995"/>
      <c r="BW5" s="995"/>
      <c r="BX5" s="995"/>
      <c r="BY5" s="995"/>
      <c r="BZ5" s="995"/>
      <c r="CA5" s="995"/>
      <c r="CB5" s="995"/>
      <c r="CC5" s="995"/>
      <c r="CD5" s="995"/>
      <c r="CE5" s="995"/>
      <c r="CF5" s="995"/>
      <c r="CG5" s="996"/>
      <c r="CH5" s="1000" t="s">
        <v>360</v>
      </c>
      <c r="CI5" s="1001"/>
      <c r="CJ5" s="1001"/>
      <c r="CK5" s="1001"/>
      <c r="CL5" s="1002"/>
      <c r="CM5" s="1000" t="s">
        <v>361</v>
      </c>
      <c r="CN5" s="1001"/>
      <c r="CO5" s="1001"/>
      <c r="CP5" s="1001"/>
      <c r="CQ5" s="1002"/>
      <c r="CR5" s="1000" t="s">
        <v>362</v>
      </c>
      <c r="CS5" s="1001"/>
      <c r="CT5" s="1001"/>
      <c r="CU5" s="1001"/>
      <c r="CV5" s="1002"/>
      <c r="CW5" s="1000" t="s">
        <v>363</v>
      </c>
      <c r="CX5" s="1001"/>
      <c r="CY5" s="1001"/>
      <c r="CZ5" s="1001"/>
      <c r="DA5" s="1002"/>
      <c r="DB5" s="1000" t="s">
        <v>364</v>
      </c>
      <c r="DC5" s="1001"/>
      <c r="DD5" s="1001"/>
      <c r="DE5" s="1001"/>
      <c r="DF5" s="1002"/>
      <c r="DG5" s="1097" t="s">
        <v>365</v>
      </c>
      <c r="DH5" s="1098"/>
      <c r="DI5" s="1098"/>
      <c r="DJ5" s="1098"/>
      <c r="DK5" s="1099"/>
      <c r="DL5" s="1097" t="s">
        <v>366</v>
      </c>
      <c r="DM5" s="1098"/>
      <c r="DN5" s="1098"/>
      <c r="DO5" s="1098"/>
      <c r="DP5" s="1099"/>
      <c r="DQ5" s="1000" t="s">
        <v>367</v>
      </c>
      <c r="DR5" s="1001"/>
      <c r="DS5" s="1001"/>
      <c r="DT5" s="1001"/>
      <c r="DU5" s="1002"/>
      <c r="DV5" s="1000" t="s">
        <v>358</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368</v>
      </c>
      <c r="C7" s="1050"/>
      <c r="D7" s="1050"/>
      <c r="E7" s="1050"/>
      <c r="F7" s="1050"/>
      <c r="G7" s="1050"/>
      <c r="H7" s="1050"/>
      <c r="I7" s="1050"/>
      <c r="J7" s="1050"/>
      <c r="K7" s="1050"/>
      <c r="L7" s="1050"/>
      <c r="M7" s="1050"/>
      <c r="N7" s="1050"/>
      <c r="O7" s="1050"/>
      <c r="P7" s="1051"/>
      <c r="Q7" s="1103">
        <v>249690</v>
      </c>
      <c r="R7" s="1104"/>
      <c r="S7" s="1104"/>
      <c r="T7" s="1104"/>
      <c r="U7" s="1104"/>
      <c r="V7" s="1104">
        <v>203653</v>
      </c>
      <c r="W7" s="1104"/>
      <c r="X7" s="1104"/>
      <c r="Y7" s="1104"/>
      <c r="Z7" s="1104"/>
      <c r="AA7" s="1104">
        <v>46036</v>
      </c>
      <c r="AB7" s="1104"/>
      <c r="AC7" s="1104"/>
      <c r="AD7" s="1104"/>
      <c r="AE7" s="1105"/>
      <c r="AF7" s="1106">
        <v>11777</v>
      </c>
      <c r="AG7" s="1107"/>
      <c r="AH7" s="1107"/>
      <c r="AI7" s="1107"/>
      <c r="AJ7" s="1108"/>
      <c r="AK7" s="1090">
        <v>8508</v>
      </c>
      <c r="AL7" s="1091"/>
      <c r="AM7" s="1091"/>
      <c r="AN7" s="1091"/>
      <c r="AO7" s="1091"/>
      <c r="AP7" s="1091">
        <v>73840</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545</v>
      </c>
      <c r="BT7" s="1095"/>
      <c r="BU7" s="1095"/>
      <c r="BV7" s="1095"/>
      <c r="BW7" s="1095"/>
      <c r="BX7" s="1095"/>
      <c r="BY7" s="1095"/>
      <c r="BZ7" s="1095"/>
      <c r="CA7" s="1095"/>
      <c r="CB7" s="1095"/>
      <c r="CC7" s="1095"/>
      <c r="CD7" s="1095"/>
      <c r="CE7" s="1095"/>
      <c r="CF7" s="1095"/>
      <c r="CG7" s="1096"/>
      <c r="CH7" s="1087" t="s">
        <v>487</v>
      </c>
      <c r="CI7" s="1088"/>
      <c r="CJ7" s="1088"/>
      <c r="CK7" s="1088"/>
      <c r="CL7" s="1089"/>
      <c r="CM7" s="1087" t="s">
        <v>565</v>
      </c>
      <c r="CN7" s="1088"/>
      <c r="CO7" s="1088"/>
      <c r="CP7" s="1088"/>
      <c r="CQ7" s="1089"/>
      <c r="CR7" s="1087">
        <v>20</v>
      </c>
      <c r="CS7" s="1088"/>
      <c r="CT7" s="1088"/>
      <c r="CU7" s="1088"/>
      <c r="CV7" s="1089"/>
      <c r="CW7" s="1087" t="s">
        <v>487</v>
      </c>
      <c r="CX7" s="1088"/>
      <c r="CY7" s="1088"/>
      <c r="CZ7" s="1088"/>
      <c r="DA7" s="1089"/>
      <c r="DB7" s="1087" t="s">
        <v>487</v>
      </c>
      <c r="DC7" s="1088"/>
      <c r="DD7" s="1088"/>
      <c r="DE7" s="1088"/>
      <c r="DF7" s="1089"/>
      <c r="DG7" s="1087" t="s">
        <v>487</v>
      </c>
      <c r="DH7" s="1088"/>
      <c r="DI7" s="1088"/>
      <c r="DJ7" s="1088"/>
      <c r="DK7" s="1089"/>
      <c r="DL7" s="1087" t="s">
        <v>487</v>
      </c>
      <c r="DM7" s="1088"/>
      <c r="DN7" s="1088"/>
      <c r="DO7" s="1088"/>
      <c r="DP7" s="1089"/>
      <c r="DQ7" s="1087" t="s">
        <v>487</v>
      </c>
      <c r="DR7" s="1088"/>
      <c r="DS7" s="1088"/>
      <c r="DT7" s="1088"/>
      <c r="DU7" s="1089"/>
      <c r="DV7" s="1114"/>
      <c r="DW7" s="1115"/>
      <c r="DX7" s="1115"/>
      <c r="DY7" s="1115"/>
      <c r="DZ7" s="1116"/>
      <c r="EA7" s="207"/>
    </row>
    <row r="8" spans="1:131" s="208" customFormat="1" ht="26.25" customHeight="1" x14ac:dyDescent="0.15">
      <c r="A8" s="214">
        <v>2</v>
      </c>
      <c r="B8" s="1030" t="s">
        <v>369</v>
      </c>
      <c r="C8" s="1031"/>
      <c r="D8" s="1031"/>
      <c r="E8" s="1031"/>
      <c r="F8" s="1031"/>
      <c r="G8" s="1031"/>
      <c r="H8" s="1031"/>
      <c r="I8" s="1031"/>
      <c r="J8" s="1031"/>
      <c r="K8" s="1031"/>
      <c r="L8" s="1031"/>
      <c r="M8" s="1031"/>
      <c r="N8" s="1031"/>
      <c r="O8" s="1031"/>
      <c r="P8" s="1032"/>
      <c r="Q8" s="1042">
        <v>6191</v>
      </c>
      <c r="R8" s="1043"/>
      <c r="S8" s="1043"/>
      <c r="T8" s="1043"/>
      <c r="U8" s="1043"/>
      <c r="V8" s="1043">
        <v>6191</v>
      </c>
      <c r="W8" s="1043"/>
      <c r="X8" s="1043"/>
      <c r="Y8" s="1043"/>
      <c r="Z8" s="1043"/>
      <c r="AA8" s="1043">
        <v>0</v>
      </c>
      <c r="AB8" s="1043"/>
      <c r="AC8" s="1043"/>
      <c r="AD8" s="1043"/>
      <c r="AE8" s="1044"/>
      <c r="AF8" s="1036" t="s">
        <v>224</v>
      </c>
      <c r="AG8" s="1037"/>
      <c r="AH8" s="1037"/>
      <c r="AI8" s="1037"/>
      <c r="AJ8" s="1038"/>
      <c r="AK8" s="1085">
        <v>228</v>
      </c>
      <c r="AL8" s="1086"/>
      <c r="AM8" s="1086"/>
      <c r="AN8" s="1086"/>
      <c r="AO8" s="1086"/>
      <c r="AP8" s="1086">
        <v>966</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546</v>
      </c>
      <c r="BT8" s="1014"/>
      <c r="BU8" s="1014"/>
      <c r="BV8" s="1014"/>
      <c r="BW8" s="1014"/>
      <c r="BX8" s="1014"/>
      <c r="BY8" s="1014"/>
      <c r="BZ8" s="1014"/>
      <c r="CA8" s="1014"/>
      <c r="CB8" s="1014"/>
      <c r="CC8" s="1014"/>
      <c r="CD8" s="1014"/>
      <c r="CE8" s="1014"/>
      <c r="CF8" s="1014"/>
      <c r="CG8" s="1015"/>
      <c r="CH8" s="988">
        <v>-1</v>
      </c>
      <c r="CI8" s="989"/>
      <c r="CJ8" s="989"/>
      <c r="CK8" s="989"/>
      <c r="CL8" s="990"/>
      <c r="CM8" s="988">
        <v>142</v>
      </c>
      <c r="CN8" s="989"/>
      <c r="CO8" s="989"/>
      <c r="CP8" s="989"/>
      <c r="CQ8" s="990"/>
      <c r="CR8" s="988">
        <v>45</v>
      </c>
      <c r="CS8" s="989"/>
      <c r="CT8" s="989"/>
      <c r="CU8" s="989"/>
      <c r="CV8" s="990"/>
      <c r="CW8" s="988" t="s">
        <v>487</v>
      </c>
      <c r="CX8" s="989"/>
      <c r="CY8" s="989"/>
      <c r="CZ8" s="989"/>
      <c r="DA8" s="990"/>
      <c r="DB8" s="988" t="s">
        <v>487</v>
      </c>
      <c r="DC8" s="989"/>
      <c r="DD8" s="989"/>
      <c r="DE8" s="989"/>
      <c r="DF8" s="990"/>
      <c r="DG8" s="988" t="s">
        <v>487</v>
      </c>
      <c r="DH8" s="989"/>
      <c r="DI8" s="989"/>
      <c r="DJ8" s="989"/>
      <c r="DK8" s="990"/>
      <c r="DL8" s="988" t="s">
        <v>487</v>
      </c>
      <c r="DM8" s="989"/>
      <c r="DN8" s="989"/>
      <c r="DO8" s="989"/>
      <c r="DP8" s="990"/>
      <c r="DQ8" s="988" t="s">
        <v>487</v>
      </c>
      <c r="DR8" s="989"/>
      <c r="DS8" s="989"/>
      <c r="DT8" s="989"/>
      <c r="DU8" s="990"/>
      <c r="DV8" s="991"/>
      <c r="DW8" s="992"/>
      <c r="DX8" s="992"/>
      <c r="DY8" s="992"/>
      <c r="DZ8" s="993"/>
      <c r="EA8" s="207"/>
    </row>
    <row r="9" spans="1:131" s="208" customFormat="1" ht="26.25" customHeight="1" x14ac:dyDescent="0.15">
      <c r="A9" s="214">
        <v>3</v>
      </c>
      <c r="B9" s="1030" t="s">
        <v>370</v>
      </c>
      <c r="C9" s="1031"/>
      <c r="D9" s="1031"/>
      <c r="E9" s="1031"/>
      <c r="F9" s="1031"/>
      <c r="G9" s="1031"/>
      <c r="H9" s="1031"/>
      <c r="I9" s="1031"/>
      <c r="J9" s="1031"/>
      <c r="K9" s="1031"/>
      <c r="L9" s="1031"/>
      <c r="M9" s="1031"/>
      <c r="N9" s="1031"/>
      <c r="O9" s="1031"/>
      <c r="P9" s="1032"/>
      <c r="Q9" s="1042">
        <v>23544</v>
      </c>
      <c r="R9" s="1043"/>
      <c r="S9" s="1043"/>
      <c r="T9" s="1043"/>
      <c r="U9" s="1043"/>
      <c r="V9" s="1043">
        <v>16210</v>
      </c>
      <c r="W9" s="1043"/>
      <c r="X9" s="1043"/>
      <c r="Y9" s="1043"/>
      <c r="Z9" s="1043"/>
      <c r="AA9" s="1043">
        <v>7334</v>
      </c>
      <c r="AB9" s="1043"/>
      <c r="AC9" s="1043"/>
      <c r="AD9" s="1043"/>
      <c r="AE9" s="1044"/>
      <c r="AF9" s="1036">
        <v>1098</v>
      </c>
      <c r="AG9" s="1037"/>
      <c r="AH9" s="1037"/>
      <c r="AI9" s="1037"/>
      <c r="AJ9" s="1038"/>
      <c r="AK9" s="1085">
        <v>8781</v>
      </c>
      <c r="AL9" s="1086"/>
      <c r="AM9" s="1086"/>
      <c r="AN9" s="1086"/>
      <c r="AO9" s="1086"/>
      <c r="AP9" s="1086">
        <v>337</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547</v>
      </c>
      <c r="BT9" s="1014"/>
      <c r="BU9" s="1014"/>
      <c r="BV9" s="1014"/>
      <c r="BW9" s="1014"/>
      <c r="BX9" s="1014"/>
      <c r="BY9" s="1014"/>
      <c r="BZ9" s="1014"/>
      <c r="CA9" s="1014"/>
      <c r="CB9" s="1014"/>
      <c r="CC9" s="1014"/>
      <c r="CD9" s="1014"/>
      <c r="CE9" s="1014"/>
      <c r="CF9" s="1014"/>
      <c r="CG9" s="1015"/>
      <c r="CH9" s="988">
        <v>12</v>
      </c>
      <c r="CI9" s="989"/>
      <c r="CJ9" s="989"/>
      <c r="CK9" s="989"/>
      <c r="CL9" s="990"/>
      <c r="CM9" s="988">
        <v>177</v>
      </c>
      <c r="CN9" s="989"/>
      <c r="CO9" s="989"/>
      <c r="CP9" s="989"/>
      <c r="CQ9" s="990"/>
      <c r="CR9" s="988">
        <v>100</v>
      </c>
      <c r="CS9" s="989"/>
      <c r="CT9" s="989"/>
      <c r="CU9" s="989"/>
      <c r="CV9" s="990"/>
      <c r="CW9" s="988" t="s">
        <v>487</v>
      </c>
      <c r="CX9" s="989"/>
      <c r="CY9" s="989"/>
      <c r="CZ9" s="989"/>
      <c r="DA9" s="990"/>
      <c r="DB9" s="988" t="s">
        <v>487</v>
      </c>
      <c r="DC9" s="989"/>
      <c r="DD9" s="989"/>
      <c r="DE9" s="989"/>
      <c r="DF9" s="990"/>
      <c r="DG9" s="988" t="s">
        <v>487</v>
      </c>
      <c r="DH9" s="989"/>
      <c r="DI9" s="989"/>
      <c r="DJ9" s="989"/>
      <c r="DK9" s="990"/>
      <c r="DL9" s="988" t="s">
        <v>487</v>
      </c>
      <c r="DM9" s="989"/>
      <c r="DN9" s="989"/>
      <c r="DO9" s="989"/>
      <c r="DP9" s="990"/>
      <c r="DQ9" s="988" t="s">
        <v>487</v>
      </c>
      <c r="DR9" s="989"/>
      <c r="DS9" s="989"/>
      <c r="DT9" s="989"/>
      <c r="DU9" s="990"/>
      <c r="DV9" s="991"/>
      <c r="DW9" s="992"/>
      <c r="DX9" s="992"/>
      <c r="DY9" s="992"/>
      <c r="DZ9" s="993"/>
      <c r="EA9" s="207"/>
    </row>
    <row r="10" spans="1:131" s="208" customFormat="1" ht="26.25" customHeight="1" x14ac:dyDescent="0.15">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548</v>
      </c>
      <c r="BT10" s="1014"/>
      <c r="BU10" s="1014"/>
      <c r="BV10" s="1014"/>
      <c r="BW10" s="1014"/>
      <c r="BX10" s="1014"/>
      <c r="BY10" s="1014"/>
      <c r="BZ10" s="1014"/>
      <c r="CA10" s="1014"/>
      <c r="CB10" s="1014"/>
      <c r="CC10" s="1014"/>
      <c r="CD10" s="1014"/>
      <c r="CE10" s="1014"/>
      <c r="CF10" s="1014"/>
      <c r="CG10" s="1015"/>
      <c r="CH10" s="988">
        <v>-7</v>
      </c>
      <c r="CI10" s="989"/>
      <c r="CJ10" s="989"/>
      <c r="CK10" s="989"/>
      <c r="CL10" s="990"/>
      <c r="CM10" s="988">
        <v>59</v>
      </c>
      <c r="CN10" s="989"/>
      <c r="CO10" s="989"/>
      <c r="CP10" s="989"/>
      <c r="CQ10" s="990"/>
      <c r="CR10" s="988">
        <v>25</v>
      </c>
      <c r="CS10" s="989"/>
      <c r="CT10" s="989"/>
      <c r="CU10" s="989"/>
      <c r="CV10" s="990"/>
      <c r="CW10" s="988">
        <v>15</v>
      </c>
      <c r="CX10" s="989"/>
      <c r="CY10" s="989"/>
      <c r="CZ10" s="989"/>
      <c r="DA10" s="990"/>
      <c r="DB10" s="988" t="s">
        <v>487</v>
      </c>
      <c r="DC10" s="989"/>
      <c r="DD10" s="989"/>
      <c r="DE10" s="989"/>
      <c r="DF10" s="990"/>
      <c r="DG10" s="988" t="s">
        <v>487</v>
      </c>
      <c r="DH10" s="989"/>
      <c r="DI10" s="989"/>
      <c r="DJ10" s="989"/>
      <c r="DK10" s="990"/>
      <c r="DL10" s="988" t="s">
        <v>487</v>
      </c>
      <c r="DM10" s="989"/>
      <c r="DN10" s="989"/>
      <c r="DO10" s="989"/>
      <c r="DP10" s="990"/>
      <c r="DQ10" s="988" t="s">
        <v>487</v>
      </c>
      <c r="DR10" s="989"/>
      <c r="DS10" s="989"/>
      <c r="DT10" s="989"/>
      <c r="DU10" s="990"/>
      <c r="DV10" s="991"/>
      <c r="DW10" s="992"/>
      <c r="DX10" s="992"/>
      <c r="DY10" s="992"/>
      <c r="DZ10" s="993"/>
      <c r="EA10" s="207"/>
    </row>
    <row r="11" spans="1:131" s="208" customFormat="1" ht="26.25" customHeight="1" x14ac:dyDescent="0.15">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t="s">
        <v>549</v>
      </c>
      <c r="BT11" s="1014"/>
      <c r="BU11" s="1014"/>
      <c r="BV11" s="1014"/>
      <c r="BW11" s="1014"/>
      <c r="BX11" s="1014"/>
      <c r="BY11" s="1014"/>
      <c r="BZ11" s="1014"/>
      <c r="CA11" s="1014"/>
      <c r="CB11" s="1014"/>
      <c r="CC11" s="1014"/>
      <c r="CD11" s="1014"/>
      <c r="CE11" s="1014"/>
      <c r="CF11" s="1014"/>
      <c r="CG11" s="1015"/>
      <c r="CH11" s="988" t="s">
        <v>566</v>
      </c>
      <c r="CI11" s="989"/>
      <c r="CJ11" s="989"/>
      <c r="CK11" s="989"/>
      <c r="CL11" s="990"/>
      <c r="CM11" s="988" t="s">
        <v>566</v>
      </c>
      <c r="CN11" s="989"/>
      <c r="CO11" s="989"/>
      <c r="CP11" s="989"/>
      <c r="CQ11" s="990"/>
      <c r="CR11" s="988">
        <v>11</v>
      </c>
      <c r="CS11" s="989"/>
      <c r="CT11" s="989"/>
      <c r="CU11" s="989"/>
      <c r="CV11" s="990"/>
      <c r="CW11" s="988" t="s">
        <v>487</v>
      </c>
      <c r="CX11" s="989"/>
      <c r="CY11" s="989"/>
      <c r="CZ11" s="989"/>
      <c r="DA11" s="990"/>
      <c r="DB11" s="988" t="s">
        <v>487</v>
      </c>
      <c r="DC11" s="989"/>
      <c r="DD11" s="989"/>
      <c r="DE11" s="989"/>
      <c r="DF11" s="990"/>
      <c r="DG11" s="988" t="s">
        <v>487</v>
      </c>
      <c r="DH11" s="989"/>
      <c r="DI11" s="989"/>
      <c r="DJ11" s="989"/>
      <c r="DK11" s="990"/>
      <c r="DL11" s="988" t="s">
        <v>487</v>
      </c>
      <c r="DM11" s="989"/>
      <c r="DN11" s="989"/>
      <c r="DO11" s="989"/>
      <c r="DP11" s="990"/>
      <c r="DQ11" s="988" t="s">
        <v>487</v>
      </c>
      <c r="DR11" s="989"/>
      <c r="DS11" s="989"/>
      <c r="DT11" s="989"/>
      <c r="DU11" s="990"/>
      <c r="DV11" s="991"/>
      <c r="DW11" s="992"/>
      <c r="DX11" s="992"/>
      <c r="DY11" s="992"/>
      <c r="DZ11" s="993"/>
      <c r="EA11" s="207"/>
    </row>
    <row r="12" spans="1:131" s="208" customFormat="1" ht="26.25" customHeight="1" x14ac:dyDescent="0.15">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t="s">
        <v>550</v>
      </c>
      <c r="BT12" s="1014"/>
      <c r="BU12" s="1014"/>
      <c r="BV12" s="1014"/>
      <c r="BW12" s="1014"/>
      <c r="BX12" s="1014"/>
      <c r="BY12" s="1014"/>
      <c r="BZ12" s="1014"/>
      <c r="CA12" s="1014"/>
      <c r="CB12" s="1014"/>
      <c r="CC12" s="1014"/>
      <c r="CD12" s="1014"/>
      <c r="CE12" s="1014"/>
      <c r="CF12" s="1014"/>
      <c r="CG12" s="1015"/>
      <c r="CH12" s="988" t="s">
        <v>566</v>
      </c>
      <c r="CI12" s="989"/>
      <c r="CJ12" s="989"/>
      <c r="CK12" s="989"/>
      <c r="CL12" s="990"/>
      <c r="CM12" s="988" t="s">
        <v>566</v>
      </c>
      <c r="CN12" s="989"/>
      <c r="CO12" s="989"/>
      <c r="CP12" s="989"/>
      <c r="CQ12" s="990"/>
      <c r="CR12" s="988">
        <v>4</v>
      </c>
      <c r="CS12" s="989"/>
      <c r="CT12" s="989"/>
      <c r="CU12" s="989"/>
      <c r="CV12" s="990"/>
      <c r="CW12" s="988" t="s">
        <v>487</v>
      </c>
      <c r="CX12" s="989"/>
      <c r="CY12" s="989"/>
      <c r="CZ12" s="989"/>
      <c r="DA12" s="990"/>
      <c r="DB12" s="988" t="s">
        <v>487</v>
      </c>
      <c r="DC12" s="989"/>
      <c r="DD12" s="989"/>
      <c r="DE12" s="989"/>
      <c r="DF12" s="990"/>
      <c r="DG12" s="988" t="s">
        <v>487</v>
      </c>
      <c r="DH12" s="989"/>
      <c r="DI12" s="989"/>
      <c r="DJ12" s="989"/>
      <c r="DK12" s="990"/>
      <c r="DL12" s="988" t="s">
        <v>487</v>
      </c>
      <c r="DM12" s="989"/>
      <c r="DN12" s="989"/>
      <c r="DO12" s="989"/>
      <c r="DP12" s="990"/>
      <c r="DQ12" s="988" t="s">
        <v>487</v>
      </c>
      <c r="DR12" s="989"/>
      <c r="DS12" s="989"/>
      <c r="DT12" s="989"/>
      <c r="DU12" s="990"/>
      <c r="DV12" s="991"/>
      <c r="DW12" s="992"/>
      <c r="DX12" s="992"/>
      <c r="DY12" s="992"/>
      <c r="DZ12" s="993"/>
      <c r="EA12" s="207"/>
    </row>
    <row r="13" spans="1:131" s="208" customFormat="1" ht="26.25"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t="s">
        <v>551</v>
      </c>
      <c r="BT13" s="1014"/>
      <c r="BU13" s="1014"/>
      <c r="BV13" s="1014"/>
      <c r="BW13" s="1014"/>
      <c r="BX13" s="1014"/>
      <c r="BY13" s="1014"/>
      <c r="BZ13" s="1014"/>
      <c r="CA13" s="1014"/>
      <c r="CB13" s="1014"/>
      <c r="CC13" s="1014"/>
      <c r="CD13" s="1014"/>
      <c r="CE13" s="1014"/>
      <c r="CF13" s="1014"/>
      <c r="CG13" s="1015"/>
      <c r="CH13" s="988">
        <v>44</v>
      </c>
      <c r="CI13" s="989"/>
      <c r="CJ13" s="989"/>
      <c r="CK13" s="989"/>
      <c r="CL13" s="990"/>
      <c r="CM13" s="988">
        <v>33</v>
      </c>
      <c r="CN13" s="989"/>
      <c r="CO13" s="989"/>
      <c r="CP13" s="989"/>
      <c r="CQ13" s="990"/>
      <c r="CR13" s="988">
        <v>1</v>
      </c>
      <c r="CS13" s="989"/>
      <c r="CT13" s="989"/>
      <c r="CU13" s="989"/>
      <c r="CV13" s="990"/>
      <c r="CW13" s="988">
        <v>5</v>
      </c>
      <c r="CX13" s="989"/>
      <c r="CY13" s="989"/>
      <c r="CZ13" s="989"/>
      <c r="DA13" s="990"/>
      <c r="DB13" s="988">
        <v>51</v>
      </c>
      <c r="DC13" s="989"/>
      <c r="DD13" s="989"/>
      <c r="DE13" s="989"/>
      <c r="DF13" s="990"/>
      <c r="DG13" s="988" t="s">
        <v>487</v>
      </c>
      <c r="DH13" s="989"/>
      <c r="DI13" s="989"/>
      <c r="DJ13" s="989"/>
      <c r="DK13" s="990"/>
      <c r="DL13" s="988" t="s">
        <v>487</v>
      </c>
      <c r="DM13" s="989"/>
      <c r="DN13" s="989"/>
      <c r="DO13" s="989"/>
      <c r="DP13" s="990"/>
      <c r="DQ13" s="988" t="s">
        <v>487</v>
      </c>
      <c r="DR13" s="989"/>
      <c r="DS13" s="989"/>
      <c r="DT13" s="989"/>
      <c r="DU13" s="990"/>
      <c r="DV13" s="991"/>
      <c r="DW13" s="992"/>
      <c r="DX13" s="992"/>
      <c r="DY13" s="992"/>
      <c r="DZ13" s="993"/>
      <c r="EA13" s="207"/>
    </row>
    <row r="14" spans="1:131" s="208" customFormat="1" ht="26.25"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t="s">
        <v>552</v>
      </c>
      <c r="BT14" s="1014"/>
      <c r="BU14" s="1014"/>
      <c r="BV14" s="1014"/>
      <c r="BW14" s="1014"/>
      <c r="BX14" s="1014"/>
      <c r="BY14" s="1014"/>
      <c r="BZ14" s="1014"/>
      <c r="CA14" s="1014"/>
      <c r="CB14" s="1014"/>
      <c r="CC14" s="1014"/>
      <c r="CD14" s="1014"/>
      <c r="CE14" s="1014"/>
      <c r="CF14" s="1014"/>
      <c r="CG14" s="1015"/>
      <c r="CH14" s="988">
        <v>3</v>
      </c>
      <c r="CI14" s="989"/>
      <c r="CJ14" s="989"/>
      <c r="CK14" s="989"/>
      <c r="CL14" s="990"/>
      <c r="CM14" s="988">
        <v>112</v>
      </c>
      <c r="CN14" s="989"/>
      <c r="CO14" s="989"/>
      <c r="CP14" s="989"/>
      <c r="CQ14" s="990"/>
      <c r="CR14" s="988">
        <v>30</v>
      </c>
      <c r="CS14" s="989"/>
      <c r="CT14" s="989"/>
      <c r="CU14" s="989"/>
      <c r="CV14" s="990"/>
      <c r="CW14" s="988" t="s">
        <v>487</v>
      </c>
      <c r="CX14" s="989"/>
      <c r="CY14" s="989"/>
      <c r="CZ14" s="989"/>
      <c r="DA14" s="990"/>
      <c r="DB14" s="988" t="s">
        <v>487</v>
      </c>
      <c r="DC14" s="989"/>
      <c r="DD14" s="989"/>
      <c r="DE14" s="989"/>
      <c r="DF14" s="990"/>
      <c r="DG14" s="988" t="s">
        <v>487</v>
      </c>
      <c r="DH14" s="989"/>
      <c r="DI14" s="989"/>
      <c r="DJ14" s="989"/>
      <c r="DK14" s="990"/>
      <c r="DL14" s="988" t="s">
        <v>487</v>
      </c>
      <c r="DM14" s="989"/>
      <c r="DN14" s="989"/>
      <c r="DO14" s="989"/>
      <c r="DP14" s="990"/>
      <c r="DQ14" s="988" t="s">
        <v>487</v>
      </c>
      <c r="DR14" s="989"/>
      <c r="DS14" s="989"/>
      <c r="DT14" s="989"/>
      <c r="DU14" s="990"/>
      <c r="DV14" s="991"/>
      <c r="DW14" s="992"/>
      <c r="DX14" s="992"/>
      <c r="DY14" s="992"/>
      <c r="DZ14" s="993"/>
      <c r="EA14" s="207"/>
    </row>
    <row r="15" spans="1:131" s="208" customFormat="1" ht="26.25"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t="s">
        <v>553</v>
      </c>
      <c r="BT15" s="1014"/>
      <c r="BU15" s="1014"/>
      <c r="BV15" s="1014"/>
      <c r="BW15" s="1014"/>
      <c r="BX15" s="1014"/>
      <c r="BY15" s="1014"/>
      <c r="BZ15" s="1014"/>
      <c r="CA15" s="1014"/>
      <c r="CB15" s="1014"/>
      <c r="CC15" s="1014"/>
      <c r="CD15" s="1014"/>
      <c r="CE15" s="1014"/>
      <c r="CF15" s="1014"/>
      <c r="CG15" s="1015"/>
      <c r="CH15" s="988">
        <v>2</v>
      </c>
      <c r="CI15" s="989"/>
      <c r="CJ15" s="989"/>
      <c r="CK15" s="989"/>
      <c r="CL15" s="990"/>
      <c r="CM15" s="988">
        <v>157</v>
      </c>
      <c r="CN15" s="989"/>
      <c r="CO15" s="989"/>
      <c r="CP15" s="989"/>
      <c r="CQ15" s="990"/>
      <c r="CR15" s="988">
        <v>45</v>
      </c>
      <c r="CS15" s="989"/>
      <c r="CT15" s="989"/>
      <c r="CU15" s="989"/>
      <c r="CV15" s="990"/>
      <c r="CW15" s="988" t="s">
        <v>487</v>
      </c>
      <c r="CX15" s="989"/>
      <c r="CY15" s="989"/>
      <c r="CZ15" s="989"/>
      <c r="DA15" s="990"/>
      <c r="DB15" s="988" t="s">
        <v>487</v>
      </c>
      <c r="DC15" s="989"/>
      <c r="DD15" s="989"/>
      <c r="DE15" s="989"/>
      <c r="DF15" s="990"/>
      <c r="DG15" s="988" t="s">
        <v>487</v>
      </c>
      <c r="DH15" s="989"/>
      <c r="DI15" s="989"/>
      <c r="DJ15" s="989"/>
      <c r="DK15" s="990"/>
      <c r="DL15" s="988" t="s">
        <v>487</v>
      </c>
      <c r="DM15" s="989"/>
      <c r="DN15" s="989"/>
      <c r="DO15" s="989"/>
      <c r="DP15" s="990"/>
      <c r="DQ15" s="988" t="s">
        <v>487</v>
      </c>
      <c r="DR15" s="989"/>
      <c r="DS15" s="989"/>
      <c r="DT15" s="989"/>
      <c r="DU15" s="990"/>
      <c r="DV15" s="991"/>
      <c r="DW15" s="992"/>
      <c r="DX15" s="992"/>
      <c r="DY15" s="992"/>
      <c r="DZ15" s="993"/>
      <c r="EA15" s="207"/>
    </row>
    <row r="16" spans="1:131" s="208" customFormat="1" ht="26.25"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t="s">
        <v>554</v>
      </c>
      <c r="BT16" s="1014"/>
      <c r="BU16" s="1014"/>
      <c r="BV16" s="1014"/>
      <c r="BW16" s="1014"/>
      <c r="BX16" s="1014"/>
      <c r="BY16" s="1014"/>
      <c r="BZ16" s="1014"/>
      <c r="CA16" s="1014"/>
      <c r="CB16" s="1014"/>
      <c r="CC16" s="1014"/>
      <c r="CD16" s="1014"/>
      <c r="CE16" s="1014"/>
      <c r="CF16" s="1014"/>
      <c r="CG16" s="1015"/>
      <c r="CH16" s="988" t="s">
        <v>487</v>
      </c>
      <c r="CI16" s="989"/>
      <c r="CJ16" s="989"/>
      <c r="CK16" s="989"/>
      <c r="CL16" s="990"/>
      <c r="CM16" s="988" t="s">
        <v>566</v>
      </c>
      <c r="CN16" s="989"/>
      <c r="CO16" s="989"/>
      <c r="CP16" s="989"/>
      <c r="CQ16" s="990"/>
      <c r="CR16" s="988">
        <v>2</v>
      </c>
      <c r="CS16" s="989"/>
      <c r="CT16" s="989"/>
      <c r="CU16" s="989"/>
      <c r="CV16" s="990"/>
      <c r="CW16" s="988" t="s">
        <v>487</v>
      </c>
      <c r="CX16" s="989"/>
      <c r="CY16" s="989"/>
      <c r="CZ16" s="989"/>
      <c r="DA16" s="990"/>
      <c r="DB16" s="988" t="s">
        <v>487</v>
      </c>
      <c r="DC16" s="989"/>
      <c r="DD16" s="989"/>
      <c r="DE16" s="989"/>
      <c r="DF16" s="990"/>
      <c r="DG16" s="988" t="s">
        <v>487</v>
      </c>
      <c r="DH16" s="989"/>
      <c r="DI16" s="989"/>
      <c r="DJ16" s="989"/>
      <c r="DK16" s="990"/>
      <c r="DL16" s="988" t="s">
        <v>487</v>
      </c>
      <c r="DM16" s="989"/>
      <c r="DN16" s="989"/>
      <c r="DO16" s="989"/>
      <c r="DP16" s="990"/>
      <c r="DQ16" s="988" t="s">
        <v>487</v>
      </c>
      <c r="DR16" s="989"/>
      <c r="DS16" s="989"/>
      <c r="DT16" s="989"/>
      <c r="DU16" s="990"/>
      <c r="DV16" s="991"/>
      <c r="DW16" s="992"/>
      <c r="DX16" s="992"/>
      <c r="DY16" s="992"/>
      <c r="DZ16" s="993"/>
      <c r="EA16" s="207"/>
    </row>
    <row r="17" spans="1:131" s="208" customFormat="1" ht="26.25"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t="s">
        <v>555</v>
      </c>
      <c r="BT17" s="1014"/>
      <c r="BU17" s="1014"/>
      <c r="BV17" s="1014"/>
      <c r="BW17" s="1014"/>
      <c r="BX17" s="1014"/>
      <c r="BY17" s="1014"/>
      <c r="BZ17" s="1014"/>
      <c r="CA17" s="1014"/>
      <c r="CB17" s="1014"/>
      <c r="CC17" s="1014"/>
      <c r="CD17" s="1014"/>
      <c r="CE17" s="1014"/>
      <c r="CF17" s="1014"/>
      <c r="CG17" s="1015"/>
      <c r="CH17" s="988">
        <v>4</v>
      </c>
      <c r="CI17" s="989"/>
      <c r="CJ17" s="989"/>
      <c r="CK17" s="989"/>
      <c r="CL17" s="990"/>
      <c r="CM17" s="988">
        <v>751</v>
      </c>
      <c r="CN17" s="989"/>
      <c r="CO17" s="989"/>
      <c r="CP17" s="989"/>
      <c r="CQ17" s="990"/>
      <c r="CR17" s="988">
        <v>353</v>
      </c>
      <c r="CS17" s="989"/>
      <c r="CT17" s="989"/>
      <c r="CU17" s="989"/>
      <c r="CV17" s="990"/>
      <c r="CW17" s="988" t="s">
        <v>487</v>
      </c>
      <c r="CX17" s="989"/>
      <c r="CY17" s="989"/>
      <c r="CZ17" s="989"/>
      <c r="DA17" s="990"/>
      <c r="DB17" s="988" t="s">
        <v>487</v>
      </c>
      <c r="DC17" s="989"/>
      <c r="DD17" s="989"/>
      <c r="DE17" s="989"/>
      <c r="DF17" s="990"/>
      <c r="DG17" s="988" t="s">
        <v>487</v>
      </c>
      <c r="DH17" s="989"/>
      <c r="DI17" s="989"/>
      <c r="DJ17" s="989"/>
      <c r="DK17" s="990"/>
      <c r="DL17" s="988" t="s">
        <v>487</v>
      </c>
      <c r="DM17" s="989"/>
      <c r="DN17" s="989"/>
      <c r="DO17" s="989"/>
      <c r="DP17" s="990"/>
      <c r="DQ17" s="988" t="s">
        <v>487</v>
      </c>
      <c r="DR17" s="989"/>
      <c r="DS17" s="989"/>
      <c r="DT17" s="989"/>
      <c r="DU17" s="990"/>
      <c r="DV17" s="991"/>
      <c r="DW17" s="992"/>
      <c r="DX17" s="992"/>
      <c r="DY17" s="992"/>
      <c r="DZ17" s="993"/>
      <c r="EA17" s="207"/>
    </row>
    <row r="18" spans="1:131" s="208" customFormat="1" ht="26.25"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t="s">
        <v>556</v>
      </c>
      <c r="BT18" s="1014"/>
      <c r="BU18" s="1014"/>
      <c r="BV18" s="1014"/>
      <c r="BW18" s="1014"/>
      <c r="BX18" s="1014"/>
      <c r="BY18" s="1014"/>
      <c r="BZ18" s="1014"/>
      <c r="CA18" s="1014"/>
      <c r="CB18" s="1014"/>
      <c r="CC18" s="1014"/>
      <c r="CD18" s="1014"/>
      <c r="CE18" s="1014"/>
      <c r="CF18" s="1014"/>
      <c r="CG18" s="1015"/>
      <c r="CH18" s="988">
        <v>1</v>
      </c>
      <c r="CI18" s="989"/>
      <c r="CJ18" s="989"/>
      <c r="CK18" s="989"/>
      <c r="CL18" s="990"/>
      <c r="CM18" s="988">
        <v>9</v>
      </c>
      <c r="CN18" s="989"/>
      <c r="CO18" s="989"/>
      <c r="CP18" s="989"/>
      <c r="CQ18" s="990"/>
      <c r="CR18" s="988">
        <v>3</v>
      </c>
      <c r="CS18" s="989"/>
      <c r="CT18" s="989"/>
      <c r="CU18" s="989"/>
      <c r="CV18" s="990"/>
      <c r="CW18" s="988" t="s">
        <v>487</v>
      </c>
      <c r="CX18" s="989"/>
      <c r="CY18" s="989"/>
      <c r="CZ18" s="989"/>
      <c r="DA18" s="990"/>
      <c r="DB18" s="988" t="s">
        <v>487</v>
      </c>
      <c r="DC18" s="989"/>
      <c r="DD18" s="989"/>
      <c r="DE18" s="989"/>
      <c r="DF18" s="990"/>
      <c r="DG18" s="988" t="s">
        <v>487</v>
      </c>
      <c r="DH18" s="989"/>
      <c r="DI18" s="989"/>
      <c r="DJ18" s="989"/>
      <c r="DK18" s="990"/>
      <c r="DL18" s="988" t="s">
        <v>487</v>
      </c>
      <c r="DM18" s="989"/>
      <c r="DN18" s="989"/>
      <c r="DO18" s="989"/>
      <c r="DP18" s="990"/>
      <c r="DQ18" s="988" t="s">
        <v>487</v>
      </c>
      <c r="DR18" s="989"/>
      <c r="DS18" s="989"/>
      <c r="DT18" s="989"/>
      <c r="DU18" s="990"/>
      <c r="DV18" s="991"/>
      <c r="DW18" s="992"/>
      <c r="DX18" s="992"/>
      <c r="DY18" s="992"/>
      <c r="DZ18" s="993"/>
      <c r="EA18" s="207"/>
    </row>
    <row r="19" spans="1:131" s="208" customFormat="1" ht="26.25"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t="s">
        <v>564</v>
      </c>
      <c r="BT19" s="1014"/>
      <c r="BU19" s="1014"/>
      <c r="BV19" s="1014"/>
      <c r="BW19" s="1014"/>
      <c r="BX19" s="1014"/>
      <c r="BY19" s="1014"/>
      <c r="BZ19" s="1014"/>
      <c r="CA19" s="1014"/>
      <c r="CB19" s="1014"/>
      <c r="CC19" s="1014"/>
      <c r="CD19" s="1014"/>
      <c r="CE19" s="1014"/>
      <c r="CF19" s="1014"/>
      <c r="CG19" s="1015"/>
      <c r="CH19" s="988" t="s">
        <v>487</v>
      </c>
      <c r="CI19" s="989"/>
      <c r="CJ19" s="989"/>
      <c r="CK19" s="989"/>
      <c r="CL19" s="990"/>
      <c r="CM19" s="988" t="s">
        <v>487</v>
      </c>
      <c r="CN19" s="989"/>
      <c r="CO19" s="989"/>
      <c r="CP19" s="989"/>
      <c r="CQ19" s="990"/>
      <c r="CR19" s="988">
        <v>1</v>
      </c>
      <c r="CS19" s="989"/>
      <c r="CT19" s="989"/>
      <c r="CU19" s="989"/>
      <c r="CV19" s="990"/>
      <c r="CW19" s="988" t="s">
        <v>487</v>
      </c>
      <c r="CX19" s="989"/>
      <c r="CY19" s="989"/>
      <c r="CZ19" s="989"/>
      <c r="DA19" s="990"/>
      <c r="DB19" s="988" t="s">
        <v>487</v>
      </c>
      <c r="DC19" s="989"/>
      <c r="DD19" s="989"/>
      <c r="DE19" s="989"/>
      <c r="DF19" s="990"/>
      <c r="DG19" s="988" t="s">
        <v>487</v>
      </c>
      <c r="DH19" s="989"/>
      <c r="DI19" s="989"/>
      <c r="DJ19" s="989"/>
      <c r="DK19" s="990"/>
      <c r="DL19" s="988" t="s">
        <v>487</v>
      </c>
      <c r="DM19" s="989"/>
      <c r="DN19" s="989"/>
      <c r="DO19" s="989"/>
      <c r="DP19" s="990"/>
      <c r="DQ19" s="988" t="s">
        <v>487</v>
      </c>
      <c r="DR19" s="989"/>
      <c r="DS19" s="989"/>
      <c r="DT19" s="989"/>
      <c r="DU19" s="990"/>
      <c r="DV19" s="991"/>
      <c r="DW19" s="992"/>
      <c r="DX19" s="992"/>
      <c r="DY19" s="992"/>
      <c r="DZ19" s="993"/>
      <c r="EA19" s="207"/>
    </row>
    <row r="20" spans="1:131" s="208" customFormat="1" ht="26.25"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371</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372</v>
      </c>
      <c r="B23" s="943" t="s">
        <v>373</v>
      </c>
      <c r="C23" s="944"/>
      <c r="D23" s="944"/>
      <c r="E23" s="944"/>
      <c r="F23" s="944"/>
      <c r="G23" s="944"/>
      <c r="H23" s="944"/>
      <c r="I23" s="944"/>
      <c r="J23" s="944"/>
      <c r="K23" s="944"/>
      <c r="L23" s="944"/>
      <c r="M23" s="944"/>
      <c r="N23" s="944"/>
      <c r="O23" s="944"/>
      <c r="P23" s="945"/>
      <c r="Q23" s="1067">
        <v>254548</v>
      </c>
      <c r="R23" s="1068"/>
      <c r="S23" s="1068"/>
      <c r="T23" s="1068"/>
      <c r="U23" s="1068"/>
      <c r="V23" s="1068">
        <v>201678</v>
      </c>
      <c r="W23" s="1068"/>
      <c r="X23" s="1068"/>
      <c r="Y23" s="1068"/>
      <c r="Z23" s="1068"/>
      <c r="AA23" s="1068">
        <v>52870</v>
      </c>
      <c r="AB23" s="1068"/>
      <c r="AC23" s="1068"/>
      <c r="AD23" s="1068"/>
      <c r="AE23" s="1069"/>
      <c r="AF23" s="1070">
        <v>12875</v>
      </c>
      <c r="AG23" s="1068"/>
      <c r="AH23" s="1068"/>
      <c r="AI23" s="1068"/>
      <c r="AJ23" s="1071"/>
      <c r="AK23" s="1072"/>
      <c r="AL23" s="1073"/>
      <c r="AM23" s="1073"/>
      <c r="AN23" s="1073"/>
      <c r="AO23" s="1073"/>
      <c r="AP23" s="1068">
        <v>75143</v>
      </c>
      <c r="AQ23" s="1068"/>
      <c r="AR23" s="1068"/>
      <c r="AS23" s="1068"/>
      <c r="AT23" s="1068"/>
      <c r="AU23" s="1074"/>
      <c r="AV23" s="1074"/>
      <c r="AW23" s="1074"/>
      <c r="AX23" s="1074"/>
      <c r="AY23" s="1075"/>
      <c r="AZ23" s="1064" t="s">
        <v>224</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374</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375</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351</v>
      </c>
      <c r="B26" s="995"/>
      <c r="C26" s="995"/>
      <c r="D26" s="995"/>
      <c r="E26" s="995"/>
      <c r="F26" s="995"/>
      <c r="G26" s="995"/>
      <c r="H26" s="995"/>
      <c r="I26" s="995"/>
      <c r="J26" s="995"/>
      <c r="K26" s="995"/>
      <c r="L26" s="995"/>
      <c r="M26" s="995"/>
      <c r="N26" s="995"/>
      <c r="O26" s="995"/>
      <c r="P26" s="996"/>
      <c r="Q26" s="1000" t="s">
        <v>376</v>
      </c>
      <c r="R26" s="1001"/>
      <c r="S26" s="1001"/>
      <c r="T26" s="1001"/>
      <c r="U26" s="1002"/>
      <c r="V26" s="1000" t="s">
        <v>377</v>
      </c>
      <c r="W26" s="1001"/>
      <c r="X26" s="1001"/>
      <c r="Y26" s="1001"/>
      <c r="Z26" s="1002"/>
      <c r="AA26" s="1000" t="s">
        <v>378</v>
      </c>
      <c r="AB26" s="1001"/>
      <c r="AC26" s="1001"/>
      <c r="AD26" s="1001"/>
      <c r="AE26" s="1001"/>
      <c r="AF26" s="1058" t="s">
        <v>379</v>
      </c>
      <c r="AG26" s="1007"/>
      <c r="AH26" s="1007"/>
      <c r="AI26" s="1007"/>
      <c r="AJ26" s="1059"/>
      <c r="AK26" s="1001" t="s">
        <v>380</v>
      </c>
      <c r="AL26" s="1001"/>
      <c r="AM26" s="1001"/>
      <c r="AN26" s="1001"/>
      <c r="AO26" s="1002"/>
      <c r="AP26" s="1000" t="s">
        <v>381</v>
      </c>
      <c r="AQ26" s="1001"/>
      <c r="AR26" s="1001"/>
      <c r="AS26" s="1001"/>
      <c r="AT26" s="1002"/>
      <c r="AU26" s="1000" t="s">
        <v>382</v>
      </c>
      <c r="AV26" s="1001"/>
      <c r="AW26" s="1001"/>
      <c r="AX26" s="1001"/>
      <c r="AY26" s="1002"/>
      <c r="AZ26" s="1000" t="s">
        <v>383</v>
      </c>
      <c r="BA26" s="1001"/>
      <c r="BB26" s="1001"/>
      <c r="BC26" s="1001"/>
      <c r="BD26" s="1002"/>
      <c r="BE26" s="1000" t="s">
        <v>358</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384</v>
      </c>
      <c r="C28" s="1050"/>
      <c r="D28" s="1050"/>
      <c r="E28" s="1050"/>
      <c r="F28" s="1050"/>
      <c r="G28" s="1050"/>
      <c r="H28" s="1050"/>
      <c r="I28" s="1050"/>
      <c r="J28" s="1050"/>
      <c r="K28" s="1050"/>
      <c r="L28" s="1050"/>
      <c r="M28" s="1050"/>
      <c r="N28" s="1050"/>
      <c r="O28" s="1050"/>
      <c r="P28" s="1051"/>
      <c r="Q28" s="1052">
        <v>20966</v>
      </c>
      <c r="R28" s="1053"/>
      <c r="S28" s="1053"/>
      <c r="T28" s="1053"/>
      <c r="U28" s="1053"/>
      <c r="V28" s="1053">
        <v>20871</v>
      </c>
      <c r="W28" s="1053"/>
      <c r="X28" s="1053"/>
      <c r="Y28" s="1053"/>
      <c r="Z28" s="1053"/>
      <c r="AA28" s="1053">
        <v>95</v>
      </c>
      <c r="AB28" s="1053"/>
      <c r="AC28" s="1053"/>
      <c r="AD28" s="1053"/>
      <c r="AE28" s="1054"/>
      <c r="AF28" s="1055">
        <v>94</v>
      </c>
      <c r="AG28" s="1053"/>
      <c r="AH28" s="1053"/>
      <c r="AI28" s="1053"/>
      <c r="AJ28" s="1056"/>
      <c r="AK28" s="1057">
        <v>1451</v>
      </c>
      <c r="AL28" s="1045"/>
      <c r="AM28" s="1045"/>
      <c r="AN28" s="1045"/>
      <c r="AO28" s="1045"/>
      <c r="AP28" s="1045" t="s">
        <v>563</v>
      </c>
      <c r="AQ28" s="1045"/>
      <c r="AR28" s="1045"/>
      <c r="AS28" s="1045"/>
      <c r="AT28" s="1045"/>
      <c r="AU28" s="1045" t="s">
        <v>563</v>
      </c>
      <c r="AV28" s="1045"/>
      <c r="AW28" s="1045"/>
      <c r="AX28" s="1045"/>
      <c r="AY28" s="1045"/>
      <c r="AZ28" s="1046" t="s">
        <v>563</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385</v>
      </c>
      <c r="C29" s="1031"/>
      <c r="D29" s="1031"/>
      <c r="E29" s="1031"/>
      <c r="F29" s="1031"/>
      <c r="G29" s="1031"/>
      <c r="H29" s="1031"/>
      <c r="I29" s="1031"/>
      <c r="J29" s="1031"/>
      <c r="K29" s="1031"/>
      <c r="L29" s="1031"/>
      <c r="M29" s="1031"/>
      <c r="N29" s="1031"/>
      <c r="O29" s="1031"/>
      <c r="P29" s="1032"/>
      <c r="Q29" s="1042">
        <v>1567</v>
      </c>
      <c r="R29" s="1043"/>
      <c r="S29" s="1043"/>
      <c r="T29" s="1043"/>
      <c r="U29" s="1043"/>
      <c r="V29" s="1043">
        <v>1555</v>
      </c>
      <c r="W29" s="1043"/>
      <c r="X29" s="1043"/>
      <c r="Y29" s="1043"/>
      <c r="Z29" s="1043"/>
      <c r="AA29" s="1043">
        <v>12</v>
      </c>
      <c r="AB29" s="1043"/>
      <c r="AC29" s="1043"/>
      <c r="AD29" s="1043"/>
      <c r="AE29" s="1044"/>
      <c r="AF29" s="1036">
        <v>12</v>
      </c>
      <c r="AG29" s="1037"/>
      <c r="AH29" s="1037"/>
      <c r="AI29" s="1037"/>
      <c r="AJ29" s="1038"/>
      <c r="AK29" s="979">
        <v>470</v>
      </c>
      <c r="AL29" s="970"/>
      <c r="AM29" s="970"/>
      <c r="AN29" s="970"/>
      <c r="AO29" s="970"/>
      <c r="AP29" s="970" t="s">
        <v>487</v>
      </c>
      <c r="AQ29" s="970"/>
      <c r="AR29" s="970"/>
      <c r="AS29" s="970"/>
      <c r="AT29" s="970"/>
      <c r="AU29" s="970" t="s">
        <v>487</v>
      </c>
      <c r="AV29" s="970"/>
      <c r="AW29" s="970"/>
      <c r="AX29" s="970"/>
      <c r="AY29" s="970"/>
      <c r="AZ29" s="1041" t="s">
        <v>487</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386</v>
      </c>
      <c r="C30" s="1031"/>
      <c r="D30" s="1031"/>
      <c r="E30" s="1031"/>
      <c r="F30" s="1031"/>
      <c r="G30" s="1031"/>
      <c r="H30" s="1031"/>
      <c r="I30" s="1031"/>
      <c r="J30" s="1031"/>
      <c r="K30" s="1031"/>
      <c r="L30" s="1031"/>
      <c r="M30" s="1031"/>
      <c r="N30" s="1031"/>
      <c r="O30" s="1031"/>
      <c r="P30" s="1032"/>
      <c r="Q30" s="1042">
        <v>13312</v>
      </c>
      <c r="R30" s="1043"/>
      <c r="S30" s="1043"/>
      <c r="T30" s="1043"/>
      <c r="U30" s="1043"/>
      <c r="V30" s="1043">
        <v>13185</v>
      </c>
      <c r="W30" s="1043"/>
      <c r="X30" s="1043"/>
      <c r="Y30" s="1043"/>
      <c r="Z30" s="1043"/>
      <c r="AA30" s="1043">
        <v>127</v>
      </c>
      <c r="AB30" s="1043"/>
      <c r="AC30" s="1043"/>
      <c r="AD30" s="1043"/>
      <c r="AE30" s="1044"/>
      <c r="AF30" s="1036">
        <v>127</v>
      </c>
      <c r="AG30" s="1037"/>
      <c r="AH30" s="1037"/>
      <c r="AI30" s="1037"/>
      <c r="AJ30" s="1038"/>
      <c r="AK30" s="979">
        <v>1871</v>
      </c>
      <c r="AL30" s="970"/>
      <c r="AM30" s="970"/>
      <c r="AN30" s="970"/>
      <c r="AO30" s="970"/>
      <c r="AP30" s="970" t="s">
        <v>487</v>
      </c>
      <c r="AQ30" s="970"/>
      <c r="AR30" s="970"/>
      <c r="AS30" s="970"/>
      <c r="AT30" s="970"/>
      <c r="AU30" s="970" t="s">
        <v>487</v>
      </c>
      <c r="AV30" s="970"/>
      <c r="AW30" s="970"/>
      <c r="AX30" s="970"/>
      <c r="AY30" s="970"/>
      <c r="AZ30" s="1041" t="s">
        <v>487</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387</v>
      </c>
      <c r="C31" s="1031"/>
      <c r="D31" s="1031"/>
      <c r="E31" s="1031"/>
      <c r="F31" s="1031"/>
      <c r="G31" s="1031"/>
      <c r="H31" s="1031"/>
      <c r="I31" s="1031"/>
      <c r="J31" s="1031"/>
      <c r="K31" s="1031"/>
      <c r="L31" s="1031"/>
      <c r="M31" s="1031"/>
      <c r="N31" s="1031"/>
      <c r="O31" s="1031"/>
      <c r="P31" s="1032"/>
      <c r="Q31" s="1042">
        <v>4461</v>
      </c>
      <c r="R31" s="1043"/>
      <c r="S31" s="1043"/>
      <c r="T31" s="1043"/>
      <c r="U31" s="1043"/>
      <c r="V31" s="1043">
        <v>3562</v>
      </c>
      <c r="W31" s="1043"/>
      <c r="X31" s="1043"/>
      <c r="Y31" s="1043"/>
      <c r="Z31" s="1043"/>
      <c r="AA31" s="1043">
        <v>899</v>
      </c>
      <c r="AB31" s="1043"/>
      <c r="AC31" s="1043"/>
      <c r="AD31" s="1043"/>
      <c r="AE31" s="1044"/>
      <c r="AF31" s="1036" t="s">
        <v>224</v>
      </c>
      <c r="AG31" s="1037"/>
      <c r="AH31" s="1037"/>
      <c r="AI31" s="1037"/>
      <c r="AJ31" s="1038"/>
      <c r="AK31" s="979">
        <v>1271</v>
      </c>
      <c r="AL31" s="970"/>
      <c r="AM31" s="970"/>
      <c r="AN31" s="970"/>
      <c r="AO31" s="970"/>
      <c r="AP31" s="970">
        <v>4542</v>
      </c>
      <c r="AQ31" s="970"/>
      <c r="AR31" s="970"/>
      <c r="AS31" s="970"/>
      <c r="AT31" s="970"/>
      <c r="AU31" s="970">
        <v>3422</v>
      </c>
      <c r="AV31" s="970"/>
      <c r="AW31" s="970"/>
      <c r="AX31" s="970"/>
      <c r="AY31" s="970"/>
      <c r="AZ31" s="1041" t="s">
        <v>487</v>
      </c>
      <c r="BA31" s="1041"/>
      <c r="BB31" s="1041"/>
      <c r="BC31" s="1041"/>
      <c r="BD31" s="1041"/>
      <c r="BE31" s="1025" t="s">
        <v>388</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0" t="s">
        <v>389</v>
      </c>
      <c r="C32" s="1031"/>
      <c r="D32" s="1031"/>
      <c r="E32" s="1031"/>
      <c r="F32" s="1031"/>
      <c r="G32" s="1031"/>
      <c r="H32" s="1031"/>
      <c r="I32" s="1031"/>
      <c r="J32" s="1031"/>
      <c r="K32" s="1031"/>
      <c r="L32" s="1031"/>
      <c r="M32" s="1031"/>
      <c r="N32" s="1031"/>
      <c r="O32" s="1031"/>
      <c r="P32" s="1032"/>
      <c r="Q32" s="1042">
        <v>369</v>
      </c>
      <c r="R32" s="1043"/>
      <c r="S32" s="1043"/>
      <c r="T32" s="1043"/>
      <c r="U32" s="1043"/>
      <c r="V32" s="1043">
        <v>366</v>
      </c>
      <c r="W32" s="1043"/>
      <c r="X32" s="1043"/>
      <c r="Y32" s="1043"/>
      <c r="Z32" s="1043"/>
      <c r="AA32" s="1043">
        <v>3</v>
      </c>
      <c r="AB32" s="1043"/>
      <c r="AC32" s="1043"/>
      <c r="AD32" s="1043"/>
      <c r="AE32" s="1044"/>
      <c r="AF32" s="1036" t="s">
        <v>224</v>
      </c>
      <c r="AG32" s="1037"/>
      <c r="AH32" s="1037"/>
      <c r="AI32" s="1037"/>
      <c r="AJ32" s="1038"/>
      <c r="AK32" s="979">
        <v>186</v>
      </c>
      <c r="AL32" s="970"/>
      <c r="AM32" s="970"/>
      <c r="AN32" s="970"/>
      <c r="AO32" s="970"/>
      <c r="AP32" s="970">
        <v>633</v>
      </c>
      <c r="AQ32" s="970"/>
      <c r="AR32" s="970"/>
      <c r="AS32" s="970"/>
      <c r="AT32" s="970"/>
      <c r="AU32" s="970">
        <v>471</v>
      </c>
      <c r="AV32" s="970"/>
      <c r="AW32" s="970"/>
      <c r="AX32" s="970"/>
      <c r="AY32" s="970"/>
      <c r="AZ32" s="1041" t="s">
        <v>487</v>
      </c>
      <c r="BA32" s="1041"/>
      <c r="BB32" s="1041"/>
      <c r="BC32" s="1041"/>
      <c r="BD32" s="1041"/>
      <c r="BE32" s="1025" t="s">
        <v>390</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0" t="s">
        <v>391</v>
      </c>
      <c r="C33" s="1031"/>
      <c r="D33" s="1031"/>
      <c r="E33" s="1031"/>
      <c r="F33" s="1031"/>
      <c r="G33" s="1031"/>
      <c r="H33" s="1031"/>
      <c r="I33" s="1031"/>
      <c r="J33" s="1031"/>
      <c r="K33" s="1031"/>
      <c r="L33" s="1031"/>
      <c r="M33" s="1031"/>
      <c r="N33" s="1031"/>
      <c r="O33" s="1031"/>
      <c r="P33" s="1032"/>
      <c r="Q33" s="1042">
        <v>29618</v>
      </c>
      <c r="R33" s="1043"/>
      <c r="S33" s="1043"/>
      <c r="T33" s="1043"/>
      <c r="U33" s="1043"/>
      <c r="V33" s="1043">
        <v>19237</v>
      </c>
      <c r="W33" s="1043"/>
      <c r="X33" s="1043"/>
      <c r="Y33" s="1043"/>
      <c r="Z33" s="1043"/>
      <c r="AA33" s="1043">
        <v>10381</v>
      </c>
      <c r="AB33" s="1043"/>
      <c r="AC33" s="1043"/>
      <c r="AD33" s="1043"/>
      <c r="AE33" s="1044"/>
      <c r="AF33" s="1036">
        <v>1764</v>
      </c>
      <c r="AG33" s="1037"/>
      <c r="AH33" s="1037"/>
      <c r="AI33" s="1037"/>
      <c r="AJ33" s="1038"/>
      <c r="AK33" s="979">
        <v>6344</v>
      </c>
      <c r="AL33" s="970"/>
      <c r="AM33" s="970"/>
      <c r="AN33" s="970"/>
      <c r="AO33" s="970"/>
      <c r="AP33" s="970">
        <v>41506</v>
      </c>
      <c r="AQ33" s="970"/>
      <c r="AR33" s="970"/>
      <c r="AS33" s="970"/>
      <c r="AT33" s="970"/>
      <c r="AU33" s="970">
        <v>37648</v>
      </c>
      <c r="AV33" s="970"/>
      <c r="AW33" s="970"/>
      <c r="AX33" s="970"/>
      <c r="AY33" s="970"/>
      <c r="AZ33" s="1041" t="s">
        <v>487</v>
      </c>
      <c r="BA33" s="1041"/>
      <c r="BB33" s="1041"/>
      <c r="BC33" s="1041"/>
      <c r="BD33" s="1041"/>
      <c r="BE33" s="1025" t="s">
        <v>390</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0" t="s">
        <v>392</v>
      </c>
      <c r="C34" s="1031"/>
      <c r="D34" s="1031"/>
      <c r="E34" s="1031"/>
      <c r="F34" s="1031"/>
      <c r="G34" s="1031"/>
      <c r="H34" s="1031"/>
      <c r="I34" s="1031"/>
      <c r="J34" s="1031"/>
      <c r="K34" s="1031"/>
      <c r="L34" s="1031"/>
      <c r="M34" s="1031"/>
      <c r="N34" s="1031"/>
      <c r="O34" s="1031"/>
      <c r="P34" s="1032"/>
      <c r="Q34" s="1042">
        <v>23</v>
      </c>
      <c r="R34" s="1043"/>
      <c r="S34" s="1043"/>
      <c r="T34" s="1043"/>
      <c r="U34" s="1043"/>
      <c r="V34" s="1043">
        <v>23</v>
      </c>
      <c r="W34" s="1043"/>
      <c r="X34" s="1043"/>
      <c r="Y34" s="1043"/>
      <c r="Z34" s="1043"/>
      <c r="AA34" s="1043" t="s">
        <v>563</v>
      </c>
      <c r="AB34" s="1043"/>
      <c r="AC34" s="1043"/>
      <c r="AD34" s="1043"/>
      <c r="AE34" s="1044"/>
      <c r="AF34" s="1036" t="s">
        <v>224</v>
      </c>
      <c r="AG34" s="1037"/>
      <c r="AH34" s="1037"/>
      <c r="AI34" s="1037"/>
      <c r="AJ34" s="1038"/>
      <c r="AK34" s="979">
        <v>19</v>
      </c>
      <c r="AL34" s="970"/>
      <c r="AM34" s="970"/>
      <c r="AN34" s="970"/>
      <c r="AO34" s="970"/>
      <c r="AP34" s="970">
        <v>117</v>
      </c>
      <c r="AQ34" s="970"/>
      <c r="AR34" s="970"/>
      <c r="AS34" s="970"/>
      <c r="AT34" s="970"/>
      <c r="AU34" s="970">
        <v>117</v>
      </c>
      <c r="AV34" s="970"/>
      <c r="AW34" s="970"/>
      <c r="AX34" s="970"/>
      <c r="AY34" s="970"/>
      <c r="AZ34" s="1041" t="s">
        <v>487</v>
      </c>
      <c r="BA34" s="1041"/>
      <c r="BB34" s="1041"/>
      <c r="BC34" s="1041"/>
      <c r="BD34" s="1041"/>
      <c r="BE34" s="1025" t="s">
        <v>390</v>
      </c>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0" t="s">
        <v>393</v>
      </c>
      <c r="C35" s="1031"/>
      <c r="D35" s="1031"/>
      <c r="E35" s="1031"/>
      <c r="F35" s="1031"/>
      <c r="G35" s="1031"/>
      <c r="H35" s="1031"/>
      <c r="I35" s="1031"/>
      <c r="J35" s="1031"/>
      <c r="K35" s="1031"/>
      <c r="L35" s="1031"/>
      <c r="M35" s="1031"/>
      <c r="N35" s="1031"/>
      <c r="O35" s="1031"/>
      <c r="P35" s="1032"/>
      <c r="Q35" s="1042">
        <v>487</v>
      </c>
      <c r="R35" s="1043"/>
      <c r="S35" s="1043"/>
      <c r="T35" s="1043"/>
      <c r="U35" s="1043"/>
      <c r="V35" s="1043">
        <v>482</v>
      </c>
      <c r="W35" s="1043"/>
      <c r="X35" s="1043"/>
      <c r="Y35" s="1043"/>
      <c r="Z35" s="1043"/>
      <c r="AA35" s="1043">
        <v>5</v>
      </c>
      <c r="AB35" s="1043"/>
      <c r="AC35" s="1043"/>
      <c r="AD35" s="1043"/>
      <c r="AE35" s="1044"/>
      <c r="AF35" s="1036">
        <v>5</v>
      </c>
      <c r="AG35" s="1037"/>
      <c r="AH35" s="1037"/>
      <c r="AI35" s="1037"/>
      <c r="AJ35" s="1038"/>
      <c r="AK35" s="979">
        <v>195</v>
      </c>
      <c r="AL35" s="970"/>
      <c r="AM35" s="970"/>
      <c r="AN35" s="970"/>
      <c r="AO35" s="970"/>
      <c r="AP35" s="970">
        <v>2861</v>
      </c>
      <c r="AQ35" s="970"/>
      <c r="AR35" s="970"/>
      <c r="AS35" s="970"/>
      <c r="AT35" s="970"/>
      <c r="AU35" s="970">
        <v>2286</v>
      </c>
      <c r="AV35" s="970"/>
      <c r="AW35" s="970"/>
      <c r="AX35" s="970"/>
      <c r="AY35" s="970"/>
      <c r="AZ35" s="1041" t="s">
        <v>487</v>
      </c>
      <c r="BA35" s="1041"/>
      <c r="BB35" s="1041"/>
      <c r="BC35" s="1041"/>
      <c r="BD35" s="1041"/>
      <c r="BE35" s="1025" t="s">
        <v>390</v>
      </c>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0" t="s">
        <v>394</v>
      </c>
      <c r="C36" s="1031"/>
      <c r="D36" s="1031"/>
      <c r="E36" s="1031"/>
      <c r="F36" s="1031"/>
      <c r="G36" s="1031"/>
      <c r="H36" s="1031"/>
      <c r="I36" s="1031"/>
      <c r="J36" s="1031"/>
      <c r="K36" s="1031"/>
      <c r="L36" s="1031"/>
      <c r="M36" s="1031"/>
      <c r="N36" s="1031"/>
      <c r="O36" s="1031"/>
      <c r="P36" s="1032"/>
      <c r="Q36" s="1042">
        <v>82</v>
      </c>
      <c r="R36" s="1043"/>
      <c r="S36" s="1043"/>
      <c r="T36" s="1043"/>
      <c r="U36" s="1043"/>
      <c r="V36" s="1043">
        <v>79</v>
      </c>
      <c r="W36" s="1043"/>
      <c r="X36" s="1043"/>
      <c r="Y36" s="1043"/>
      <c r="Z36" s="1043"/>
      <c r="AA36" s="1043">
        <v>3</v>
      </c>
      <c r="AB36" s="1043"/>
      <c r="AC36" s="1043"/>
      <c r="AD36" s="1043"/>
      <c r="AE36" s="1044"/>
      <c r="AF36" s="1036">
        <v>3</v>
      </c>
      <c r="AG36" s="1037"/>
      <c r="AH36" s="1037"/>
      <c r="AI36" s="1037"/>
      <c r="AJ36" s="1038"/>
      <c r="AK36" s="979">
        <v>59</v>
      </c>
      <c r="AL36" s="970"/>
      <c r="AM36" s="970"/>
      <c r="AN36" s="970"/>
      <c r="AO36" s="970"/>
      <c r="AP36" s="970">
        <v>130</v>
      </c>
      <c r="AQ36" s="970"/>
      <c r="AR36" s="970"/>
      <c r="AS36" s="970"/>
      <c r="AT36" s="970"/>
      <c r="AU36" s="970">
        <v>130</v>
      </c>
      <c r="AV36" s="970"/>
      <c r="AW36" s="970"/>
      <c r="AX36" s="970"/>
      <c r="AY36" s="970"/>
      <c r="AZ36" s="1041" t="s">
        <v>487</v>
      </c>
      <c r="BA36" s="1041"/>
      <c r="BB36" s="1041"/>
      <c r="BC36" s="1041"/>
      <c r="BD36" s="1041"/>
      <c r="BE36" s="1025" t="s">
        <v>390</v>
      </c>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0" t="s">
        <v>395</v>
      </c>
      <c r="C37" s="1031"/>
      <c r="D37" s="1031"/>
      <c r="E37" s="1031"/>
      <c r="F37" s="1031"/>
      <c r="G37" s="1031"/>
      <c r="H37" s="1031"/>
      <c r="I37" s="1031"/>
      <c r="J37" s="1031"/>
      <c r="K37" s="1031"/>
      <c r="L37" s="1031"/>
      <c r="M37" s="1031"/>
      <c r="N37" s="1031"/>
      <c r="O37" s="1031"/>
      <c r="P37" s="1032"/>
      <c r="Q37" s="1042">
        <v>1431</v>
      </c>
      <c r="R37" s="1043"/>
      <c r="S37" s="1043"/>
      <c r="T37" s="1043"/>
      <c r="U37" s="1043"/>
      <c r="V37" s="1043">
        <v>1426</v>
      </c>
      <c r="W37" s="1043"/>
      <c r="X37" s="1043"/>
      <c r="Y37" s="1043"/>
      <c r="Z37" s="1043"/>
      <c r="AA37" s="1043">
        <v>5</v>
      </c>
      <c r="AB37" s="1043"/>
      <c r="AC37" s="1043"/>
      <c r="AD37" s="1043"/>
      <c r="AE37" s="1044"/>
      <c r="AF37" s="1036" t="s">
        <v>224</v>
      </c>
      <c r="AG37" s="1037"/>
      <c r="AH37" s="1037"/>
      <c r="AI37" s="1037"/>
      <c r="AJ37" s="1038"/>
      <c r="AK37" s="979" t="s">
        <v>487</v>
      </c>
      <c r="AL37" s="970"/>
      <c r="AM37" s="970"/>
      <c r="AN37" s="970"/>
      <c r="AO37" s="970"/>
      <c r="AP37" s="970">
        <v>1323</v>
      </c>
      <c r="AQ37" s="970"/>
      <c r="AR37" s="970"/>
      <c r="AS37" s="970"/>
      <c r="AT37" s="970"/>
      <c r="AU37" s="1041" t="s">
        <v>487</v>
      </c>
      <c r="AV37" s="1041"/>
      <c r="AW37" s="1041"/>
      <c r="AX37" s="1041"/>
      <c r="AY37" s="1041"/>
      <c r="AZ37" s="1041" t="s">
        <v>487</v>
      </c>
      <c r="BA37" s="1041"/>
      <c r="BB37" s="1041"/>
      <c r="BC37" s="1041"/>
      <c r="BD37" s="1041"/>
      <c r="BE37" s="1025" t="s">
        <v>390</v>
      </c>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396</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372</v>
      </c>
      <c r="B63" s="943" t="s">
        <v>397</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2005</v>
      </c>
      <c r="AG63" s="958"/>
      <c r="AH63" s="958"/>
      <c r="AI63" s="958"/>
      <c r="AJ63" s="1023"/>
      <c r="AK63" s="1024"/>
      <c r="AL63" s="962"/>
      <c r="AM63" s="962"/>
      <c r="AN63" s="962"/>
      <c r="AO63" s="962"/>
      <c r="AP63" s="958">
        <v>51112</v>
      </c>
      <c r="AQ63" s="958"/>
      <c r="AR63" s="958"/>
      <c r="AS63" s="958"/>
      <c r="AT63" s="958"/>
      <c r="AU63" s="958">
        <v>44074</v>
      </c>
      <c r="AV63" s="958"/>
      <c r="AW63" s="958"/>
      <c r="AX63" s="958"/>
      <c r="AY63" s="958"/>
      <c r="AZ63" s="1018"/>
      <c r="BA63" s="1018"/>
      <c r="BB63" s="1018"/>
      <c r="BC63" s="1018"/>
      <c r="BD63" s="1018"/>
      <c r="BE63" s="959"/>
      <c r="BF63" s="959"/>
      <c r="BG63" s="959"/>
      <c r="BH63" s="959"/>
      <c r="BI63" s="960"/>
      <c r="BJ63" s="1019" t="s">
        <v>224</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399</v>
      </c>
      <c r="B66" s="995"/>
      <c r="C66" s="995"/>
      <c r="D66" s="995"/>
      <c r="E66" s="995"/>
      <c r="F66" s="995"/>
      <c r="G66" s="995"/>
      <c r="H66" s="995"/>
      <c r="I66" s="995"/>
      <c r="J66" s="995"/>
      <c r="K66" s="995"/>
      <c r="L66" s="995"/>
      <c r="M66" s="995"/>
      <c r="N66" s="995"/>
      <c r="O66" s="995"/>
      <c r="P66" s="996"/>
      <c r="Q66" s="1000" t="s">
        <v>376</v>
      </c>
      <c r="R66" s="1001"/>
      <c r="S66" s="1001"/>
      <c r="T66" s="1001"/>
      <c r="U66" s="1002"/>
      <c r="V66" s="1000" t="s">
        <v>377</v>
      </c>
      <c r="W66" s="1001"/>
      <c r="X66" s="1001"/>
      <c r="Y66" s="1001"/>
      <c r="Z66" s="1002"/>
      <c r="AA66" s="1000" t="s">
        <v>378</v>
      </c>
      <c r="AB66" s="1001"/>
      <c r="AC66" s="1001"/>
      <c r="AD66" s="1001"/>
      <c r="AE66" s="1002"/>
      <c r="AF66" s="1006" t="s">
        <v>379</v>
      </c>
      <c r="AG66" s="1007"/>
      <c r="AH66" s="1007"/>
      <c r="AI66" s="1007"/>
      <c r="AJ66" s="1008"/>
      <c r="AK66" s="1000" t="s">
        <v>380</v>
      </c>
      <c r="AL66" s="995"/>
      <c r="AM66" s="995"/>
      <c r="AN66" s="995"/>
      <c r="AO66" s="996"/>
      <c r="AP66" s="1000" t="s">
        <v>381</v>
      </c>
      <c r="AQ66" s="1001"/>
      <c r="AR66" s="1001"/>
      <c r="AS66" s="1001"/>
      <c r="AT66" s="1002"/>
      <c r="AU66" s="1000" t="s">
        <v>400</v>
      </c>
      <c r="AV66" s="1001"/>
      <c r="AW66" s="1001"/>
      <c r="AX66" s="1001"/>
      <c r="AY66" s="1002"/>
      <c r="AZ66" s="1000" t="s">
        <v>358</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557</v>
      </c>
      <c r="C68" s="985"/>
      <c r="D68" s="985"/>
      <c r="E68" s="985"/>
      <c r="F68" s="985"/>
      <c r="G68" s="985"/>
      <c r="H68" s="985"/>
      <c r="I68" s="985"/>
      <c r="J68" s="985"/>
      <c r="K68" s="985"/>
      <c r="L68" s="985"/>
      <c r="M68" s="985"/>
      <c r="N68" s="985"/>
      <c r="O68" s="985"/>
      <c r="P68" s="986"/>
      <c r="Q68" s="987">
        <v>5710</v>
      </c>
      <c r="R68" s="981"/>
      <c r="S68" s="981"/>
      <c r="T68" s="981"/>
      <c r="U68" s="981"/>
      <c r="V68" s="981">
        <v>5651</v>
      </c>
      <c r="W68" s="981"/>
      <c r="X68" s="981"/>
      <c r="Y68" s="981"/>
      <c r="Z68" s="981"/>
      <c r="AA68" s="981">
        <v>59</v>
      </c>
      <c r="AB68" s="981"/>
      <c r="AC68" s="981"/>
      <c r="AD68" s="981"/>
      <c r="AE68" s="981"/>
      <c r="AF68" s="981">
        <v>59</v>
      </c>
      <c r="AG68" s="981"/>
      <c r="AH68" s="981"/>
      <c r="AI68" s="981"/>
      <c r="AJ68" s="981"/>
      <c r="AK68" s="981">
        <v>47</v>
      </c>
      <c r="AL68" s="981"/>
      <c r="AM68" s="981"/>
      <c r="AN68" s="981"/>
      <c r="AO68" s="981"/>
      <c r="AP68" s="981">
        <v>432</v>
      </c>
      <c r="AQ68" s="981"/>
      <c r="AR68" s="981"/>
      <c r="AS68" s="981"/>
      <c r="AT68" s="981"/>
      <c r="AU68" s="981">
        <v>321</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558</v>
      </c>
      <c r="C69" s="974"/>
      <c r="D69" s="974"/>
      <c r="E69" s="974"/>
      <c r="F69" s="974"/>
      <c r="G69" s="974"/>
      <c r="H69" s="974"/>
      <c r="I69" s="974"/>
      <c r="J69" s="974"/>
      <c r="K69" s="974"/>
      <c r="L69" s="974"/>
      <c r="M69" s="974"/>
      <c r="N69" s="974"/>
      <c r="O69" s="974"/>
      <c r="P69" s="975"/>
      <c r="Q69" s="976">
        <v>6051</v>
      </c>
      <c r="R69" s="970"/>
      <c r="S69" s="970"/>
      <c r="T69" s="970"/>
      <c r="U69" s="970"/>
      <c r="V69" s="970">
        <v>4929</v>
      </c>
      <c r="W69" s="970"/>
      <c r="X69" s="970"/>
      <c r="Y69" s="970"/>
      <c r="Z69" s="970"/>
      <c r="AA69" s="970">
        <v>1122</v>
      </c>
      <c r="AB69" s="970"/>
      <c r="AC69" s="970"/>
      <c r="AD69" s="970"/>
      <c r="AE69" s="970"/>
      <c r="AF69" s="970">
        <v>10160</v>
      </c>
      <c r="AG69" s="970"/>
      <c r="AH69" s="970"/>
      <c r="AI69" s="970"/>
      <c r="AJ69" s="970"/>
      <c r="AK69" s="970">
        <v>879</v>
      </c>
      <c r="AL69" s="970"/>
      <c r="AM69" s="970"/>
      <c r="AN69" s="970"/>
      <c r="AO69" s="970"/>
      <c r="AP69" s="970">
        <v>10594</v>
      </c>
      <c r="AQ69" s="970"/>
      <c r="AR69" s="970"/>
      <c r="AS69" s="970"/>
      <c r="AT69" s="970"/>
      <c r="AU69" s="970">
        <v>2685</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559</v>
      </c>
      <c r="C70" s="974"/>
      <c r="D70" s="974"/>
      <c r="E70" s="974"/>
      <c r="F70" s="974"/>
      <c r="G70" s="974"/>
      <c r="H70" s="974"/>
      <c r="I70" s="974"/>
      <c r="J70" s="974"/>
      <c r="K70" s="974"/>
      <c r="L70" s="974"/>
      <c r="M70" s="974"/>
      <c r="N70" s="974"/>
      <c r="O70" s="974"/>
      <c r="P70" s="975"/>
      <c r="Q70" s="977">
        <v>15360</v>
      </c>
      <c r="R70" s="978"/>
      <c r="S70" s="978"/>
      <c r="T70" s="978"/>
      <c r="U70" s="979"/>
      <c r="V70" s="980">
        <v>14634</v>
      </c>
      <c r="W70" s="978"/>
      <c r="X70" s="978"/>
      <c r="Y70" s="978"/>
      <c r="Z70" s="979"/>
      <c r="AA70" s="980">
        <v>726</v>
      </c>
      <c r="AB70" s="978"/>
      <c r="AC70" s="978"/>
      <c r="AD70" s="978"/>
      <c r="AE70" s="979"/>
      <c r="AF70" s="980">
        <v>726</v>
      </c>
      <c r="AG70" s="978"/>
      <c r="AH70" s="978"/>
      <c r="AI70" s="978"/>
      <c r="AJ70" s="979"/>
      <c r="AK70" s="970" t="s">
        <v>563</v>
      </c>
      <c r="AL70" s="970"/>
      <c r="AM70" s="970"/>
      <c r="AN70" s="970"/>
      <c r="AO70" s="970"/>
      <c r="AP70" s="970" t="s">
        <v>563</v>
      </c>
      <c r="AQ70" s="970"/>
      <c r="AR70" s="970"/>
      <c r="AS70" s="970"/>
      <c r="AT70" s="970"/>
      <c r="AU70" s="970" t="s">
        <v>487</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560</v>
      </c>
      <c r="C71" s="974"/>
      <c r="D71" s="974"/>
      <c r="E71" s="974"/>
      <c r="F71" s="974"/>
      <c r="G71" s="974"/>
      <c r="H71" s="974"/>
      <c r="I71" s="974"/>
      <c r="J71" s="974"/>
      <c r="K71" s="974"/>
      <c r="L71" s="974"/>
      <c r="M71" s="974"/>
      <c r="N71" s="974"/>
      <c r="O71" s="974"/>
      <c r="P71" s="975"/>
      <c r="Q71" s="976">
        <v>162</v>
      </c>
      <c r="R71" s="970"/>
      <c r="S71" s="970"/>
      <c r="T71" s="970"/>
      <c r="U71" s="970"/>
      <c r="V71" s="970">
        <v>155</v>
      </c>
      <c r="W71" s="970"/>
      <c r="X71" s="970"/>
      <c r="Y71" s="970"/>
      <c r="Z71" s="970"/>
      <c r="AA71" s="970">
        <v>7</v>
      </c>
      <c r="AB71" s="970"/>
      <c r="AC71" s="970"/>
      <c r="AD71" s="970"/>
      <c r="AE71" s="970"/>
      <c r="AF71" s="970">
        <v>7</v>
      </c>
      <c r="AG71" s="970"/>
      <c r="AH71" s="970"/>
      <c r="AI71" s="970"/>
      <c r="AJ71" s="970"/>
      <c r="AK71" s="970" t="s">
        <v>563</v>
      </c>
      <c r="AL71" s="970"/>
      <c r="AM71" s="970"/>
      <c r="AN71" s="970"/>
      <c r="AO71" s="970"/>
      <c r="AP71" s="970" t="s">
        <v>563</v>
      </c>
      <c r="AQ71" s="970"/>
      <c r="AR71" s="970"/>
      <c r="AS71" s="970"/>
      <c r="AT71" s="970"/>
      <c r="AU71" s="970" t="s">
        <v>487</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561</v>
      </c>
      <c r="C72" s="974"/>
      <c r="D72" s="974"/>
      <c r="E72" s="974"/>
      <c r="F72" s="974"/>
      <c r="G72" s="974"/>
      <c r="H72" s="974"/>
      <c r="I72" s="974"/>
      <c r="J72" s="974"/>
      <c r="K72" s="974"/>
      <c r="L72" s="974"/>
      <c r="M72" s="974"/>
      <c r="N72" s="974"/>
      <c r="O72" s="974"/>
      <c r="P72" s="975"/>
      <c r="Q72" s="976">
        <v>239</v>
      </c>
      <c r="R72" s="970"/>
      <c r="S72" s="970"/>
      <c r="T72" s="970"/>
      <c r="U72" s="970"/>
      <c r="V72" s="970">
        <v>177</v>
      </c>
      <c r="W72" s="970"/>
      <c r="X72" s="970"/>
      <c r="Y72" s="970"/>
      <c r="Z72" s="970"/>
      <c r="AA72" s="970">
        <v>62</v>
      </c>
      <c r="AB72" s="970"/>
      <c r="AC72" s="970"/>
      <c r="AD72" s="970"/>
      <c r="AE72" s="970"/>
      <c r="AF72" s="970">
        <v>62</v>
      </c>
      <c r="AG72" s="970"/>
      <c r="AH72" s="970"/>
      <c r="AI72" s="970"/>
      <c r="AJ72" s="970"/>
      <c r="AK72" s="980">
        <v>10</v>
      </c>
      <c r="AL72" s="978"/>
      <c r="AM72" s="978"/>
      <c r="AN72" s="978"/>
      <c r="AO72" s="979"/>
      <c r="AP72" s="970" t="s">
        <v>563</v>
      </c>
      <c r="AQ72" s="970"/>
      <c r="AR72" s="970"/>
      <c r="AS72" s="970"/>
      <c r="AT72" s="970"/>
      <c r="AU72" s="970" t="s">
        <v>487</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562</v>
      </c>
      <c r="C73" s="974"/>
      <c r="D73" s="974"/>
      <c r="E73" s="974"/>
      <c r="F73" s="974"/>
      <c r="G73" s="974"/>
      <c r="H73" s="974"/>
      <c r="I73" s="974"/>
      <c r="J73" s="974"/>
      <c r="K73" s="974"/>
      <c r="L73" s="974"/>
      <c r="M73" s="974"/>
      <c r="N73" s="974"/>
      <c r="O73" s="974"/>
      <c r="P73" s="975"/>
      <c r="Q73" s="976">
        <v>252207</v>
      </c>
      <c r="R73" s="970"/>
      <c r="S73" s="970"/>
      <c r="T73" s="970"/>
      <c r="U73" s="970"/>
      <c r="V73" s="970">
        <v>242204</v>
      </c>
      <c r="W73" s="970"/>
      <c r="X73" s="970"/>
      <c r="Y73" s="970"/>
      <c r="Z73" s="970"/>
      <c r="AA73" s="970">
        <v>10004</v>
      </c>
      <c r="AB73" s="970"/>
      <c r="AC73" s="970"/>
      <c r="AD73" s="970"/>
      <c r="AE73" s="970"/>
      <c r="AF73" s="970">
        <v>9972</v>
      </c>
      <c r="AG73" s="970"/>
      <c r="AH73" s="970"/>
      <c r="AI73" s="970"/>
      <c r="AJ73" s="970"/>
      <c r="AK73" s="970">
        <v>7823</v>
      </c>
      <c r="AL73" s="970"/>
      <c r="AM73" s="970"/>
      <c r="AN73" s="970"/>
      <c r="AO73" s="970"/>
      <c r="AP73" s="970" t="s">
        <v>563</v>
      </c>
      <c r="AQ73" s="970"/>
      <c r="AR73" s="970"/>
      <c r="AS73" s="970"/>
      <c r="AT73" s="970"/>
      <c r="AU73" s="970" t="s">
        <v>487</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372</v>
      </c>
      <c r="B88" s="943" t="s">
        <v>401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20986</v>
      </c>
      <c r="AG88" s="958"/>
      <c r="AH88" s="958"/>
      <c r="AI88" s="958"/>
      <c r="AJ88" s="958"/>
      <c r="AK88" s="962"/>
      <c r="AL88" s="962"/>
      <c r="AM88" s="962"/>
      <c r="AN88" s="962"/>
      <c r="AO88" s="962"/>
      <c r="AP88" s="958">
        <v>11026</v>
      </c>
      <c r="AQ88" s="958"/>
      <c r="AR88" s="958"/>
      <c r="AS88" s="958"/>
      <c r="AT88" s="958"/>
      <c r="AU88" s="958">
        <v>3006</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43" t="s">
        <v>402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f>SUM(CR7:CV19)</f>
        <v>640</v>
      </c>
      <c r="CS102" s="950"/>
      <c r="CT102" s="950"/>
      <c r="CU102" s="950"/>
      <c r="CV102" s="951"/>
      <c r="CW102" s="949">
        <f t="shared" ref="CW102" si="0">SUM(CW7:DA19)</f>
        <v>20</v>
      </c>
      <c r="CX102" s="950"/>
      <c r="CY102" s="950"/>
      <c r="CZ102" s="950"/>
      <c r="DA102" s="951"/>
      <c r="DB102" s="949">
        <f t="shared" ref="DB102" si="1">SUM(DB7:DF19)</f>
        <v>51</v>
      </c>
      <c r="DC102" s="950"/>
      <c r="DD102" s="950"/>
      <c r="DE102" s="950"/>
      <c r="DF102" s="951"/>
      <c r="DG102" s="949" t="s">
        <v>563</v>
      </c>
      <c r="DH102" s="950"/>
      <c r="DI102" s="950"/>
      <c r="DJ102" s="950"/>
      <c r="DK102" s="951"/>
      <c r="DL102" s="949" t="s">
        <v>563</v>
      </c>
      <c r="DM102" s="950"/>
      <c r="DN102" s="950"/>
      <c r="DO102" s="950"/>
      <c r="DP102" s="951"/>
      <c r="DQ102" s="949" t="s">
        <v>563</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410</v>
      </c>
      <c r="AB109" s="893"/>
      <c r="AC109" s="893"/>
      <c r="AD109" s="893"/>
      <c r="AE109" s="894"/>
      <c r="AF109" s="895" t="s">
        <v>290</v>
      </c>
      <c r="AG109" s="893"/>
      <c r="AH109" s="893"/>
      <c r="AI109" s="893"/>
      <c r="AJ109" s="894"/>
      <c r="AK109" s="895" t="s">
        <v>289</v>
      </c>
      <c r="AL109" s="893"/>
      <c r="AM109" s="893"/>
      <c r="AN109" s="893"/>
      <c r="AO109" s="894"/>
      <c r="AP109" s="895" t="s">
        <v>411</v>
      </c>
      <c r="AQ109" s="893"/>
      <c r="AR109" s="893"/>
      <c r="AS109" s="893"/>
      <c r="AT109" s="924"/>
      <c r="AU109" s="89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410</v>
      </c>
      <c r="BR109" s="893"/>
      <c r="BS109" s="893"/>
      <c r="BT109" s="893"/>
      <c r="BU109" s="894"/>
      <c r="BV109" s="895" t="s">
        <v>290</v>
      </c>
      <c r="BW109" s="893"/>
      <c r="BX109" s="893"/>
      <c r="BY109" s="893"/>
      <c r="BZ109" s="894"/>
      <c r="CA109" s="895" t="s">
        <v>289</v>
      </c>
      <c r="CB109" s="893"/>
      <c r="CC109" s="893"/>
      <c r="CD109" s="893"/>
      <c r="CE109" s="894"/>
      <c r="CF109" s="931" t="s">
        <v>411</v>
      </c>
      <c r="CG109" s="931"/>
      <c r="CH109" s="931"/>
      <c r="CI109" s="931"/>
      <c r="CJ109" s="931"/>
      <c r="CK109" s="895"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410</v>
      </c>
      <c r="DH109" s="893"/>
      <c r="DI109" s="893"/>
      <c r="DJ109" s="893"/>
      <c r="DK109" s="894"/>
      <c r="DL109" s="895" t="s">
        <v>290</v>
      </c>
      <c r="DM109" s="893"/>
      <c r="DN109" s="893"/>
      <c r="DO109" s="893"/>
      <c r="DP109" s="894"/>
      <c r="DQ109" s="895" t="s">
        <v>289</v>
      </c>
      <c r="DR109" s="893"/>
      <c r="DS109" s="893"/>
      <c r="DT109" s="893"/>
      <c r="DU109" s="894"/>
      <c r="DV109" s="895" t="s">
        <v>411</v>
      </c>
      <c r="DW109" s="893"/>
      <c r="DX109" s="893"/>
      <c r="DY109" s="893"/>
      <c r="DZ109" s="924"/>
    </row>
    <row r="110" spans="1:131" s="199" customFormat="1" ht="26.25" customHeight="1" x14ac:dyDescent="0.15">
      <c r="A110" s="795" t="s">
        <v>413</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9054518</v>
      </c>
      <c r="AB110" s="886"/>
      <c r="AC110" s="886"/>
      <c r="AD110" s="886"/>
      <c r="AE110" s="887"/>
      <c r="AF110" s="888">
        <v>6691440</v>
      </c>
      <c r="AG110" s="886"/>
      <c r="AH110" s="886"/>
      <c r="AI110" s="886"/>
      <c r="AJ110" s="887"/>
      <c r="AK110" s="888">
        <v>6914405</v>
      </c>
      <c r="AL110" s="886"/>
      <c r="AM110" s="886"/>
      <c r="AN110" s="886"/>
      <c r="AO110" s="887"/>
      <c r="AP110" s="889">
        <v>20.5</v>
      </c>
      <c r="AQ110" s="890"/>
      <c r="AR110" s="890"/>
      <c r="AS110" s="890"/>
      <c r="AT110" s="891"/>
      <c r="AU110" s="925" t="s">
        <v>61</v>
      </c>
      <c r="AV110" s="926"/>
      <c r="AW110" s="926"/>
      <c r="AX110" s="926"/>
      <c r="AY110" s="926"/>
      <c r="AZ110" s="851" t="s">
        <v>414</v>
      </c>
      <c r="BA110" s="796"/>
      <c r="BB110" s="796"/>
      <c r="BC110" s="796"/>
      <c r="BD110" s="796"/>
      <c r="BE110" s="796"/>
      <c r="BF110" s="796"/>
      <c r="BG110" s="796"/>
      <c r="BH110" s="796"/>
      <c r="BI110" s="796"/>
      <c r="BJ110" s="796"/>
      <c r="BK110" s="796"/>
      <c r="BL110" s="796"/>
      <c r="BM110" s="796"/>
      <c r="BN110" s="796"/>
      <c r="BO110" s="796"/>
      <c r="BP110" s="797"/>
      <c r="BQ110" s="852">
        <v>69924375</v>
      </c>
      <c r="BR110" s="833"/>
      <c r="BS110" s="833"/>
      <c r="BT110" s="833"/>
      <c r="BU110" s="833"/>
      <c r="BV110" s="833">
        <v>73146690</v>
      </c>
      <c r="BW110" s="833"/>
      <c r="BX110" s="833"/>
      <c r="BY110" s="833"/>
      <c r="BZ110" s="833"/>
      <c r="CA110" s="833">
        <v>75143238</v>
      </c>
      <c r="CB110" s="833"/>
      <c r="CC110" s="833"/>
      <c r="CD110" s="833"/>
      <c r="CE110" s="833"/>
      <c r="CF110" s="857">
        <v>222.4</v>
      </c>
      <c r="CG110" s="858"/>
      <c r="CH110" s="858"/>
      <c r="CI110" s="858"/>
      <c r="CJ110" s="858"/>
      <c r="CK110" s="921" t="s">
        <v>415</v>
      </c>
      <c r="CL110" s="807"/>
      <c r="CM110" s="882" t="s">
        <v>416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224</v>
      </c>
      <c r="DH110" s="833"/>
      <c r="DI110" s="833"/>
      <c r="DJ110" s="833"/>
      <c r="DK110" s="833"/>
      <c r="DL110" s="833" t="s">
        <v>224</v>
      </c>
      <c r="DM110" s="833"/>
      <c r="DN110" s="833"/>
      <c r="DO110" s="833"/>
      <c r="DP110" s="833"/>
      <c r="DQ110" s="833" t="s">
        <v>224</v>
      </c>
      <c r="DR110" s="833"/>
      <c r="DS110" s="833"/>
      <c r="DT110" s="833"/>
      <c r="DU110" s="833"/>
      <c r="DV110" s="834" t="s">
        <v>224</v>
      </c>
      <c r="DW110" s="834"/>
      <c r="DX110" s="834"/>
      <c r="DY110" s="834"/>
      <c r="DZ110" s="835"/>
    </row>
    <row r="111" spans="1:131" s="199" customFormat="1" ht="26.25" customHeight="1" x14ac:dyDescent="0.15">
      <c r="A111" s="762" t="s">
        <v>417</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224</v>
      </c>
      <c r="AB111" s="914"/>
      <c r="AC111" s="914"/>
      <c r="AD111" s="914"/>
      <c r="AE111" s="915"/>
      <c r="AF111" s="916" t="s">
        <v>224</v>
      </c>
      <c r="AG111" s="914"/>
      <c r="AH111" s="914"/>
      <c r="AI111" s="914"/>
      <c r="AJ111" s="915"/>
      <c r="AK111" s="916" t="s">
        <v>224</v>
      </c>
      <c r="AL111" s="914"/>
      <c r="AM111" s="914"/>
      <c r="AN111" s="914"/>
      <c r="AO111" s="915"/>
      <c r="AP111" s="917" t="s">
        <v>224</v>
      </c>
      <c r="AQ111" s="918"/>
      <c r="AR111" s="918"/>
      <c r="AS111" s="918"/>
      <c r="AT111" s="919"/>
      <c r="AU111" s="927"/>
      <c r="AV111" s="928"/>
      <c r="AW111" s="928"/>
      <c r="AX111" s="928"/>
      <c r="AY111" s="928"/>
      <c r="AZ111" s="803" t="s">
        <v>418</v>
      </c>
      <c r="BA111" s="738"/>
      <c r="BB111" s="738"/>
      <c r="BC111" s="738"/>
      <c r="BD111" s="738"/>
      <c r="BE111" s="738"/>
      <c r="BF111" s="738"/>
      <c r="BG111" s="738"/>
      <c r="BH111" s="738"/>
      <c r="BI111" s="738"/>
      <c r="BJ111" s="738"/>
      <c r="BK111" s="738"/>
      <c r="BL111" s="738"/>
      <c r="BM111" s="738"/>
      <c r="BN111" s="738"/>
      <c r="BO111" s="738"/>
      <c r="BP111" s="739"/>
      <c r="BQ111" s="804" t="s">
        <v>224</v>
      </c>
      <c r="BR111" s="805"/>
      <c r="BS111" s="805"/>
      <c r="BT111" s="805"/>
      <c r="BU111" s="805"/>
      <c r="BV111" s="805" t="s">
        <v>224</v>
      </c>
      <c r="BW111" s="805"/>
      <c r="BX111" s="805"/>
      <c r="BY111" s="805"/>
      <c r="BZ111" s="805"/>
      <c r="CA111" s="805" t="s">
        <v>224</v>
      </c>
      <c r="CB111" s="805"/>
      <c r="CC111" s="805"/>
      <c r="CD111" s="805"/>
      <c r="CE111" s="805"/>
      <c r="CF111" s="866" t="s">
        <v>224</v>
      </c>
      <c r="CG111" s="867"/>
      <c r="CH111" s="867"/>
      <c r="CI111" s="867"/>
      <c r="CJ111" s="867"/>
      <c r="CK111" s="922"/>
      <c r="CL111" s="809"/>
      <c r="CM111" s="812" t="s">
        <v>419</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224</v>
      </c>
      <c r="DH111" s="805"/>
      <c r="DI111" s="805"/>
      <c r="DJ111" s="805"/>
      <c r="DK111" s="805"/>
      <c r="DL111" s="805" t="s">
        <v>224</v>
      </c>
      <c r="DM111" s="805"/>
      <c r="DN111" s="805"/>
      <c r="DO111" s="805"/>
      <c r="DP111" s="805"/>
      <c r="DQ111" s="805" t="s">
        <v>224</v>
      </c>
      <c r="DR111" s="805"/>
      <c r="DS111" s="805"/>
      <c r="DT111" s="805"/>
      <c r="DU111" s="805"/>
      <c r="DV111" s="782" t="s">
        <v>224</v>
      </c>
      <c r="DW111" s="782"/>
      <c r="DX111" s="782"/>
      <c r="DY111" s="782"/>
      <c r="DZ111" s="783"/>
    </row>
    <row r="112" spans="1:131" s="199" customFormat="1" ht="26.25" customHeight="1" x14ac:dyDescent="0.15">
      <c r="A112" s="907" t="s">
        <v>420</v>
      </c>
      <c r="B112" s="908"/>
      <c r="C112" s="738" t="s">
        <v>421</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224</v>
      </c>
      <c r="AB112" s="768"/>
      <c r="AC112" s="768"/>
      <c r="AD112" s="768"/>
      <c r="AE112" s="769"/>
      <c r="AF112" s="770" t="s">
        <v>224</v>
      </c>
      <c r="AG112" s="768"/>
      <c r="AH112" s="768"/>
      <c r="AI112" s="768"/>
      <c r="AJ112" s="769"/>
      <c r="AK112" s="770" t="s">
        <v>224</v>
      </c>
      <c r="AL112" s="768"/>
      <c r="AM112" s="768"/>
      <c r="AN112" s="768"/>
      <c r="AO112" s="769"/>
      <c r="AP112" s="815" t="s">
        <v>224</v>
      </c>
      <c r="AQ112" s="816"/>
      <c r="AR112" s="816"/>
      <c r="AS112" s="816"/>
      <c r="AT112" s="817"/>
      <c r="AU112" s="927"/>
      <c r="AV112" s="928"/>
      <c r="AW112" s="928"/>
      <c r="AX112" s="928"/>
      <c r="AY112" s="928"/>
      <c r="AZ112" s="803" t="s">
        <v>422</v>
      </c>
      <c r="BA112" s="738"/>
      <c r="BB112" s="738"/>
      <c r="BC112" s="738"/>
      <c r="BD112" s="738"/>
      <c r="BE112" s="738"/>
      <c r="BF112" s="738"/>
      <c r="BG112" s="738"/>
      <c r="BH112" s="738"/>
      <c r="BI112" s="738"/>
      <c r="BJ112" s="738"/>
      <c r="BK112" s="738"/>
      <c r="BL112" s="738"/>
      <c r="BM112" s="738"/>
      <c r="BN112" s="738"/>
      <c r="BO112" s="738"/>
      <c r="BP112" s="739"/>
      <c r="BQ112" s="804">
        <v>46436789</v>
      </c>
      <c r="BR112" s="805"/>
      <c r="BS112" s="805"/>
      <c r="BT112" s="805"/>
      <c r="BU112" s="805"/>
      <c r="BV112" s="805">
        <v>47405219</v>
      </c>
      <c r="BW112" s="805"/>
      <c r="BX112" s="805"/>
      <c r="BY112" s="805"/>
      <c r="BZ112" s="805"/>
      <c r="CA112" s="805">
        <v>44071900</v>
      </c>
      <c r="CB112" s="805"/>
      <c r="CC112" s="805"/>
      <c r="CD112" s="805"/>
      <c r="CE112" s="805"/>
      <c r="CF112" s="866">
        <v>130.4</v>
      </c>
      <c r="CG112" s="867"/>
      <c r="CH112" s="867"/>
      <c r="CI112" s="867"/>
      <c r="CJ112" s="867"/>
      <c r="CK112" s="922"/>
      <c r="CL112" s="809"/>
      <c r="CM112" s="812" t="s">
        <v>423</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224</v>
      </c>
      <c r="DH112" s="805"/>
      <c r="DI112" s="805"/>
      <c r="DJ112" s="805"/>
      <c r="DK112" s="805"/>
      <c r="DL112" s="805" t="s">
        <v>224</v>
      </c>
      <c r="DM112" s="805"/>
      <c r="DN112" s="805"/>
      <c r="DO112" s="805"/>
      <c r="DP112" s="805"/>
      <c r="DQ112" s="805" t="s">
        <v>224</v>
      </c>
      <c r="DR112" s="805"/>
      <c r="DS112" s="805"/>
      <c r="DT112" s="805"/>
      <c r="DU112" s="805"/>
      <c r="DV112" s="782" t="s">
        <v>224</v>
      </c>
      <c r="DW112" s="782"/>
      <c r="DX112" s="782"/>
      <c r="DY112" s="782"/>
      <c r="DZ112" s="783"/>
    </row>
    <row r="113" spans="1:130" s="199" customFormat="1" ht="26.25" customHeight="1" x14ac:dyDescent="0.15">
      <c r="A113" s="909"/>
      <c r="B113" s="910"/>
      <c r="C113" s="738" t="s">
        <v>424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3217588</v>
      </c>
      <c r="AB113" s="914"/>
      <c r="AC113" s="914"/>
      <c r="AD113" s="914"/>
      <c r="AE113" s="915"/>
      <c r="AF113" s="916">
        <v>3629624</v>
      </c>
      <c r="AG113" s="914"/>
      <c r="AH113" s="914"/>
      <c r="AI113" s="914"/>
      <c r="AJ113" s="915"/>
      <c r="AK113" s="916">
        <v>3137666</v>
      </c>
      <c r="AL113" s="914"/>
      <c r="AM113" s="914"/>
      <c r="AN113" s="914"/>
      <c r="AO113" s="915"/>
      <c r="AP113" s="917">
        <v>9.3000000000000007</v>
      </c>
      <c r="AQ113" s="918"/>
      <c r="AR113" s="918"/>
      <c r="AS113" s="918"/>
      <c r="AT113" s="919"/>
      <c r="AU113" s="927"/>
      <c r="AV113" s="928"/>
      <c r="AW113" s="928"/>
      <c r="AX113" s="928"/>
      <c r="AY113" s="928"/>
      <c r="AZ113" s="803" t="s">
        <v>425</v>
      </c>
      <c r="BA113" s="738"/>
      <c r="BB113" s="738"/>
      <c r="BC113" s="738"/>
      <c r="BD113" s="738"/>
      <c r="BE113" s="738"/>
      <c r="BF113" s="738"/>
      <c r="BG113" s="738"/>
      <c r="BH113" s="738"/>
      <c r="BI113" s="738"/>
      <c r="BJ113" s="738"/>
      <c r="BK113" s="738"/>
      <c r="BL113" s="738"/>
      <c r="BM113" s="738"/>
      <c r="BN113" s="738"/>
      <c r="BO113" s="738"/>
      <c r="BP113" s="739"/>
      <c r="BQ113" s="804">
        <v>4167244</v>
      </c>
      <c r="BR113" s="805"/>
      <c r="BS113" s="805"/>
      <c r="BT113" s="805"/>
      <c r="BU113" s="805"/>
      <c r="BV113" s="805">
        <v>3574082</v>
      </c>
      <c r="BW113" s="805"/>
      <c r="BX113" s="805"/>
      <c r="BY113" s="805"/>
      <c r="BZ113" s="805"/>
      <c r="CA113" s="805">
        <v>3005542</v>
      </c>
      <c r="CB113" s="805"/>
      <c r="CC113" s="805"/>
      <c r="CD113" s="805"/>
      <c r="CE113" s="805"/>
      <c r="CF113" s="866">
        <v>8.9</v>
      </c>
      <c r="CG113" s="867"/>
      <c r="CH113" s="867"/>
      <c r="CI113" s="867"/>
      <c r="CJ113" s="867"/>
      <c r="CK113" s="922"/>
      <c r="CL113" s="809"/>
      <c r="CM113" s="812" t="s">
        <v>426</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224</v>
      </c>
      <c r="DH113" s="768"/>
      <c r="DI113" s="768"/>
      <c r="DJ113" s="768"/>
      <c r="DK113" s="769"/>
      <c r="DL113" s="770" t="s">
        <v>224</v>
      </c>
      <c r="DM113" s="768"/>
      <c r="DN113" s="768"/>
      <c r="DO113" s="768"/>
      <c r="DP113" s="769"/>
      <c r="DQ113" s="770" t="s">
        <v>224</v>
      </c>
      <c r="DR113" s="768"/>
      <c r="DS113" s="768"/>
      <c r="DT113" s="768"/>
      <c r="DU113" s="769"/>
      <c r="DV113" s="815" t="s">
        <v>224</v>
      </c>
      <c r="DW113" s="816"/>
      <c r="DX113" s="816"/>
      <c r="DY113" s="816"/>
      <c r="DZ113" s="817"/>
    </row>
    <row r="114" spans="1:130" s="199" customFormat="1" ht="26.25" customHeight="1" x14ac:dyDescent="0.15">
      <c r="A114" s="909"/>
      <c r="B114" s="910"/>
      <c r="C114" s="738" t="s">
        <v>427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737876</v>
      </c>
      <c r="AB114" s="768"/>
      <c r="AC114" s="768"/>
      <c r="AD114" s="768"/>
      <c r="AE114" s="769"/>
      <c r="AF114" s="770">
        <v>706296</v>
      </c>
      <c r="AG114" s="768"/>
      <c r="AH114" s="768"/>
      <c r="AI114" s="768"/>
      <c r="AJ114" s="769"/>
      <c r="AK114" s="770">
        <v>671489</v>
      </c>
      <c r="AL114" s="768"/>
      <c r="AM114" s="768"/>
      <c r="AN114" s="768"/>
      <c r="AO114" s="769"/>
      <c r="AP114" s="815">
        <v>2</v>
      </c>
      <c r="AQ114" s="816"/>
      <c r="AR114" s="816"/>
      <c r="AS114" s="816"/>
      <c r="AT114" s="817"/>
      <c r="AU114" s="927"/>
      <c r="AV114" s="928"/>
      <c r="AW114" s="928"/>
      <c r="AX114" s="928"/>
      <c r="AY114" s="928"/>
      <c r="AZ114" s="803" t="s">
        <v>428</v>
      </c>
      <c r="BA114" s="738"/>
      <c r="BB114" s="738"/>
      <c r="BC114" s="738"/>
      <c r="BD114" s="738"/>
      <c r="BE114" s="738"/>
      <c r="BF114" s="738"/>
      <c r="BG114" s="738"/>
      <c r="BH114" s="738"/>
      <c r="BI114" s="738"/>
      <c r="BJ114" s="738"/>
      <c r="BK114" s="738"/>
      <c r="BL114" s="738"/>
      <c r="BM114" s="738"/>
      <c r="BN114" s="738"/>
      <c r="BO114" s="738"/>
      <c r="BP114" s="739"/>
      <c r="BQ114" s="804">
        <v>11259889</v>
      </c>
      <c r="BR114" s="805"/>
      <c r="BS114" s="805"/>
      <c r="BT114" s="805"/>
      <c r="BU114" s="805"/>
      <c r="BV114" s="805">
        <v>10449664</v>
      </c>
      <c r="BW114" s="805"/>
      <c r="BX114" s="805"/>
      <c r="BY114" s="805"/>
      <c r="BZ114" s="805"/>
      <c r="CA114" s="805">
        <v>9892324</v>
      </c>
      <c r="CB114" s="805"/>
      <c r="CC114" s="805"/>
      <c r="CD114" s="805"/>
      <c r="CE114" s="805"/>
      <c r="CF114" s="866">
        <v>29.3</v>
      </c>
      <c r="CG114" s="867"/>
      <c r="CH114" s="867"/>
      <c r="CI114" s="867"/>
      <c r="CJ114" s="867"/>
      <c r="CK114" s="922"/>
      <c r="CL114" s="809"/>
      <c r="CM114" s="812" t="s">
        <v>429</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224</v>
      </c>
      <c r="DH114" s="768"/>
      <c r="DI114" s="768"/>
      <c r="DJ114" s="768"/>
      <c r="DK114" s="769"/>
      <c r="DL114" s="770" t="s">
        <v>224</v>
      </c>
      <c r="DM114" s="768"/>
      <c r="DN114" s="768"/>
      <c r="DO114" s="768"/>
      <c r="DP114" s="769"/>
      <c r="DQ114" s="770" t="s">
        <v>224</v>
      </c>
      <c r="DR114" s="768"/>
      <c r="DS114" s="768"/>
      <c r="DT114" s="768"/>
      <c r="DU114" s="769"/>
      <c r="DV114" s="815" t="s">
        <v>224</v>
      </c>
      <c r="DW114" s="816"/>
      <c r="DX114" s="816"/>
      <c r="DY114" s="816"/>
      <c r="DZ114" s="817"/>
    </row>
    <row r="115" spans="1:130" s="199" customFormat="1" ht="26.25" customHeight="1" x14ac:dyDescent="0.15">
      <c r="A115" s="909"/>
      <c r="B115" s="910"/>
      <c r="C115" s="738" t="s">
        <v>430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1155</v>
      </c>
      <c r="AB115" s="914"/>
      <c r="AC115" s="914"/>
      <c r="AD115" s="914"/>
      <c r="AE115" s="915"/>
      <c r="AF115" s="916">
        <v>874</v>
      </c>
      <c r="AG115" s="914"/>
      <c r="AH115" s="914"/>
      <c r="AI115" s="914"/>
      <c r="AJ115" s="915"/>
      <c r="AK115" s="916">
        <v>619</v>
      </c>
      <c r="AL115" s="914"/>
      <c r="AM115" s="914"/>
      <c r="AN115" s="914"/>
      <c r="AO115" s="915"/>
      <c r="AP115" s="917">
        <v>0</v>
      </c>
      <c r="AQ115" s="918"/>
      <c r="AR115" s="918"/>
      <c r="AS115" s="918"/>
      <c r="AT115" s="919"/>
      <c r="AU115" s="927"/>
      <c r="AV115" s="928"/>
      <c r="AW115" s="928"/>
      <c r="AX115" s="928"/>
      <c r="AY115" s="928"/>
      <c r="AZ115" s="803" t="s">
        <v>431</v>
      </c>
      <c r="BA115" s="738"/>
      <c r="BB115" s="738"/>
      <c r="BC115" s="738"/>
      <c r="BD115" s="738"/>
      <c r="BE115" s="738"/>
      <c r="BF115" s="738"/>
      <c r="BG115" s="738"/>
      <c r="BH115" s="738"/>
      <c r="BI115" s="738"/>
      <c r="BJ115" s="738"/>
      <c r="BK115" s="738"/>
      <c r="BL115" s="738"/>
      <c r="BM115" s="738"/>
      <c r="BN115" s="738"/>
      <c r="BO115" s="738"/>
      <c r="BP115" s="739"/>
      <c r="BQ115" s="804">
        <v>177658</v>
      </c>
      <c r="BR115" s="805"/>
      <c r="BS115" s="805"/>
      <c r="BT115" s="805"/>
      <c r="BU115" s="805"/>
      <c r="BV115" s="805">
        <v>67479</v>
      </c>
      <c r="BW115" s="805"/>
      <c r="BX115" s="805"/>
      <c r="BY115" s="805"/>
      <c r="BZ115" s="805"/>
      <c r="CA115" s="805">
        <v>103282</v>
      </c>
      <c r="CB115" s="805"/>
      <c r="CC115" s="805"/>
      <c r="CD115" s="805"/>
      <c r="CE115" s="805"/>
      <c r="CF115" s="866">
        <v>0.3</v>
      </c>
      <c r="CG115" s="867"/>
      <c r="CH115" s="867"/>
      <c r="CI115" s="867"/>
      <c r="CJ115" s="867"/>
      <c r="CK115" s="922"/>
      <c r="CL115" s="809"/>
      <c r="CM115" s="803" t="s">
        <v>432</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224</v>
      </c>
      <c r="DH115" s="768"/>
      <c r="DI115" s="768"/>
      <c r="DJ115" s="768"/>
      <c r="DK115" s="769"/>
      <c r="DL115" s="770" t="s">
        <v>224</v>
      </c>
      <c r="DM115" s="768"/>
      <c r="DN115" s="768"/>
      <c r="DO115" s="768"/>
      <c r="DP115" s="769"/>
      <c r="DQ115" s="770" t="s">
        <v>224</v>
      </c>
      <c r="DR115" s="768"/>
      <c r="DS115" s="768"/>
      <c r="DT115" s="768"/>
      <c r="DU115" s="769"/>
      <c r="DV115" s="815" t="s">
        <v>224</v>
      </c>
      <c r="DW115" s="816"/>
      <c r="DX115" s="816"/>
      <c r="DY115" s="816"/>
      <c r="DZ115" s="817"/>
    </row>
    <row r="116" spans="1:130" s="199" customFormat="1" ht="26.25" customHeight="1" x14ac:dyDescent="0.15">
      <c r="A116" s="911"/>
      <c r="B116" s="912"/>
      <c r="C116" s="871" t="s">
        <v>433</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224</v>
      </c>
      <c r="AB116" s="768"/>
      <c r="AC116" s="768"/>
      <c r="AD116" s="768"/>
      <c r="AE116" s="769"/>
      <c r="AF116" s="770" t="s">
        <v>224</v>
      </c>
      <c r="AG116" s="768"/>
      <c r="AH116" s="768"/>
      <c r="AI116" s="768"/>
      <c r="AJ116" s="769"/>
      <c r="AK116" s="770" t="s">
        <v>224</v>
      </c>
      <c r="AL116" s="768"/>
      <c r="AM116" s="768"/>
      <c r="AN116" s="768"/>
      <c r="AO116" s="769"/>
      <c r="AP116" s="815" t="s">
        <v>224</v>
      </c>
      <c r="AQ116" s="816"/>
      <c r="AR116" s="816"/>
      <c r="AS116" s="816"/>
      <c r="AT116" s="817"/>
      <c r="AU116" s="927"/>
      <c r="AV116" s="928"/>
      <c r="AW116" s="928"/>
      <c r="AX116" s="928"/>
      <c r="AY116" s="928"/>
      <c r="AZ116" s="854" t="s">
        <v>434</v>
      </c>
      <c r="BA116" s="855"/>
      <c r="BB116" s="855"/>
      <c r="BC116" s="855"/>
      <c r="BD116" s="855"/>
      <c r="BE116" s="855"/>
      <c r="BF116" s="855"/>
      <c r="BG116" s="855"/>
      <c r="BH116" s="855"/>
      <c r="BI116" s="855"/>
      <c r="BJ116" s="855"/>
      <c r="BK116" s="855"/>
      <c r="BL116" s="855"/>
      <c r="BM116" s="855"/>
      <c r="BN116" s="855"/>
      <c r="BO116" s="855"/>
      <c r="BP116" s="856"/>
      <c r="BQ116" s="804" t="s">
        <v>224</v>
      </c>
      <c r="BR116" s="805"/>
      <c r="BS116" s="805"/>
      <c r="BT116" s="805"/>
      <c r="BU116" s="805"/>
      <c r="BV116" s="805" t="s">
        <v>224</v>
      </c>
      <c r="BW116" s="805"/>
      <c r="BX116" s="805"/>
      <c r="BY116" s="805"/>
      <c r="BZ116" s="805"/>
      <c r="CA116" s="805" t="s">
        <v>224</v>
      </c>
      <c r="CB116" s="805"/>
      <c r="CC116" s="805"/>
      <c r="CD116" s="805"/>
      <c r="CE116" s="805"/>
      <c r="CF116" s="866" t="s">
        <v>224</v>
      </c>
      <c r="CG116" s="867"/>
      <c r="CH116" s="867"/>
      <c r="CI116" s="867"/>
      <c r="CJ116" s="867"/>
      <c r="CK116" s="922"/>
      <c r="CL116" s="809"/>
      <c r="CM116" s="812" t="s">
        <v>435</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224</v>
      </c>
      <c r="DH116" s="768"/>
      <c r="DI116" s="768"/>
      <c r="DJ116" s="768"/>
      <c r="DK116" s="769"/>
      <c r="DL116" s="770" t="s">
        <v>224</v>
      </c>
      <c r="DM116" s="768"/>
      <c r="DN116" s="768"/>
      <c r="DO116" s="768"/>
      <c r="DP116" s="769"/>
      <c r="DQ116" s="770" t="s">
        <v>224</v>
      </c>
      <c r="DR116" s="768"/>
      <c r="DS116" s="768"/>
      <c r="DT116" s="768"/>
      <c r="DU116" s="769"/>
      <c r="DV116" s="815" t="s">
        <v>224</v>
      </c>
      <c r="DW116" s="816"/>
      <c r="DX116" s="816"/>
      <c r="DY116" s="816"/>
      <c r="DZ116" s="817"/>
    </row>
    <row r="117" spans="1:130" s="199" customFormat="1" ht="26.25" customHeight="1" x14ac:dyDescent="0.15">
      <c r="A117" s="892" t="s">
        <v>172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436</v>
      </c>
      <c r="Z117" s="894"/>
      <c r="AA117" s="899">
        <v>13011137</v>
      </c>
      <c r="AB117" s="900"/>
      <c r="AC117" s="900"/>
      <c r="AD117" s="900"/>
      <c r="AE117" s="901"/>
      <c r="AF117" s="902">
        <v>11028234</v>
      </c>
      <c r="AG117" s="900"/>
      <c r="AH117" s="900"/>
      <c r="AI117" s="900"/>
      <c r="AJ117" s="901"/>
      <c r="AK117" s="902">
        <v>10724179</v>
      </c>
      <c r="AL117" s="900"/>
      <c r="AM117" s="900"/>
      <c r="AN117" s="900"/>
      <c r="AO117" s="901"/>
      <c r="AP117" s="903"/>
      <c r="AQ117" s="904"/>
      <c r="AR117" s="904"/>
      <c r="AS117" s="904"/>
      <c r="AT117" s="905"/>
      <c r="AU117" s="927"/>
      <c r="AV117" s="928"/>
      <c r="AW117" s="928"/>
      <c r="AX117" s="928"/>
      <c r="AY117" s="928"/>
      <c r="AZ117" s="854" t="s">
        <v>437</v>
      </c>
      <c r="BA117" s="855"/>
      <c r="BB117" s="855"/>
      <c r="BC117" s="855"/>
      <c r="BD117" s="855"/>
      <c r="BE117" s="855"/>
      <c r="BF117" s="855"/>
      <c r="BG117" s="855"/>
      <c r="BH117" s="855"/>
      <c r="BI117" s="855"/>
      <c r="BJ117" s="855"/>
      <c r="BK117" s="855"/>
      <c r="BL117" s="855"/>
      <c r="BM117" s="855"/>
      <c r="BN117" s="855"/>
      <c r="BO117" s="855"/>
      <c r="BP117" s="856"/>
      <c r="BQ117" s="804" t="s">
        <v>224</v>
      </c>
      <c r="BR117" s="805"/>
      <c r="BS117" s="805"/>
      <c r="BT117" s="805"/>
      <c r="BU117" s="805"/>
      <c r="BV117" s="805" t="s">
        <v>224</v>
      </c>
      <c r="BW117" s="805"/>
      <c r="BX117" s="805"/>
      <c r="BY117" s="805"/>
      <c r="BZ117" s="805"/>
      <c r="CA117" s="805" t="s">
        <v>224</v>
      </c>
      <c r="CB117" s="805"/>
      <c r="CC117" s="805"/>
      <c r="CD117" s="805"/>
      <c r="CE117" s="805"/>
      <c r="CF117" s="866" t="s">
        <v>224</v>
      </c>
      <c r="CG117" s="867"/>
      <c r="CH117" s="867"/>
      <c r="CI117" s="867"/>
      <c r="CJ117" s="867"/>
      <c r="CK117" s="922"/>
      <c r="CL117" s="809"/>
      <c r="CM117" s="812" t="s">
        <v>438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224</v>
      </c>
      <c r="DH117" s="768"/>
      <c r="DI117" s="768"/>
      <c r="DJ117" s="768"/>
      <c r="DK117" s="769"/>
      <c r="DL117" s="770" t="s">
        <v>224</v>
      </c>
      <c r="DM117" s="768"/>
      <c r="DN117" s="768"/>
      <c r="DO117" s="768"/>
      <c r="DP117" s="769"/>
      <c r="DQ117" s="770" t="s">
        <v>224</v>
      </c>
      <c r="DR117" s="768"/>
      <c r="DS117" s="768"/>
      <c r="DT117" s="768"/>
      <c r="DU117" s="769"/>
      <c r="DV117" s="815" t="s">
        <v>224</v>
      </c>
      <c r="DW117" s="816"/>
      <c r="DX117" s="816"/>
      <c r="DY117" s="816"/>
      <c r="DZ117" s="817"/>
    </row>
    <row r="118" spans="1:130" s="199" customFormat="1" ht="26.25" customHeight="1" x14ac:dyDescent="0.15">
      <c r="A118" s="89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410</v>
      </c>
      <c r="AB118" s="893"/>
      <c r="AC118" s="893"/>
      <c r="AD118" s="893"/>
      <c r="AE118" s="894"/>
      <c r="AF118" s="895" t="s">
        <v>290</v>
      </c>
      <c r="AG118" s="893"/>
      <c r="AH118" s="893"/>
      <c r="AI118" s="893"/>
      <c r="AJ118" s="894"/>
      <c r="AK118" s="895" t="s">
        <v>289</v>
      </c>
      <c r="AL118" s="893"/>
      <c r="AM118" s="893"/>
      <c r="AN118" s="893"/>
      <c r="AO118" s="894"/>
      <c r="AP118" s="896" t="s">
        <v>411</v>
      </c>
      <c r="AQ118" s="897"/>
      <c r="AR118" s="897"/>
      <c r="AS118" s="897"/>
      <c r="AT118" s="898"/>
      <c r="AU118" s="927"/>
      <c r="AV118" s="928"/>
      <c r="AW118" s="928"/>
      <c r="AX118" s="928"/>
      <c r="AY118" s="928"/>
      <c r="AZ118" s="870" t="s">
        <v>439</v>
      </c>
      <c r="BA118" s="871"/>
      <c r="BB118" s="871"/>
      <c r="BC118" s="871"/>
      <c r="BD118" s="871"/>
      <c r="BE118" s="871"/>
      <c r="BF118" s="871"/>
      <c r="BG118" s="871"/>
      <c r="BH118" s="871"/>
      <c r="BI118" s="871"/>
      <c r="BJ118" s="871"/>
      <c r="BK118" s="871"/>
      <c r="BL118" s="871"/>
      <c r="BM118" s="871"/>
      <c r="BN118" s="871"/>
      <c r="BO118" s="871"/>
      <c r="BP118" s="872"/>
      <c r="BQ118" s="873" t="s">
        <v>224</v>
      </c>
      <c r="BR118" s="836"/>
      <c r="BS118" s="836"/>
      <c r="BT118" s="836"/>
      <c r="BU118" s="836"/>
      <c r="BV118" s="836" t="s">
        <v>224</v>
      </c>
      <c r="BW118" s="836"/>
      <c r="BX118" s="836"/>
      <c r="BY118" s="836"/>
      <c r="BZ118" s="836"/>
      <c r="CA118" s="836" t="s">
        <v>224</v>
      </c>
      <c r="CB118" s="836"/>
      <c r="CC118" s="836"/>
      <c r="CD118" s="836"/>
      <c r="CE118" s="836"/>
      <c r="CF118" s="866" t="s">
        <v>224</v>
      </c>
      <c r="CG118" s="867"/>
      <c r="CH118" s="867"/>
      <c r="CI118" s="867"/>
      <c r="CJ118" s="867"/>
      <c r="CK118" s="922"/>
      <c r="CL118" s="809"/>
      <c r="CM118" s="812" t="s">
        <v>440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224</v>
      </c>
      <c r="DH118" s="768"/>
      <c r="DI118" s="768"/>
      <c r="DJ118" s="768"/>
      <c r="DK118" s="769"/>
      <c r="DL118" s="770" t="s">
        <v>224</v>
      </c>
      <c r="DM118" s="768"/>
      <c r="DN118" s="768"/>
      <c r="DO118" s="768"/>
      <c r="DP118" s="769"/>
      <c r="DQ118" s="770" t="s">
        <v>224</v>
      </c>
      <c r="DR118" s="768"/>
      <c r="DS118" s="768"/>
      <c r="DT118" s="768"/>
      <c r="DU118" s="769"/>
      <c r="DV118" s="815" t="s">
        <v>224</v>
      </c>
      <c r="DW118" s="816"/>
      <c r="DX118" s="816"/>
      <c r="DY118" s="816"/>
      <c r="DZ118" s="817"/>
    </row>
    <row r="119" spans="1:130" s="199" customFormat="1" ht="26.25" customHeight="1" x14ac:dyDescent="0.15">
      <c r="A119" s="806" t="s">
        <v>415</v>
      </c>
      <c r="B119" s="807"/>
      <c r="C119" s="882" t="s">
        <v>416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224</v>
      </c>
      <c r="AB119" s="886"/>
      <c r="AC119" s="886"/>
      <c r="AD119" s="886"/>
      <c r="AE119" s="887"/>
      <c r="AF119" s="888" t="s">
        <v>224</v>
      </c>
      <c r="AG119" s="886"/>
      <c r="AH119" s="886"/>
      <c r="AI119" s="886"/>
      <c r="AJ119" s="887"/>
      <c r="AK119" s="888" t="s">
        <v>224</v>
      </c>
      <c r="AL119" s="886"/>
      <c r="AM119" s="886"/>
      <c r="AN119" s="886"/>
      <c r="AO119" s="887"/>
      <c r="AP119" s="889" t="s">
        <v>224</v>
      </c>
      <c r="AQ119" s="890"/>
      <c r="AR119" s="890"/>
      <c r="AS119" s="890"/>
      <c r="AT119" s="891"/>
      <c r="AU119" s="929"/>
      <c r="AV119" s="930"/>
      <c r="AW119" s="930"/>
      <c r="AX119" s="930"/>
      <c r="AY119" s="930"/>
      <c r="AZ119" s="230" t="s">
        <v>172</v>
      </c>
      <c r="BA119" s="230"/>
      <c r="BB119" s="230"/>
      <c r="BC119" s="230"/>
      <c r="BD119" s="230"/>
      <c r="BE119" s="230"/>
      <c r="BF119" s="230"/>
      <c r="BG119" s="230"/>
      <c r="BH119" s="230"/>
      <c r="BI119" s="230"/>
      <c r="BJ119" s="230"/>
      <c r="BK119" s="230"/>
      <c r="BL119" s="230"/>
      <c r="BM119" s="230"/>
      <c r="BN119" s="230"/>
      <c r="BO119" s="868" t="s">
        <v>441</v>
      </c>
      <c r="BP119" s="869"/>
      <c r="BQ119" s="873">
        <v>131965955</v>
      </c>
      <c r="BR119" s="836"/>
      <c r="BS119" s="836"/>
      <c r="BT119" s="836"/>
      <c r="BU119" s="836"/>
      <c r="BV119" s="836">
        <v>134643134</v>
      </c>
      <c r="BW119" s="836"/>
      <c r="BX119" s="836"/>
      <c r="BY119" s="836"/>
      <c r="BZ119" s="836"/>
      <c r="CA119" s="836">
        <v>132216286</v>
      </c>
      <c r="CB119" s="836"/>
      <c r="CC119" s="836"/>
      <c r="CD119" s="836"/>
      <c r="CE119" s="836"/>
      <c r="CF119" s="734"/>
      <c r="CG119" s="735"/>
      <c r="CH119" s="735"/>
      <c r="CI119" s="735"/>
      <c r="CJ119" s="825"/>
      <c r="CK119" s="923"/>
      <c r="CL119" s="811"/>
      <c r="CM119" s="829" t="s">
        <v>442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224</v>
      </c>
      <c r="DH119" s="751"/>
      <c r="DI119" s="751"/>
      <c r="DJ119" s="751"/>
      <c r="DK119" s="752"/>
      <c r="DL119" s="753" t="s">
        <v>224</v>
      </c>
      <c r="DM119" s="751"/>
      <c r="DN119" s="751"/>
      <c r="DO119" s="751"/>
      <c r="DP119" s="752"/>
      <c r="DQ119" s="753" t="s">
        <v>224</v>
      </c>
      <c r="DR119" s="751"/>
      <c r="DS119" s="751"/>
      <c r="DT119" s="751"/>
      <c r="DU119" s="752"/>
      <c r="DV119" s="839" t="s">
        <v>224</v>
      </c>
      <c r="DW119" s="840"/>
      <c r="DX119" s="840"/>
      <c r="DY119" s="840"/>
      <c r="DZ119" s="841"/>
    </row>
    <row r="120" spans="1:130" s="199" customFormat="1" ht="26.25" customHeight="1" x14ac:dyDescent="0.15">
      <c r="A120" s="808"/>
      <c r="B120" s="809"/>
      <c r="C120" s="812" t="s">
        <v>419</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224</v>
      </c>
      <c r="AB120" s="768"/>
      <c r="AC120" s="768"/>
      <c r="AD120" s="768"/>
      <c r="AE120" s="769"/>
      <c r="AF120" s="770" t="s">
        <v>224</v>
      </c>
      <c r="AG120" s="768"/>
      <c r="AH120" s="768"/>
      <c r="AI120" s="768"/>
      <c r="AJ120" s="769"/>
      <c r="AK120" s="770" t="s">
        <v>224</v>
      </c>
      <c r="AL120" s="768"/>
      <c r="AM120" s="768"/>
      <c r="AN120" s="768"/>
      <c r="AO120" s="769"/>
      <c r="AP120" s="815" t="s">
        <v>224</v>
      </c>
      <c r="AQ120" s="816"/>
      <c r="AR120" s="816"/>
      <c r="AS120" s="816"/>
      <c r="AT120" s="817"/>
      <c r="AU120" s="874" t="s">
        <v>443</v>
      </c>
      <c r="AV120" s="875"/>
      <c r="AW120" s="875"/>
      <c r="AX120" s="875"/>
      <c r="AY120" s="876"/>
      <c r="AZ120" s="851" t="s">
        <v>444</v>
      </c>
      <c r="BA120" s="796"/>
      <c r="BB120" s="796"/>
      <c r="BC120" s="796"/>
      <c r="BD120" s="796"/>
      <c r="BE120" s="796"/>
      <c r="BF120" s="796"/>
      <c r="BG120" s="796"/>
      <c r="BH120" s="796"/>
      <c r="BI120" s="796"/>
      <c r="BJ120" s="796"/>
      <c r="BK120" s="796"/>
      <c r="BL120" s="796"/>
      <c r="BM120" s="796"/>
      <c r="BN120" s="796"/>
      <c r="BO120" s="796"/>
      <c r="BP120" s="797"/>
      <c r="BQ120" s="852">
        <v>27315603</v>
      </c>
      <c r="BR120" s="833"/>
      <c r="BS120" s="833"/>
      <c r="BT120" s="833"/>
      <c r="BU120" s="833"/>
      <c r="BV120" s="833">
        <v>29823480</v>
      </c>
      <c r="BW120" s="833"/>
      <c r="BX120" s="833"/>
      <c r="BY120" s="833"/>
      <c r="BZ120" s="833"/>
      <c r="CA120" s="833">
        <v>32733751</v>
      </c>
      <c r="CB120" s="833"/>
      <c r="CC120" s="833"/>
      <c r="CD120" s="833"/>
      <c r="CE120" s="833"/>
      <c r="CF120" s="857">
        <v>96.9</v>
      </c>
      <c r="CG120" s="858"/>
      <c r="CH120" s="858"/>
      <c r="CI120" s="858"/>
      <c r="CJ120" s="858"/>
      <c r="CK120" s="859" t="s">
        <v>445</v>
      </c>
      <c r="CL120" s="843"/>
      <c r="CM120" s="843"/>
      <c r="CN120" s="843"/>
      <c r="CO120" s="844"/>
      <c r="CP120" s="863" t="s">
        <v>391</v>
      </c>
      <c r="CQ120" s="864"/>
      <c r="CR120" s="864"/>
      <c r="CS120" s="864"/>
      <c r="CT120" s="864"/>
      <c r="CU120" s="864"/>
      <c r="CV120" s="864"/>
      <c r="CW120" s="864"/>
      <c r="CX120" s="864"/>
      <c r="CY120" s="864"/>
      <c r="CZ120" s="864"/>
      <c r="DA120" s="864"/>
      <c r="DB120" s="864"/>
      <c r="DC120" s="864"/>
      <c r="DD120" s="864"/>
      <c r="DE120" s="864"/>
      <c r="DF120" s="865"/>
      <c r="DG120" s="852">
        <v>40181163</v>
      </c>
      <c r="DH120" s="833"/>
      <c r="DI120" s="833"/>
      <c r="DJ120" s="833"/>
      <c r="DK120" s="833"/>
      <c r="DL120" s="833">
        <v>41326332</v>
      </c>
      <c r="DM120" s="833"/>
      <c r="DN120" s="833"/>
      <c r="DO120" s="833"/>
      <c r="DP120" s="833"/>
      <c r="DQ120" s="833">
        <v>37645717</v>
      </c>
      <c r="DR120" s="833"/>
      <c r="DS120" s="833"/>
      <c r="DT120" s="833"/>
      <c r="DU120" s="833"/>
      <c r="DV120" s="834">
        <v>111.4</v>
      </c>
      <c r="DW120" s="834"/>
      <c r="DX120" s="834"/>
      <c r="DY120" s="834"/>
      <c r="DZ120" s="835"/>
    </row>
    <row r="121" spans="1:130" s="199" customFormat="1" ht="26.25" customHeight="1" x14ac:dyDescent="0.15">
      <c r="A121" s="808"/>
      <c r="B121" s="809"/>
      <c r="C121" s="854" t="s">
        <v>446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224</v>
      </c>
      <c r="AB121" s="768"/>
      <c r="AC121" s="768"/>
      <c r="AD121" s="768"/>
      <c r="AE121" s="769"/>
      <c r="AF121" s="770" t="s">
        <v>224</v>
      </c>
      <c r="AG121" s="768"/>
      <c r="AH121" s="768"/>
      <c r="AI121" s="768"/>
      <c r="AJ121" s="769"/>
      <c r="AK121" s="770" t="s">
        <v>224</v>
      </c>
      <c r="AL121" s="768"/>
      <c r="AM121" s="768"/>
      <c r="AN121" s="768"/>
      <c r="AO121" s="769"/>
      <c r="AP121" s="815" t="s">
        <v>224</v>
      </c>
      <c r="AQ121" s="816"/>
      <c r="AR121" s="816"/>
      <c r="AS121" s="816"/>
      <c r="AT121" s="817"/>
      <c r="AU121" s="877"/>
      <c r="AV121" s="878"/>
      <c r="AW121" s="878"/>
      <c r="AX121" s="878"/>
      <c r="AY121" s="879"/>
      <c r="AZ121" s="803" t="s">
        <v>447</v>
      </c>
      <c r="BA121" s="738"/>
      <c r="BB121" s="738"/>
      <c r="BC121" s="738"/>
      <c r="BD121" s="738"/>
      <c r="BE121" s="738"/>
      <c r="BF121" s="738"/>
      <c r="BG121" s="738"/>
      <c r="BH121" s="738"/>
      <c r="BI121" s="738"/>
      <c r="BJ121" s="738"/>
      <c r="BK121" s="738"/>
      <c r="BL121" s="738"/>
      <c r="BM121" s="738"/>
      <c r="BN121" s="738"/>
      <c r="BO121" s="738"/>
      <c r="BP121" s="739"/>
      <c r="BQ121" s="804">
        <v>14162031</v>
      </c>
      <c r="BR121" s="805"/>
      <c r="BS121" s="805"/>
      <c r="BT121" s="805"/>
      <c r="BU121" s="805"/>
      <c r="BV121" s="805">
        <v>17343983</v>
      </c>
      <c r="BW121" s="805"/>
      <c r="BX121" s="805"/>
      <c r="BY121" s="805"/>
      <c r="BZ121" s="805"/>
      <c r="CA121" s="805">
        <v>20435916</v>
      </c>
      <c r="CB121" s="805"/>
      <c r="CC121" s="805"/>
      <c r="CD121" s="805"/>
      <c r="CE121" s="805"/>
      <c r="CF121" s="866">
        <v>60.5</v>
      </c>
      <c r="CG121" s="867"/>
      <c r="CH121" s="867"/>
      <c r="CI121" s="867"/>
      <c r="CJ121" s="867"/>
      <c r="CK121" s="860"/>
      <c r="CL121" s="846"/>
      <c r="CM121" s="846"/>
      <c r="CN121" s="846"/>
      <c r="CO121" s="847"/>
      <c r="CP121" s="826" t="s">
        <v>387</v>
      </c>
      <c r="CQ121" s="827"/>
      <c r="CR121" s="827"/>
      <c r="CS121" s="827"/>
      <c r="CT121" s="827"/>
      <c r="CU121" s="827"/>
      <c r="CV121" s="827"/>
      <c r="CW121" s="827"/>
      <c r="CX121" s="827"/>
      <c r="CY121" s="827"/>
      <c r="CZ121" s="827"/>
      <c r="DA121" s="827"/>
      <c r="DB121" s="827"/>
      <c r="DC121" s="827"/>
      <c r="DD121" s="827"/>
      <c r="DE121" s="827"/>
      <c r="DF121" s="828"/>
      <c r="DG121" s="804">
        <v>2975579</v>
      </c>
      <c r="DH121" s="805"/>
      <c r="DI121" s="805"/>
      <c r="DJ121" s="805"/>
      <c r="DK121" s="805"/>
      <c r="DL121" s="805">
        <v>3026948</v>
      </c>
      <c r="DM121" s="805"/>
      <c r="DN121" s="805"/>
      <c r="DO121" s="805"/>
      <c r="DP121" s="805"/>
      <c r="DQ121" s="805">
        <v>3422497</v>
      </c>
      <c r="DR121" s="805"/>
      <c r="DS121" s="805"/>
      <c r="DT121" s="805"/>
      <c r="DU121" s="805"/>
      <c r="DV121" s="782">
        <v>10.1</v>
      </c>
      <c r="DW121" s="782"/>
      <c r="DX121" s="782"/>
      <c r="DY121" s="782"/>
      <c r="DZ121" s="783"/>
    </row>
    <row r="122" spans="1:130" s="199" customFormat="1" ht="26.25" customHeight="1" x14ac:dyDescent="0.15">
      <c r="A122" s="808"/>
      <c r="B122" s="809"/>
      <c r="C122" s="812" t="s">
        <v>429</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224</v>
      </c>
      <c r="AB122" s="768"/>
      <c r="AC122" s="768"/>
      <c r="AD122" s="768"/>
      <c r="AE122" s="769"/>
      <c r="AF122" s="770" t="s">
        <v>224</v>
      </c>
      <c r="AG122" s="768"/>
      <c r="AH122" s="768"/>
      <c r="AI122" s="768"/>
      <c r="AJ122" s="769"/>
      <c r="AK122" s="770" t="s">
        <v>224</v>
      </c>
      <c r="AL122" s="768"/>
      <c r="AM122" s="768"/>
      <c r="AN122" s="768"/>
      <c r="AO122" s="769"/>
      <c r="AP122" s="815" t="s">
        <v>224</v>
      </c>
      <c r="AQ122" s="816"/>
      <c r="AR122" s="816"/>
      <c r="AS122" s="816"/>
      <c r="AT122" s="817"/>
      <c r="AU122" s="877"/>
      <c r="AV122" s="878"/>
      <c r="AW122" s="878"/>
      <c r="AX122" s="878"/>
      <c r="AY122" s="879"/>
      <c r="AZ122" s="870" t="s">
        <v>448</v>
      </c>
      <c r="BA122" s="871"/>
      <c r="BB122" s="871"/>
      <c r="BC122" s="871"/>
      <c r="BD122" s="871"/>
      <c r="BE122" s="871"/>
      <c r="BF122" s="871"/>
      <c r="BG122" s="871"/>
      <c r="BH122" s="871"/>
      <c r="BI122" s="871"/>
      <c r="BJ122" s="871"/>
      <c r="BK122" s="871"/>
      <c r="BL122" s="871"/>
      <c r="BM122" s="871"/>
      <c r="BN122" s="871"/>
      <c r="BO122" s="871"/>
      <c r="BP122" s="872"/>
      <c r="BQ122" s="873">
        <v>71006130</v>
      </c>
      <c r="BR122" s="836"/>
      <c r="BS122" s="836"/>
      <c r="BT122" s="836"/>
      <c r="BU122" s="836"/>
      <c r="BV122" s="836">
        <v>70311553</v>
      </c>
      <c r="BW122" s="836"/>
      <c r="BX122" s="836"/>
      <c r="BY122" s="836"/>
      <c r="BZ122" s="836"/>
      <c r="CA122" s="836">
        <v>70565324</v>
      </c>
      <c r="CB122" s="836"/>
      <c r="CC122" s="836"/>
      <c r="CD122" s="836"/>
      <c r="CE122" s="836"/>
      <c r="CF122" s="837">
        <v>208.9</v>
      </c>
      <c r="CG122" s="838"/>
      <c r="CH122" s="838"/>
      <c r="CI122" s="838"/>
      <c r="CJ122" s="838"/>
      <c r="CK122" s="860"/>
      <c r="CL122" s="846"/>
      <c r="CM122" s="846"/>
      <c r="CN122" s="846"/>
      <c r="CO122" s="847"/>
      <c r="CP122" s="826" t="s">
        <v>393</v>
      </c>
      <c r="CQ122" s="827"/>
      <c r="CR122" s="827"/>
      <c r="CS122" s="827"/>
      <c r="CT122" s="827"/>
      <c r="CU122" s="827"/>
      <c r="CV122" s="827"/>
      <c r="CW122" s="827"/>
      <c r="CX122" s="827"/>
      <c r="CY122" s="827"/>
      <c r="CZ122" s="827"/>
      <c r="DA122" s="827"/>
      <c r="DB122" s="827"/>
      <c r="DC122" s="827"/>
      <c r="DD122" s="827"/>
      <c r="DE122" s="827"/>
      <c r="DF122" s="828"/>
      <c r="DG122" s="804">
        <v>2437978</v>
      </c>
      <c r="DH122" s="805"/>
      <c r="DI122" s="805"/>
      <c r="DJ122" s="805"/>
      <c r="DK122" s="805"/>
      <c r="DL122" s="805">
        <v>2323400</v>
      </c>
      <c r="DM122" s="805"/>
      <c r="DN122" s="805"/>
      <c r="DO122" s="805"/>
      <c r="DP122" s="805"/>
      <c r="DQ122" s="805">
        <v>2286169</v>
      </c>
      <c r="DR122" s="805"/>
      <c r="DS122" s="805"/>
      <c r="DT122" s="805"/>
      <c r="DU122" s="805"/>
      <c r="DV122" s="782">
        <v>6.8</v>
      </c>
      <c r="DW122" s="782"/>
      <c r="DX122" s="782"/>
      <c r="DY122" s="782"/>
      <c r="DZ122" s="783"/>
    </row>
    <row r="123" spans="1:130" s="199" customFormat="1" ht="26.25" customHeight="1" x14ac:dyDescent="0.15">
      <c r="A123" s="808"/>
      <c r="B123" s="809"/>
      <c r="C123" s="812" t="s">
        <v>435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224</v>
      </c>
      <c r="AB123" s="768"/>
      <c r="AC123" s="768"/>
      <c r="AD123" s="768"/>
      <c r="AE123" s="769"/>
      <c r="AF123" s="770" t="s">
        <v>224</v>
      </c>
      <c r="AG123" s="768"/>
      <c r="AH123" s="768"/>
      <c r="AI123" s="768"/>
      <c r="AJ123" s="769"/>
      <c r="AK123" s="770" t="s">
        <v>224</v>
      </c>
      <c r="AL123" s="768"/>
      <c r="AM123" s="768"/>
      <c r="AN123" s="768"/>
      <c r="AO123" s="769"/>
      <c r="AP123" s="815" t="s">
        <v>224</v>
      </c>
      <c r="AQ123" s="816"/>
      <c r="AR123" s="816"/>
      <c r="AS123" s="816"/>
      <c r="AT123" s="817"/>
      <c r="AU123" s="880"/>
      <c r="AV123" s="881"/>
      <c r="AW123" s="881"/>
      <c r="AX123" s="881"/>
      <c r="AY123" s="881"/>
      <c r="AZ123" s="230" t="s">
        <v>172</v>
      </c>
      <c r="BA123" s="230"/>
      <c r="BB123" s="230"/>
      <c r="BC123" s="230"/>
      <c r="BD123" s="230"/>
      <c r="BE123" s="230"/>
      <c r="BF123" s="230"/>
      <c r="BG123" s="230"/>
      <c r="BH123" s="230"/>
      <c r="BI123" s="230"/>
      <c r="BJ123" s="230"/>
      <c r="BK123" s="230"/>
      <c r="BL123" s="230"/>
      <c r="BM123" s="230"/>
      <c r="BN123" s="230"/>
      <c r="BO123" s="868" t="s">
        <v>449</v>
      </c>
      <c r="BP123" s="869"/>
      <c r="BQ123" s="823">
        <v>112483764</v>
      </c>
      <c r="BR123" s="824"/>
      <c r="BS123" s="824"/>
      <c r="BT123" s="824"/>
      <c r="BU123" s="824"/>
      <c r="BV123" s="824">
        <v>117479016</v>
      </c>
      <c r="BW123" s="824"/>
      <c r="BX123" s="824"/>
      <c r="BY123" s="824"/>
      <c r="BZ123" s="824"/>
      <c r="CA123" s="824">
        <v>123734991</v>
      </c>
      <c r="CB123" s="824"/>
      <c r="CC123" s="824"/>
      <c r="CD123" s="824"/>
      <c r="CE123" s="824"/>
      <c r="CF123" s="734"/>
      <c r="CG123" s="735"/>
      <c r="CH123" s="735"/>
      <c r="CI123" s="735"/>
      <c r="CJ123" s="825"/>
      <c r="CK123" s="860"/>
      <c r="CL123" s="846"/>
      <c r="CM123" s="846"/>
      <c r="CN123" s="846"/>
      <c r="CO123" s="847"/>
      <c r="CP123" s="826" t="s">
        <v>389</v>
      </c>
      <c r="CQ123" s="827"/>
      <c r="CR123" s="827"/>
      <c r="CS123" s="827"/>
      <c r="CT123" s="827"/>
      <c r="CU123" s="827"/>
      <c r="CV123" s="827"/>
      <c r="CW123" s="827"/>
      <c r="CX123" s="827"/>
      <c r="CY123" s="827"/>
      <c r="CZ123" s="827"/>
      <c r="DA123" s="827"/>
      <c r="DB123" s="827"/>
      <c r="DC123" s="827"/>
      <c r="DD123" s="827"/>
      <c r="DE123" s="827"/>
      <c r="DF123" s="828"/>
      <c r="DG123" s="767">
        <v>589302</v>
      </c>
      <c r="DH123" s="768"/>
      <c r="DI123" s="768"/>
      <c r="DJ123" s="768"/>
      <c r="DK123" s="769"/>
      <c r="DL123" s="770">
        <v>474831</v>
      </c>
      <c r="DM123" s="768"/>
      <c r="DN123" s="768"/>
      <c r="DO123" s="768"/>
      <c r="DP123" s="769"/>
      <c r="DQ123" s="770">
        <v>470675</v>
      </c>
      <c r="DR123" s="768"/>
      <c r="DS123" s="768"/>
      <c r="DT123" s="768"/>
      <c r="DU123" s="769"/>
      <c r="DV123" s="815">
        <v>1.4</v>
      </c>
      <c r="DW123" s="816"/>
      <c r="DX123" s="816"/>
      <c r="DY123" s="816"/>
      <c r="DZ123" s="817"/>
    </row>
    <row r="124" spans="1:130" s="199" customFormat="1" ht="26.25" customHeight="1" thickBot="1" x14ac:dyDescent="0.2">
      <c r="A124" s="808"/>
      <c r="B124" s="809"/>
      <c r="C124" s="812" t="s">
        <v>438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224</v>
      </c>
      <c r="AB124" s="768"/>
      <c r="AC124" s="768"/>
      <c r="AD124" s="768"/>
      <c r="AE124" s="769"/>
      <c r="AF124" s="770" t="s">
        <v>224</v>
      </c>
      <c r="AG124" s="768"/>
      <c r="AH124" s="768"/>
      <c r="AI124" s="768"/>
      <c r="AJ124" s="769"/>
      <c r="AK124" s="770" t="s">
        <v>224</v>
      </c>
      <c r="AL124" s="768"/>
      <c r="AM124" s="768"/>
      <c r="AN124" s="768"/>
      <c r="AO124" s="769"/>
      <c r="AP124" s="815" t="s">
        <v>224</v>
      </c>
      <c r="AQ124" s="816"/>
      <c r="AR124" s="816"/>
      <c r="AS124" s="816"/>
      <c r="AT124" s="817"/>
      <c r="AU124" s="818" t="s">
        <v>450</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55.9</v>
      </c>
      <c r="BR124" s="822"/>
      <c r="BS124" s="822"/>
      <c r="BT124" s="822"/>
      <c r="BU124" s="822"/>
      <c r="BV124" s="822">
        <v>48.5</v>
      </c>
      <c r="BW124" s="822"/>
      <c r="BX124" s="822"/>
      <c r="BY124" s="822"/>
      <c r="BZ124" s="822"/>
      <c r="CA124" s="822">
        <v>25.1</v>
      </c>
      <c r="CB124" s="822"/>
      <c r="CC124" s="822"/>
      <c r="CD124" s="822"/>
      <c r="CE124" s="822"/>
      <c r="CF124" s="712"/>
      <c r="CG124" s="713"/>
      <c r="CH124" s="713"/>
      <c r="CI124" s="713"/>
      <c r="CJ124" s="853"/>
      <c r="CK124" s="861"/>
      <c r="CL124" s="861"/>
      <c r="CM124" s="861"/>
      <c r="CN124" s="861"/>
      <c r="CO124" s="862"/>
      <c r="CP124" s="826" t="s">
        <v>451</v>
      </c>
      <c r="CQ124" s="827"/>
      <c r="CR124" s="827"/>
      <c r="CS124" s="827"/>
      <c r="CT124" s="827"/>
      <c r="CU124" s="827"/>
      <c r="CV124" s="827"/>
      <c r="CW124" s="827"/>
      <c r="CX124" s="827"/>
      <c r="CY124" s="827"/>
      <c r="CZ124" s="827"/>
      <c r="DA124" s="827"/>
      <c r="DB124" s="827"/>
      <c r="DC124" s="827"/>
      <c r="DD124" s="827"/>
      <c r="DE124" s="827"/>
      <c r="DF124" s="828"/>
      <c r="DG124" s="750">
        <v>252767</v>
      </c>
      <c r="DH124" s="751"/>
      <c r="DI124" s="751"/>
      <c r="DJ124" s="751"/>
      <c r="DK124" s="752"/>
      <c r="DL124" s="753">
        <v>253708</v>
      </c>
      <c r="DM124" s="751"/>
      <c r="DN124" s="751"/>
      <c r="DO124" s="751"/>
      <c r="DP124" s="752"/>
      <c r="DQ124" s="753">
        <v>246842</v>
      </c>
      <c r="DR124" s="751"/>
      <c r="DS124" s="751"/>
      <c r="DT124" s="751"/>
      <c r="DU124" s="752"/>
      <c r="DV124" s="839">
        <v>0.7</v>
      </c>
      <c r="DW124" s="840"/>
      <c r="DX124" s="840"/>
      <c r="DY124" s="840"/>
      <c r="DZ124" s="841"/>
    </row>
    <row r="125" spans="1:130" s="199" customFormat="1" ht="26.25" customHeight="1" x14ac:dyDescent="0.15">
      <c r="A125" s="808"/>
      <c r="B125" s="809"/>
      <c r="C125" s="812" t="s">
        <v>440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224</v>
      </c>
      <c r="AB125" s="768"/>
      <c r="AC125" s="768"/>
      <c r="AD125" s="768"/>
      <c r="AE125" s="769"/>
      <c r="AF125" s="770" t="s">
        <v>224</v>
      </c>
      <c r="AG125" s="768"/>
      <c r="AH125" s="768"/>
      <c r="AI125" s="768"/>
      <c r="AJ125" s="769"/>
      <c r="AK125" s="770" t="s">
        <v>224</v>
      </c>
      <c r="AL125" s="768"/>
      <c r="AM125" s="768"/>
      <c r="AN125" s="768"/>
      <c r="AO125" s="769"/>
      <c r="AP125" s="815" t="s">
        <v>224</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452</v>
      </c>
      <c r="CL125" s="843"/>
      <c r="CM125" s="843"/>
      <c r="CN125" s="843"/>
      <c r="CO125" s="844"/>
      <c r="CP125" s="851" t="s">
        <v>453</v>
      </c>
      <c r="CQ125" s="796"/>
      <c r="CR125" s="796"/>
      <c r="CS125" s="796"/>
      <c r="CT125" s="796"/>
      <c r="CU125" s="796"/>
      <c r="CV125" s="796"/>
      <c r="CW125" s="796"/>
      <c r="CX125" s="796"/>
      <c r="CY125" s="796"/>
      <c r="CZ125" s="796"/>
      <c r="DA125" s="796"/>
      <c r="DB125" s="796"/>
      <c r="DC125" s="796"/>
      <c r="DD125" s="796"/>
      <c r="DE125" s="796"/>
      <c r="DF125" s="797"/>
      <c r="DG125" s="852" t="s">
        <v>224</v>
      </c>
      <c r="DH125" s="833"/>
      <c r="DI125" s="833"/>
      <c r="DJ125" s="833"/>
      <c r="DK125" s="833"/>
      <c r="DL125" s="833" t="s">
        <v>224</v>
      </c>
      <c r="DM125" s="833"/>
      <c r="DN125" s="833"/>
      <c r="DO125" s="833"/>
      <c r="DP125" s="833"/>
      <c r="DQ125" s="833" t="s">
        <v>224</v>
      </c>
      <c r="DR125" s="833"/>
      <c r="DS125" s="833"/>
      <c r="DT125" s="833"/>
      <c r="DU125" s="833"/>
      <c r="DV125" s="834" t="s">
        <v>224</v>
      </c>
      <c r="DW125" s="834"/>
      <c r="DX125" s="834"/>
      <c r="DY125" s="834"/>
      <c r="DZ125" s="835"/>
    </row>
    <row r="126" spans="1:130" s="199" customFormat="1" ht="26.25" customHeight="1" thickBot="1" x14ac:dyDescent="0.2">
      <c r="A126" s="808"/>
      <c r="B126" s="809"/>
      <c r="C126" s="812" t="s">
        <v>442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224</v>
      </c>
      <c r="AB126" s="768"/>
      <c r="AC126" s="768"/>
      <c r="AD126" s="768"/>
      <c r="AE126" s="769"/>
      <c r="AF126" s="770" t="s">
        <v>224</v>
      </c>
      <c r="AG126" s="768"/>
      <c r="AH126" s="768"/>
      <c r="AI126" s="768"/>
      <c r="AJ126" s="769"/>
      <c r="AK126" s="770" t="s">
        <v>224</v>
      </c>
      <c r="AL126" s="768"/>
      <c r="AM126" s="768"/>
      <c r="AN126" s="768"/>
      <c r="AO126" s="769"/>
      <c r="AP126" s="815" t="s">
        <v>224</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454</v>
      </c>
      <c r="CQ126" s="738"/>
      <c r="CR126" s="738"/>
      <c r="CS126" s="738"/>
      <c r="CT126" s="738"/>
      <c r="CU126" s="738"/>
      <c r="CV126" s="738"/>
      <c r="CW126" s="738"/>
      <c r="CX126" s="738"/>
      <c r="CY126" s="738"/>
      <c r="CZ126" s="738"/>
      <c r="DA126" s="738"/>
      <c r="DB126" s="738"/>
      <c r="DC126" s="738"/>
      <c r="DD126" s="738"/>
      <c r="DE126" s="738"/>
      <c r="DF126" s="739"/>
      <c r="DG126" s="804" t="s">
        <v>224</v>
      </c>
      <c r="DH126" s="805"/>
      <c r="DI126" s="805"/>
      <c r="DJ126" s="805"/>
      <c r="DK126" s="805"/>
      <c r="DL126" s="805" t="s">
        <v>224</v>
      </c>
      <c r="DM126" s="805"/>
      <c r="DN126" s="805"/>
      <c r="DO126" s="805"/>
      <c r="DP126" s="805"/>
      <c r="DQ126" s="805" t="s">
        <v>224</v>
      </c>
      <c r="DR126" s="805"/>
      <c r="DS126" s="805"/>
      <c r="DT126" s="805"/>
      <c r="DU126" s="805"/>
      <c r="DV126" s="782" t="s">
        <v>224</v>
      </c>
      <c r="DW126" s="782"/>
      <c r="DX126" s="782"/>
      <c r="DY126" s="782"/>
      <c r="DZ126" s="783"/>
    </row>
    <row r="127" spans="1:130" s="199" customFormat="1" ht="26.25" customHeight="1" x14ac:dyDescent="0.15">
      <c r="A127" s="810"/>
      <c r="B127" s="811"/>
      <c r="C127" s="829" t="s">
        <v>455</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1155</v>
      </c>
      <c r="AB127" s="768"/>
      <c r="AC127" s="768"/>
      <c r="AD127" s="768"/>
      <c r="AE127" s="769"/>
      <c r="AF127" s="770">
        <v>874</v>
      </c>
      <c r="AG127" s="768"/>
      <c r="AH127" s="768"/>
      <c r="AI127" s="768"/>
      <c r="AJ127" s="769"/>
      <c r="AK127" s="770">
        <v>619</v>
      </c>
      <c r="AL127" s="768"/>
      <c r="AM127" s="768"/>
      <c r="AN127" s="768"/>
      <c r="AO127" s="769"/>
      <c r="AP127" s="815">
        <v>0</v>
      </c>
      <c r="AQ127" s="816"/>
      <c r="AR127" s="816"/>
      <c r="AS127" s="816"/>
      <c r="AT127" s="817"/>
      <c r="AU127" s="235"/>
      <c r="AV127" s="235"/>
      <c r="AW127" s="235"/>
      <c r="AX127" s="832" t="s">
        <v>456</v>
      </c>
      <c r="AY127" s="800"/>
      <c r="AZ127" s="800"/>
      <c r="BA127" s="800"/>
      <c r="BB127" s="800"/>
      <c r="BC127" s="800"/>
      <c r="BD127" s="800"/>
      <c r="BE127" s="801"/>
      <c r="BF127" s="799" t="s">
        <v>457</v>
      </c>
      <c r="BG127" s="800"/>
      <c r="BH127" s="800"/>
      <c r="BI127" s="800"/>
      <c r="BJ127" s="800"/>
      <c r="BK127" s="800"/>
      <c r="BL127" s="801"/>
      <c r="BM127" s="799" t="s">
        <v>458</v>
      </c>
      <c r="BN127" s="800"/>
      <c r="BO127" s="800"/>
      <c r="BP127" s="800"/>
      <c r="BQ127" s="800"/>
      <c r="BR127" s="800"/>
      <c r="BS127" s="801"/>
      <c r="BT127" s="799" t="s">
        <v>459</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460</v>
      </c>
      <c r="CQ127" s="738"/>
      <c r="CR127" s="738"/>
      <c r="CS127" s="738"/>
      <c r="CT127" s="738"/>
      <c r="CU127" s="738"/>
      <c r="CV127" s="738"/>
      <c r="CW127" s="738"/>
      <c r="CX127" s="738"/>
      <c r="CY127" s="738"/>
      <c r="CZ127" s="738"/>
      <c r="DA127" s="738"/>
      <c r="DB127" s="738"/>
      <c r="DC127" s="738"/>
      <c r="DD127" s="738"/>
      <c r="DE127" s="738"/>
      <c r="DF127" s="739"/>
      <c r="DG127" s="804" t="s">
        <v>224</v>
      </c>
      <c r="DH127" s="805"/>
      <c r="DI127" s="805"/>
      <c r="DJ127" s="805"/>
      <c r="DK127" s="805"/>
      <c r="DL127" s="805" t="s">
        <v>224</v>
      </c>
      <c r="DM127" s="805"/>
      <c r="DN127" s="805"/>
      <c r="DO127" s="805"/>
      <c r="DP127" s="805"/>
      <c r="DQ127" s="805" t="s">
        <v>224</v>
      </c>
      <c r="DR127" s="805"/>
      <c r="DS127" s="805"/>
      <c r="DT127" s="805"/>
      <c r="DU127" s="805"/>
      <c r="DV127" s="782" t="s">
        <v>224</v>
      </c>
      <c r="DW127" s="782"/>
      <c r="DX127" s="782"/>
      <c r="DY127" s="782"/>
      <c r="DZ127" s="783"/>
    </row>
    <row r="128" spans="1:130" s="199" customFormat="1" ht="26.25" customHeight="1" thickBot="1" x14ac:dyDescent="0.2">
      <c r="A128" s="784" t="s">
        <v>461</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462</v>
      </c>
      <c r="X128" s="786"/>
      <c r="Y128" s="786"/>
      <c r="Z128" s="787"/>
      <c r="AA128" s="788">
        <v>409485</v>
      </c>
      <c r="AB128" s="789"/>
      <c r="AC128" s="789"/>
      <c r="AD128" s="789"/>
      <c r="AE128" s="790"/>
      <c r="AF128" s="791">
        <v>601677</v>
      </c>
      <c r="AG128" s="789"/>
      <c r="AH128" s="789"/>
      <c r="AI128" s="789"/>
      <c r="AJ128" s="790"/>
      <c r="AK128" s="791">
        <v>695408</v>
      </c>
      <c r="AL128" s="789"/>
      <c r="AM128" s="789"/>
      <c r="AN128" s="789"/>
      <c r="AO128" s="790"/>
      <c r="AP128" s="792"/>
      <c r="AQ128" s="793"/>
      <c r="AR128" s="793"/>
      <c r="AS128" s="793"/>
      <c r="AT128" s="794"/>
      <c r="AU128" s="235"/>
      <c r="AV128" s="235"/>
      <c r="AW128" s="235"/>
      <c r="AX128" s="795" t="s">
        <v>463</v>
      </c>
      <c r="AY128" s="796"/>
      <c r="AZ128" s="796"/>
      <c r="BA128" s="796"/>
      <c r="BB128" s="796"/>
      <c r="BC128" s="796"/>
      <c r="BD128" s="796"/>
      <c r="BE128" s="797"/>
      <c r="BF128" s="774" t="s">
        <v>224</v>
      </c>
      <c r="BG128" s="775"/>
      <c r="BH128" s="775"/>
      <c r="BI128" s="775"/>
      <c r="BJ128" s="775"/>
      <c r="BK128" s="775"/>
      <c r="BL128" s="798"/>
      <c r="BM128" s="774">
        <v>11.45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464</v>
      </c>
      <c r="CQ128" s="716"/>
      <c r="CR128" s="716"/>
      <c r="CS128" s="716"/>
      <c r="CT128" s="716"/>
      <c r="CU128" s="716"/>
      <c r="CV128" s="716"/>
      <c r="CW128" s="716"/>
      <c r="CX128" s="716"/>
      <c r="CY128" s="716"/>
      <c r="CZ128" s="716"/>
      <c r="DA128" s="716"/>
      <c r="DB128" s="716"/>
      <c r="DC128" s="716"/>
      <c r="DD128" s="716"/>
      <c r="DE128" s="716"/>
      <c r="DF128" s="717"/>
      <c r="DG128" s="778">
        <v>177658</v>
      </c>
      <c r="DH128" s="779"/>
      <c r="DI128" s="779"/>
      <c r="DJ128" s="779"/>
      <c r="DK128" s="779"/>
      <c r="DL128" s="779">
        <v>67479</v>
      </c>
      <c r="DM128" s="779"/>
      <c r="DN128" s="779"/>
      <c r="DO128" s="779"/>
      <c r="DP128" s="779"/>
      <c r="DQ128" s="779">
        <v>103282</v>
      </c>
      <c r="DR128" s="779"/>
      <c r="DS128" s="779"/>
      <c r="DT128" s="779"/>
      <c r="DU128" s="779"/>
      <c r="DV128" s="780">
        <v>0.3</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465</v>
      </c>
      <c r="X129" s="765"/>
      <c r="Y129" s="765"/>
      <c r="Z129" s="766"/>
      <c r="AA129" s="767">
        <v>41255782</v>
      </c>
      <c r="AB129" s="768"/>
      <c r="AC129" s="768"/>
      <c r="AD129" s="768"/>
      <c r="AE129" s="769"/>
      <c r="AF129" s="770">
        <v>41668659</v>
      </c>
      <c r="AG129" s="768"/>
      <c r="AH129" s="768"/>
      <c r="AI129" s="768"/>
      <c r="AJ129" s="769"/>
      <c r="AK129" s="770">
        <v>40130062</v>
      </c>
      <c r="AL129" s="768"/>
      <c r="AM129" s="768"/>
      <c r="AN129" s="768"/>
      <c r="AO129" s="769"/>
      <c r="AP129" s="771"/>
      <c r="AQ129" s="772"/>
      <c r="AR129" s="772"/>
      <c r="AS129" s="772"/>
      <c r="AT129" s="773"/>
      <c r="AU129" s="237"/>
      <c r="AV129" s="237"/>
      <c r="AW129" s="237"/>
      <c r="AX129" s="737" t="s">
        <v>466</v>
      </c>
      <c r="AY129" s="738"/>
      <c r="AZ129" s="738"/>
      <c r="BA129" s="738"/>
      <c r="BB129" s="738"/>
      <c r="BC129" s="738"/>
      <c r="BD129" s="738"/>
      <c r="BE129" s="739"/>
      <c r="BF129" s="757" t="s">
        <v>224</v>
      </c>
      <c r="BG129" s="758"/>
      <c r="BH129" s="758"/>
      <c r="BI129" s="758"/>
      <c r="BJ129" s="758"/>
      <c r="BK129" s="758"/>
      <c r="BL129" s="759"/>
      <c r="BM129" s="757">
        <v>16.45</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467</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468</v>
      </c>
      <c r="X130" s="765"/>
      <c r="Y130" s="765"/>
      <c r="Z130" s="766"/>
      <c r="AA130" s="767">
        <v>6442518</v>
      </c>
      <c r="AB130" s="768"/>
      <c r="AC130" s="768"/>
      <c r="AD130" s="768"/>
      <c r="AE130" s="769"/>
      <c r="AF130" s="770">
        <v>6296286</v>
      </c>
      <c r="AG130" s="768"/>
      <c r="AH130" s="768"/>
      <c r="AI130" s="768"/>
      <c r="AJ130" s="769"/>
      <c r="AK130" s="770">
        <v>6343611</v>
      </c>
      <c r="AL130" s="768"/>
      <c r="AM130" s="768"/>
      <c r="AN130" s="768"/>
      <c r="AO130" s="769"/>
      <c r="AP130" s="771"/>
      <c r="AQ130" s="772"/>
      <c r="AR130" s="772"/>
      <c r="AS130" s="772"/>
      <c r="AT130" s="773"/>
      <c r="AU130" s="237"/>
      <c r="AV130" s="237"/>
      <c r="AW130" s="237"/>
      <c r="AX130" s="737" t="s">
        <v>469</v>
      </c>
      <c r="AY130" s="738"/>
      <c r="AZ130" s="738"/>
      <c r="BA130" s="738"/>
      <c r="BB130" s="738"/>
      <c r="BC130" s="738"/>
      <c r="BD130" s="738"/>
      <c r="BE130" s="739"/>
      <c r="BF130" s="740">
        <v>13.4</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34813264</v>
      </c>
      <c r="AB131" s="751"/>
      <c r="AC131" s="751"/>
      <c r="AD131" s="751"/>
      <c r="AE131" s="752"/>
      <c r="AF131" s="753">
        <v>35372373</v>
      </c>
      <c r="AG131" s="751"/>
      <c r="AH131" s="751"/>
      <c r="AI131" s="751"/>
      <c r="AJ131" s="752"/>
      <c r="AK131" s="753">
        <v>33786451</v>
      </c>
      <c r="AL131" s="751"/>
      <c r="AM131" s="751"/>
      <c r="AN131" s="751"/>
      <c r="AO131" s="752"/>
      <c r="AP131" s="754"/>
      <c r="AQ131" s="755"/>
      <c r="AR131" s="755"/>
      <c r="AS131" s="755"/>
      <c r="AT131" s="756"/>
      <c r="AU131" s="237"/>
      <c r="AV131" s="237"/>
      <c r="AW131" s="237"/>
      <c r="AX131" s="715" t="s">
        <v>471</v>
      </c>
      <c r="AY131" s="716"/>
      <c r="AZ131" s="716"/>
      <c r="BA131" s="716"/>
      <c r="BB131" s="716"/>
      <c r="BC131" s="716"/>
      <c r="BD131" s="716"/>
      <c r="BE131" s="717"/>
      <c r="BF131" s="718">
        <v>25.1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472</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473</v>
      </c>
      <c r="W132" s="728"/>
      <c r="X132" s="728"/>
      <c r="Y132" s="728"/>
      <c r="Z132" s="729"/>
      <c r="AA132" s="730">
        <v>17.691917660000001</v>
      </c>
      <c r="AB132" s="731"/>
      <c r="AC132" s="731"/>
      <c r="AD132" s="731"/>
      <c r="AE132" s="732"/>
      <c r="AF132" s="733">
        <v>11.67654486</v>
      </c>
      <c r="AG132" s="731"/>
      <c r="AH132" s="731"/>
      <c r="AI132" s="731"/>
      <c r="AJ132" s="732"/>
      <c r="AK132" s="733">
        <v>10.90721248</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474</v>
      </c>
      <c r="W133" s="707"/>
      <c r="X133" s="707"/>
      <c r="Y133" s="707"/>
      <c r="Z133" s="708"/>
      <c r="AA133" s="709">
        <v>15.9</v>
      </c>
      <c r="AB133" s="710"/>
      <c r="AC133" s="710"/>
      <c r="AD133" s="710"/>
      <c r="AE133" s="711"/>
      <c r="AF133" s="709">
        <v>15.2</v>
      </c>
      <c r="AG133" s="710"/>
      <c r="AH133" s="710"/>
      <c r="AI133" s="710"/>
      <c r="AJ133" s="711"/>
      <c r="AK133" s="709">
        <v>13.4</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J51" sqref="J5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13"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workbookViewId="0">
      <selection activeCell="G13" sqref="G13:J13"/>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22" t="s">
        <v>477</v>
      </c>
      <c r="L7" s="256"/>
      <c r="M7" s="257" t="s">
        <v>478</v>
      </c>
      <c r="N7" s="258"/>
    </row>
    <row r="8" spans="1:16" x14ac:dyDescent="0.15">
      <c r="A8" s="250"/>
      <c r="B8" s="246"/>
      <c r="C8" s="246"/>
      <c r="D8" s="246"/>
      <c r="E8" s="246"/>
      <c r="F8" s="246"/>
      <c r="G8" s="259"/>
      <c r="H8" s="260"/>
      <c r="I8" s="260"/>
      <c r="J8" s="261"/>
      <c r="K8" s="1123"/>
      <c r="L8" s="262" t="s">
        <v>479</v>
      </c>
      <c r="M8" s="263" t="s">
        <v>480</v>
      </c>
      <c r="N8" s="264" t="s">
        <v>481</v>
      </c>
    </row>
    <row r="9" spans="1:16" x14ac:dyDescent="0.15">
      <c r="A9" s="250"/>
      <c r="B9" s="246"/>
      <c r="C9" s="246"/>
      <c r="D9" s="246"/>
      <c r="E9" s="246"/>
      <c r="F9" s="246"/>
      <c r="G9" s="1136" t="s">
        <v>482</v>
      </c>
      <c r="H9" s="1137"/>
      <c r="I9" s="1137"/>
      <c r="J9" s="1138"/>
      <c r="K9" s="265">
        <v>12062487</v>
      </c>
      <c r="L9" s="266">
        <v>81709</v>
      </c>
      <c r="M9" s="267">
        <v>55721</v>
      </c>
      <c r="N9" s="268">
        <v>46.6</v>
      </c>
    </row>
    <row r="10" spans="1:16" x14ac:dyDescent="0.15">
      <c r="A10" s="250"/>
      <c r="B10" s="246"/>
      <c r="C10" s="246"/>
      <c r="D10" s="246"/>
      <c r="E10" s="246"/>
      <c r="F10" s="246"/>
      <c r="G10" s="1136" t="s">
        <v>483</v>
      </c>
      <c r="H10" s="1137"/>
      <c r="I10" s="1137"/>
      <c r="J10" s="1138"/>
      <c r="K10" s="269">
        <v>665626</v>
      </c>
      <c r="L10" s="270">
        <v>4509</v>
      </c>
      <c r="M10" s="271">
        <v>5407</v>
      </c>
      <c r="N10" s="272">
        <v>-16.600000000000001</v>
      </c>
    </row>
    <row r="11" spans="1:16" ht="13.5" customHeight="1" x14ac:dyDescent="0.15">
      <c r="A11" s="250"/>
      <c r="B11" s="246"/>
      <c r="C11" s="246"/>
      <c r="D11" s="246"/>
      <c r="E11" s="246"/>
      <c r="F11" s="246"/>
      <c r="G11" s="1136" t="s">
        <v>484</v>
      </c>
      <c r="H11" s="1137"/>
      <c r="I11" s="1137"/>
      <c r="J11" s="1138"/>
      <c r="K11" s="269">
        <v>2153423</v>
      </c>
      <c r="L11" s="270">
        <v>14587</v>
      </c>
      <c r="M11" s="271">
        <v>4456</v>
      </c>
      <c r="N11" s="272">
        <v>227.4</v>
      </c>
    </row>
    <row r="12" spans="1:16" ht="13.5" customHeight="1" x14ac:dyDescent="0.15">
      <c r="A12" s="250"/>
      <c r="B12" s="246"/>
      <c r="C12" s="246"/>
      <c r="D12" s="246"/>
      <c r="E12" s="246"/>
      <c r="F12" s="246"/>
      <c r="G12" s="1136" t="s">
        <v>485</v>
      </c>
      <c r="H12" s="1137"/>
      <c r="I12" s="1137"/>
      <c r="J12" s="1138"/>
      <c r="K12" s="269">
        <v>390636</v>
      </c>
      <c r="L12" s="270">
        <v>2646</v>
      </c>
      <c r="M12" s="271">
        <v>1602</v>
      </c>
      <c r="N12" s="272">
        <v>65.2</v>
      </c>
    </row>
    <row r="13" spans="1:16" ht="13.5" customHeight="1" x14ac:dyDescent="0.15">
      <c r="A13" s="250"/>
      <c r="B13" s="246"/>
      <c r="C13" s="246"/>
      <c r="D13" s="246"/>
      <c r="E13" s="246"/>
      <c r="F13" s="246"/>
      <c r="G13" s="1136" t="s">
        <v>486</v>
      </c>
      <c r="H13" s="1137"/>
      <c r="I13" s="1137"/>
      <c r="J13" s="1138"/>
      <c r="K13" s="269" t="s">
        <v>487</v>
      </c>
      <c r="L13" s="270" t="s">
        <v>487</v>
      </c>
      <c r="M13" s="271">
        <v>24</v>
      </c>
      <c r="N13" s="272" t="s">
        <v>487</v>
      </c>
    </row>
    <row r="14" spans="1:16" ht="13.5" customHeight="1" x14ac:dyDescent="0.15">
      <c r="A14" s="250"/>
      <c r="B14" s="246"/>
      <c r="C14" s="246"/>
      <c r="D14" s="246"/>
      <c r="E14" s="246"/>
      <c r="F14" s="246"/>
      <c r="G14" s="1136" t="s">
        <v>488</v>
      </c>
      <c r="H14" s="1137"/>
      <c r="I14" s="1137"/>
      <c r="J14" s="1138"/>
      <c r="K14" s="269">
        <v>562144</v>
      </c>
      <c r="L14" s="270">
        <v>3808</v>
      </c>
      <c r="M14" s="271">
        <v>2095</v>
      </c>
      <c r="N14" s="272">
        <v>81.8</v>
      </c>
    </row>
    <row r="15" spans="1:16" ht="13.5" customHeight="1" x14ac:dyDescent="0.15">
      <c r="A15" s="250"/>
      <c r="B15" s="246"/>
      <c r="C15" s="246"/>
      <c r="D15" s="246"/>
      <c r="E15" s="246"/>
      <c r="F15" s="246"/>
      <c r="G15" s="1136" t="s">
        <v>489</v>
      </c>
      <c r="H15" s="1137"/>
      <c r="I15" s="1137"/>
      <c r="J15" s="1138"/>
      <c r="K15" s="269">
        <v>1407652</v>
      </c>
      <c r="L15" s="270">
        <v>9535</v>
      </c>
      <c r="M15" s="271">
        <v>1844</v>
      </c>
      <c r="N15" s="272">
        <v>417.1</v>
      </c>
    </row>
    <row r="16" spans="1:16" x14ac:dyDescent="0.15">
      <c r="A16" s="250"/>
      <c r="B16" s="246"/>
      <c r="C16" s="246"/>
      <c r="D16" s="246"/>
      <c r="E16" s="246"/>
      <c r="F16" s="246"/>
      <c r="G16" s="1139" t="s">
        <v>490</v>
      </c>
      <c r="H16" s="1140"/>
      <c r="I16" s="1140"/>
      <c r="J16" s="1141"/>
      <c r="K16" s="270">
        <v>-1330214</v>
      </c>
      <c r="L16" s="270">
        <v>-9011</v>
      </c>
      <c r="M16" s="271">
        <v>-4887</v>
      </c>
      <c r="N16" s="272">
        <v>84.4</v>
      </c>
    </row>
    <row r="17" spans="1:16" x14ac:dyDescent="0.15">
      <c r="A17" s="250"/>
      <c r="B17" s="246"/>
      <c r="C17" s="246"/>
      <c r="D17" s="246"/>
      <c r="E17" s="246"/>
      <c r="F17" s="246"/>
      <c r="G17" s="1139" t="s">
        <v>172</v>
      </c>
      <c r="H17" s="1140"/>
      <c r="I17" s="1140"/>
      <c r="J17" s="1141"/>
      <c r="K17" s="270">
        <v>15911754</v>
      </c>
      <c r="L17" s="270">
        <v>107783</v>
      </c>
      <c r="M17" s="271">
        <v>66260</v>
      </c>
      <c r="N17" s="272">
        <v>62.7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33" t="s">
        <v>495</v>
      </c>
      <c r="H21" s="1134"/>
      <c r="I21" s="1134"/>
      <c r="J21" s="1135"/>
      <c r="K21" s="282">
        <v>10.5</v>
      </c>
      <c r="L21" s="283">
        <v>6.58</v>
      </c>
      <c r="M21" s="284">
        <v>3.92</v>
      </c>
      <c r="N21" s="251"/>
      <c r="O21" s="285"/>
      <c r="P21" s="281"/>
    </row>
    <row r="22" spans="1:16" s="286" customFormat="1" x14ac:dyDescent="0.15">
      <c r="A22" s="281"/>
      <c r="B22" s="251"/>
      <c r="C22" s="251"/>
      <c r="D22" s="251"/>
      <c r="E22" s="251"/>
      <c r="F22" s="251"/>
      <c r="G22" s="1133" t="s">
        <v>496</v>
      </c>
      <c r="H22" s="1134"/>
      <c r="I22" s="1134"/>
      <c r="J22" s="1135"/>
      <c r="K22" s="287">
        <v>96.1</v>
      </c>
      <c r="L22" s="288">
        <v>99.7</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22" t="s">
        <v>477</v>
      </c>
      <c r="L30" s="256"/>
      <c r="M30" s="257" t="s">
        <v>478</v>
      </c>
      <c r="N30" s="258"/>
    </row>
    <row r="31" spans="1:16" x14ac:dyDescent="0.15">
      <c r="A31" s="250"/>
      <c r="B31" s="246"/>
      <c r="C31" s="246"/>
      <c r="D31" s="246"/>
      <c r="E31" s="246"/>
      <c r="F31" s="246"/>
      <c r="G31" s="259"/>
      <c r="H31" s="260"/>
      <c r="I31" s="260"/>
      <c r="J31" s="261"/>
      <c r="K31" s="1123"/>
      <c r="L31" s="262" t="s">
        <v>479</v>
      </c>
      <c r="M31" s="263" t="s">
        <v>480</v>
      </c>
      <c r="N31" s="264" t="s">
        <v>481</v>
      </c>
    </row>
    <row r="32" spans="1:16" ht="27" customHeight="1" x14ac:dyDescent="0.15">
      <c r="A32" s="250"/>
      <c r="B32" s="246"/>
      <c r="C32" s="246"/>
      <c r="D32" s="246"/>
      <c r="E32" s="246"/>
      <c r="F32" s="246"/>
      <c r="G32" s="1124" t="s">
        <v>500</v>
      </c>
      <c r="H32" s="1125"/>
      <c r="I32" s="1125"/>
      <c r="J32" s="1126"/>
      <c r="K32" s="296">
        <v>6914405</v>
      </c>
      <c r="L32" s="296">
        <v>46837</v>
      </c>
      <c r="M32" s="297">
        <v>35238</v>
      </c>
      <c r="N32" s="298">
        <v>32.9</v>
      </c>
    </row>
    <row r="33" spans="1:16" ht="13.5" customHeight="1" x14ac:dyDescent="0.15">
      <c r="A33" s="250"/>
      <c r="B33" s="246"/>
      <c r="C33" s="246"/>
      <c r="D33" s="246"/>
      <c r="E33" s="246"/>
      <c r="F33" s="246"/>
      <c r="G33" s="1124" t="s">
        <v>501</v>
      </c>
      <c r="H33" s="1125"/>
      <c r="I33" s="1125"/>
      <c r="J33" s="1126"/>
      <c r="K33" s="296" t="s">
        <v>487</v>
      </c>
      <c r="L33" s="296" t="s">
        <v>487</v>
      </c>
      <c r="M33" s="297" t="s">
        <v>487</v>
      </c>
      <c r="N33" s="298" t="s">
        <v>487</v>
      </c>
    </row>
    <row r="34" spans="1:16" ht="27" customHeight="1" x14ac:dyDescent="0.15">
      <c r="A34" s="250"/>
      <c r="B34" s="246"/>
      <c r="C34" s="246"/>
      <c r="D34" s="246"/>
      <c r="E34" s="246"/>
      <c r="F34" s="246"/>
      <c r="G34" s="1124" t="s">
        <v>502</v>
      </c>
      <c r="H34" s="1125"/>
      <c r="I34" s="1125"/>
      <c r="J34" s="1126"/>
      <c r="K34" s="296" t="s">
        <v>487</v>
      </c>
      <c r="L34" s="296" t="s">
        <v>487</v>
      </c>
      <c r="M34" s="297">
        <v>9</v>
      </c>
      <c r="N34" s="298" t="s">
        <v>487</v>
      </c>
    </row>
    <row r="35" spans="1:16" ht="27" customHeight="1" x14ac:dyDescent="0.15">
      <c r="A35" s="250"/>
      <c r="B35" s="246"/>
      <c r="C35" s="246"/>
      <c r="D35" s="246"/>
      <c r="E35" s="246"/>
      <c r="F35" s="246"/>
      <c r="G35" s="1124" t="s">
        <v>503</v>
      </c>
      <c r="H35" s="1125"/>
      <c r="I35" s="1125"/>
      <c r="J35" s="1126"/>
      <c r="K35" s="296">
        <v>3137666</v>
      </c>
      <c r="L35" s="296">
        <v>21254</v>
      </c>
      <c r="M35" s="297">
        <v>12777</v>
      </c>
      <c r="N35" s="298">
        <v>66.3</v>
      </c>
    </row>
    <row r="36" spans="1:16" ht="27" customHeight="1" x14ac:dyDescent="0.15">
      <c r="A36" s="250"/>
      <c r="B36" s="246"/>
      <c r="C36" s="246"/>
      <c r="D36" s="246"/>
      <c r="E36" s="246"/>
      <c r="F36" s="246"/>
      <c r="G36" s="1124" t="s">
        <v>504</v>
      </c>
      <c r="H36" s="1125"/>
      <c r="I36" s="1125"/>
      <c r="J36" s="1126"/>
      <c r="K36" s="296">
        <v>671489</v>
      </c>
      <c r="L36" s="296">
        <v>4549</v>
      </c>
      <c r="M36" s="297">
        <v>1670</v>
      </c>
      <c r="N36" s="298">
        <v>172.4</v>
      </c>
    </row>
    <row r="37" spans="1:16" ht="13.5" customHeight="1" x14ac:dyDescent="0.15">
      <c r="A37" s="250"/>
      <c r="B37" s="246"/>
      <c r="C37" s="246"/>
      <c r="D37" s="246"/>
      <c r="E37" s="246"/>
      <c r="F37" s="246"/>
      <c r="G37" s="1124" t="s">
        <v>505</v>
      </c>
      <c r="H37" s="1125"/>
      <c r="I37" s="1125"/>
      <c r="J37" s="1126"/>
      <c r="K37" s="296">
        <v>619</v>
      </c>
      <c r="L37" s="296">
        <v>4</v>
      </c>
      <c r="M37" s="297">
        <v>592</v>
      </c>
      <c r="N37" s="298">
        <v>-99.3</v>
      </c>
    </row>
    <row r="38" spans="1:16" ht="27" customHeight="1" x14ac:dyDescent="0.15">
      <c r="A38" s="250"/>
      <c r="B38" s="246"/>
      <c r="C38" s="246"/>
      <c r="D38" s="246"/>
      <c r="E38" s="246"/>
      <c r="F38" s="246"/>
      <c r="G38" s="1127" t="s">
        <v>506</v>
      </c>
      <c r="H38" s="1128"/>
      <c r="I38" s="1128"/>
      <c r="J38" s="1129"/>
      <c r="K38" s="299" t="s">
        <v>487</v>
      </c>
      <c r="L38" s="299" t="s">
        <v>487</v>
      </c>
      <c r="M38" s="300">
        <v>0</v>
      </c>
      <c r="N38" s="301" t="s">
        <v>487</v>
      </c>
      <c r="O38" s="295"/>
    </row>
    <row r="39" spans="1:16" x14ac:dyDescent="0.15">
      <c r="A39" s="250"/>
      <c r="B39" s="246"/>
      <c r="C39" s="246"/>
      <c r="D39" s="246"/>
      <c r="E39" s="246"/>
      <c r="F39" s="246"/>
      <c r="G39" s="1127" t="s">
        <v>507</v>
      </c>
      <c r="H39" s="1128"/>
      <c r="I39" s="1128"/>
      <c r="J39" s="1129"/>
      <c r="K39" s="302">
        <v>-695408</v>
      </c>
      <c r="L39" s="302">
        <v>-4711</v>
      </c>
      <c r="M39" s="303">
        <v>-7965</v>
      </c>
      <c r="N39" s="304">
        <v>-40.9</v>
      </c>
      <c r="O39" s="295"/>
    </row>
    <row r="40" spans="1:16" ht="27" customHeight="1" x14ac:dyDescent="0.15">
      <c r="A40" s="250"/>
      <c r="B40" s="246"/>
      <c r="C40" s="246"/>
      <c r="D40" s="246"/>
      <c r="E40" s="246"/>
      <c r="F40" s="246"/>
      <c r="G40" s="1124" t="s">
        <v>508</v>
      </c>
      <c r="H40" s="1125"/>
      <c r="I40" s="1125"/>
      <c r="J40" s="1126"/>
      <c r="K40" s="302">
        <v>-6343611</v>
      </c>
      <c r="L40" s="302">
        <v>-42971</v>
      </c>
      <c r="M40" s="303">
        <v>-31941</v>
      </c>
      <c r="N40" s="304">
        <v>34.5</v>
      </c>
      <c r="O40" s="295"/>
    </row>
    <row r="41" spans="1:16" x14ac:dyDescent="0.15">
      <c r="A41" s="250"/>
      <c r="B41" s="246"/>
      <c r="C41" s="246"/>
      <c r="D41" s="246"/>
      <c r="E41" s="246"/>
      <c r="F41" s="246"/>
      <c r="G41" s="1130" t="s">
        <v>284</v>
      </c>
      <c r="H41" s="1131"/>
      <c r="I41" s="1131"/>
      <c r="J41" s="1132"/>
      <c r="K41" s="296">
        <v>3685160</v>
      </c>
      <c r="L41" s="302">
        <v>24963</v>
      </c>
      <c r="M41" s="303">
        <v>10381</v>
      </c>
      <c r="N41" s="304">
        <v>140.5</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17" t="s">
        <v>477</v>
      </c>
      <c r="J49" s="1119" t="s">
        <v>512</v>
      </c>
      <c r="K49" s="1120"/>
      <c r="L49" s="1120"/>
      <c r="M49" s="1120"/>
      <c r="N49" s="1121"/>
    </row>
    <row r="50" spans="1:14" x14ac:dyDescent="0.15">
      <c r="A50" s="250"/>
      <c r="B50" s="246"/>
      <c r="C50" s="246"/>
      <c r="D50" s="246"/>
      <c r="E50" s="246"/>
      <c r="F50" s="246"/>
      <c r="G50" s="314"/>
      <c r="H50" s="315"/>
      <c r="I50" s="1118"/>
      <c r="J50" s="316" t="s">
        <v>513</v>
      </c>
      <c r="K50" s="317" t="s">
        <v>514</v>
      </c>
      <c r="L50" s="318" t="s">
        <v>515</v>
      </c>
      <c r="M50" s="319" t="s">
        <v>516</v>
      </c>
      <c r="N50" s="320" t="s">
        <v>517</v>
      </c>
    </row>
    <row r="51" spans="1:14" x14ac:dyDescent="0.15">
      <c r="A51" s="250"/>
      <c r="B51" s="246"/>
      <c r="C51" s="246"/>
      <c r="D51" s="246"/>
      <c r="E51" s="246"/>
      <c r="F51" s="246"/>
      <c r="G51" s="312" t="s">
        <v>518</v>
      </c>
      <c r="H51" s="313"/>
      <c r="I51" s="321">
        <v>14431348</v>
      </c>
      <c r="J51" s="322">
        <v>95406</v>
      </c>
      <c r="K51" s="323">
        <v>50.9</v>
      </c>
      <c r="L51" s="324">
        <v>39425</v>
      </c>
      <c r="M51" s="325">
        <v>2.1</v>
      </c>
      <c r="N51" s="326">
        <v>48.8</v>
      </c>
    </row>
    <row r="52" spans="1:14" x14ac:dyDescent="0.15">
      <c r="A52" s="250"/>
      <c r="B52" s="246"/>
      <c r="C52" s="246"/>
      <c r="D52" s="246"/>
      <c r="E52" s="246"/>
      <c r="F52" s="246"/>
      <c r="G52" s="327"/>
      <c r="H52" s="328" t="s">
        <v>519</v>
      </c>
      <c r="I52" s="329">
        <v>6775761</v>
      </c>
      <c r="J52" s="330">
        <v>44795</v>
      </c>
      <c r="K52" s="331">
        <v>63.9</v>
      </c>
      <c r="L52" s="332">
        <v>22414</v>
      </c>
      <c r="M52" s="333">
        <v>-0.1</v>
      </c>
      <c r="N52" s="334">
        <v>64</v>
      </c>
    </row>
    <row r="53" spans="1:14" x14ac:dyDescent="0.15">
      <c r="A53" s="250"/>
      <c r="B53" s="246"/>
      <c r="C53" s="246"/>
      <c r="D53" s="246"/>
      <c r="E53" s="246"/>
      <c r="F53" s="246"/>
      <c r="G53" s="312" t="s">
        <v>520</v>
      </c>
      <c r="H53" s="313"/>
      <c r="I53" s="321">
        <v>34712044</v>
      </c>
      <c r="J53" s="322">
        <v>229933</v>
      </c>
      <c r="K53" s="323">
        <v>141</v>
      </c>
      <c r="L53" s="324">
        <v>43141</v>
      </c>
      <c r="M53" s="325">
        <v>9.4</v>
      </c>
      <c r="N53" s="326">
        <v>131.6</v>
      </c>
    </row>
    <row r="54" spans="1:14" x14ac:dyDescent="0.15">
      <c r="A54" s="250"/>
      <c r="B54" s="246"/>
      <c r="C54" s="246"/>
      <c r="D54" s="246"/>
      <c r="E54" s="246"/>
      <c r="F54" s="246"/>
      <c r="G54" s="327"/>
      <c r="H54" s="328" t="s">
        <v>519</v>
      </c>
      <c r="I54" s="329">
        <v>6822375</v>
      </c>
      <c r="J54" s="330">
        <v>45191</v>
      </c>
      <c r="K54" s="331">
        <v>0.9</v>
      </c>
      <c r="L54" s="332">
        <v>21887</v>
      </c>
      <c r="M54" s="333">
        <v>-2.4</v>
      </c>
      <c r="N54" s="334">
        <v>3.3</v>
      </c>
    </row>
    <row r="55" spans="1:14" x14ac:dyDescent="0.15">
      <c r="A55" s="250"/>
      <c r="B55" s="246"/>
      <c r="C55" s="246"/>
      <c r="D55" s="246"/>
      <c r="E55" s="246"/>
      <c r="F55" s="246"/>
      <c r="G55" s="312" t="s">
        <v>521</v>
      </c>
      <c r="H55" s="313"/>
      <c r="I55" s="321">
        <v>103456194</v>
      </c>
      <c r="J55" s="322">
        <v>690288</v>
      </c>
      <c r="K55" s="323">
        <v>200.2</v>
      </c>
      <c r="L55" s="324">
        <v>45117</v>
      </c>
      <c r="M55" s="325">
        <v>4.5999999999999996</v>
      </c>
      <c r="N55" s="326">
        <v>195.6</v>
      </c>
    </row>
    <row r="56" spans="1:14" x14ac:dyDescent="0.15">
      <c r="A56" s="250"/>
      <c r="B56" s="246"/>
      <c r="C56" s="246"/>
      <c r="D56" s="246"/>
      <c r="E56" s="246"/>
      <c r="F56" s="246"/>
      <c r="G56" s="327"/>
      <c r="H56" s="328" t="s">
        <v>519</v>
      </c>
      <c r="I56" s="329">
        <v>6810679</v>
      </c>
      <c r="J56" s="330">
        <v>45443</v>
      </c>
      <c r="K56" s="331">
        <v>0.6</v>
      </c>
      <c r="L56" s="332">
        <v>25589</v>
      </c>
      <c r="M56" s="333">
        <v>16.899999999999999</v>
      </c>
      <c r="N56" s="334">
        <v>-16.3</v>
      </c>
    </row>
    <row r="57" spans="1:14" x14ac:dyDescent="0.15">
      <c r="A57" s="250"/>
      <c r="B57" s="246"/>
      <c r="C57" s="246"/>
      <c r="D57" s="246"/>
      <c r="E57" s="246"/>
      <c r="F57" s="246"/>
      <c r="G57" s="312" t="s">
        <v>522</v>
      </c>
      <c r="H57" s="313"/>
      <c r="I57" s="321">
        <v>112797139</v>
      </c>
      <c r="J57" s="322">
        <v>758055</v>
      </c>
      <c r="K57" s="323">
        <v>9.8000000000000007</v>
      </c>
      <c r="L57" s="324">
        <v>58051</v>
      </c>
      <c r="M57" s="325">
        <v>28.7</v>
      </c>
      <c r="N57" s="326">
        <v>-18.899999999999999</v>
      </c>
    </row>
    <row r="58" spans="1:14" x14ac:dyDescent="0.15">
      <c r="A58" s="250"/>
      <c r="B58" s="246"/>
      <c r="C58" s="246"/>
      <c r="D58" s="246"/>
      <c r="E58" s="246"/>
      <c r="F58" s="246"/>
      <c r="G58" s="327"/>
      <c r="H58" s="328" t="s">
        <v>519</v>
      </c>
      <c r="I58" s="329">
        <v>7416631</v>
      </c>
      <c r="J58" s="330">
        <v>49844</v>
      </c>
      <c r="K58" s="331">
        <v>9.6999999999999993</v>
      </c>
      <c r="L58" s="332">
        <v>32143</v>
      </c>
      <c r="M58" s="333">
        <v>25.6</v>
      </c>
      <c r="N58" s="334">
        <v>-15.9</v>
      </c>
    </row>
    <row r="59" spans="1:14" x14ac:dyDescent="0.15">
      <c r="A59" s="250"/>
      <c r="B59" s="246"/>
      <c r="C59" s="246"/>
      <c r="D59" s="246"/>
      <c r="E59" s="246"/>
      <c r="F59" s="246"/>
      <c r="G59" s="312" t="s">
        <v>523</v>
      </c>
      <c r="H59" s="313"/>
      <c r="I59" s="321">
        <v>77215115</v>
      </c>
      <c r="J59" s="322">
        <v>523042</v>
      </c>
      <c r="K59" s="323">
        <v>-31</v>
      </c>
      <c r="L59" s="324">
        <v>63257</v>
      </c>
      <c r="M59" s="325">
        <v>9</v>
      </c>
      <c r="N59" s="326">
        <v>-40</v>
      </c>
    </row>
    <row r="60" spans="1:14" x14ac:dyDescent="0.15">
      <c r="A60" s="250"/>
      <c r="B60" s="246"/>
      <c r="C60" s="246"/>
      <c r="D60" s="246"/>
      <c r="E60" s="246"/>
      <c r="F60" s="246"/>
      <c r="G60" s="327"/>
      <c r="H60" s="328" t="s">
        <v>519</v>
      </c>
      <c r="I60" s="335">
        <v>6548546</v>
      </c>
      <c r="J60" s="330">
        <v>44359</v>
      </c>
      <c r="K60" s="331">
        <v>-11</v>
      </c>
      <c r="L60" s="332">
        <v>27259</v>
      </c>
      <c r="M60" s="333">
        <v>-15.2</v>
      </c>
      <c r="N60" s="334">
        <v>4.2</v>
      </c>
    </row>
    <row r="61" spans="1:14" x14ac:dyDescent="0.15">
      <c r="A61" s="250"/>
      <c r="B61" s="246"/>
      <c r="C61" s="246"/>
      <c r="D61" s="246"/>
      <c r="E61" s="246"/>
      <c r="F61" s="246"/>
      <c r="G61" s="312" t="s">
        <v>524</v>
      </c>
      <c r="H61" s="336"/>
      <c r="I61" s="337">
        <v>68522368</v>
      </c>
      <c r="J61" s="338">
        <v>459345</v>
      </c>
      <c r="K61" s="339">
        <v>74.2</v>
      </c>
      <c r="L61" s="340">
        <v>49798</v>
      </c>
      <c r="M61" s="341">
        <v>10.8</v>
      </c>
      <c r="N61" s="326">
        <v>63.4</v>
      </c>
    </row>
    <row r="62" spans="1:14" x14ac:dyDescent="0.15">
      <c r="A62" s="250"/>
      <c r="B62" s="246"/>
      <c r="C62" s="246"/>
      <c r="D62" s="246"/>
      <c r="E62" s="246"/>
      <c r="F62" s="246"/>
      <c r="G62" s="327"/>
      <c r="H62" s="328" t="s">
        <v>519</v>
      </c>
      <c r="I62" s="329">
        <v>6874798</v>
      </c>
      <c r="J62" s="330">
        <v>45926</v>
      </c>
      <c r="K62" s="331">
        <v>12.8</v>
      </c>
      <c r="L62" s="332">
        <v>25858</v>
      </c>
      <c r="M62" s="333">
        <v>5</v>
      </c>
      <c r="N62" s="334">
        <v>7.8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8" zoomScale="85" zoomScaleNormal="85" zoomScaleSheetLayoutView="55" workbookViewId="0">
      <selection activeCell="Z102" sqref="Z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AE83" sqref="AE8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election activeCell="C48" sqref="C48:E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2" t="s">
        <v>3</v>
      </c>
      <c r="D47" s="1142"/>
      <c r="E47" s="1143"/>
      <c r="F47" s="11">
        <v>25.09</v>
      </c>
      <c r="G47" s="12">
        <v>32.19</v>
      </c>
      <c r="H47" s="12">
        <v>16.559999999999999</v>
      </c>
      <c r="I47" s="12">
        <v>23.47</v>
      </c>
      <c r="J47" s="13">
        <v>26.69</v>
      </c>
    </row>
    <row r="48" spans="2:10" ht="57.75" customHeight="1" x14ac:dyDescent="0.15">
      <c r="B48" s="14"/>
      <c r="C48" s="1144" t="s">
        <v>4</v>
      </c>
      <c r="D48" s="1144"/>
      <c r="E48" s="1145"/>
      <c r="F48" s="15">
        <v>23.36</v>
      </c>
      <c r="G48" s="16">
        <v>23.09</v>
      </c>
      <c r="H48" s="16">
        <v>15.58</v>
      </c>
      <c r="I48" s="16">
        <v>25.39</v>
      </c>
      <c r="J48" s="17">
        <v>32</v>
      </c>
    </row>
    <row r="49" spans="2:10" ht="57.75" customHeight="1" thickBot="1" x14ac:dyDescent="0.2">
      <c r="B49" s="18"/>
      <c r="C49" s="1146" t="s">
        <v>5</v>
      </c>
      <c r="D49" s="1146"/>
      <c r="E49" s="1147"/>
      <c r="F49" s="19" t="s">
        <v>531</v>
      </c>
      <c r="G49" s="20" t="s">
        <v>532</v>
      </c>
      <c r="H49" s="20" t="s">
        <v>533</v>
      </c>
      <c r="I49" s="20">
        <v>3.14</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election activeCell="I34" sqref="I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4" t="s">
        <v>535</v>
      </c>
      <c r="D34" s="1154"/>
      <c r="E34" s="1155"/>
      <c r="F34" s="32">
        <v>23.36</v>
      </c>
      <c r="G34" s="33">
        <v>23.07</v>
      </c>
      <c r="H34" s="33">
        <v>14.22</v>
      </c>
      <c r="I34" s="33">
        <v>23.41</v>
      </c>
      <c r="J34" s="34">
        <v>29.34</v>
      </c>
      <c r="K34" s="22"/>
      <c r="L34" s="22"/>
      <c r="M34" s="22"/>
      <c r="N34" s="22"/>
      <c r="O34" s="22"/>
      <c r="P34" s="22"/>
    </row>
    <row r="35" spans="1:16" ht="39" customHeight="1" x14ac:dyDescent="0.15">
      <c r="A35" s="22"/>
      <c r="B35" s="35"/>
      <c r="C35" s="1148" t="s">
        <v>536</v>
      </c>
      <c r="D35" s="1149"/>
      <c r="E35" s="1150"/>
      <c r="F35" s="36">
        <v>0</v>
      </c>
      <c r="G35" s="37">
        <v>0</v>
      </c>
      <c r="H35" s="37">
        <v>2.15</v>
      </c>
      <c r="I35" s="37">
        <v>8.81</v>
      </c>
      <c r="J35" s="38">
        <v>4.3899999999999997</v>
      </c>
      <c r="K35" s="22"/>
      <c r="L35" s="22"/>
      <c r="M35" s="22"/>
      <c r="N35" s="22"/>
      <c r="O35" s="22"/>
      <c r="P35" s="22"/>
    </row>
    <row r="36" spans="1:16" ht="39" customHeight="1" x14ac:dyDescent="0.15">
      <c r="A36" s="22"/>
      <c r="B36" s="35"/>
      <c r="C36" s="1148" t="s">
        <v>537</v>
      </c>
      <c r="D36" s="1149"/>
      <c r="E36" s="1150"/>
      <c r="F36" s="36">
        <v>0</v>
      </c>
      <c r="G36" s="37">
        <v>0</v>
      </c>
      <c r="H36" s="37">
        <v>0</v>
      </c>
      <c r="I36" s="37">
        <v>7.12</v>
      </c>
      <c r="J36" s="38">
        <v>2.73</v>
      </c>
      <c r="K36" s="22"/>
      <c r="L36" s="22"/>
      <c r="M36" s="22"/>
      <c r="N36" s="22"/>
      <c r="O36" s="22"/>
      <c r="P36" s="22"/>
    </row>
    <row r="37" spans="1:16" ht="39" customHeight="1" x14ac:dyDescent="0.15">
      <c r="A37" s="22"/>
      <c r="B37" s="35"/>
      <c r="C37" s="1148" t="s">
        <v>538</v>
      </c>
      <c r="D37" s="1149"/>
      <c r="E37" s="1150"/>
      <c r="F37" s="36">
        <v>0</v>
      </c>
      <c r="G37" s="37">
        <v>0.17</v>
      </c>
      <c r="H37" s="37">
        <v>0.01</v>
      </c>
      <c r="I37" s="37">
        <v>0.88</v>
      </c>
      <c r="J37" s="38">
        <v>0.31</v>
      </c>
      <c r="K37" s="22"/>
      <c r="L37" s="22"/>
      <c r="M37" s="22"/>
      <c r="N37" s="22"/>
      <c r="O37" s="22"/>
      <c r="P37" s="22"/>
    </row>
    <row r="38" spans="1:16" ht="39" customHeight="1" x14ac:dyDescent="0.15">
      <c r="A38" s="22"/>
      <c r="B38" s="35"/>
      <c r="C38" s="1148" t="s">
        <v>539</v>
      </c>
      <c r="D38" s="1149"/>
      <c r="E38" s="1150"/>
      <c r="F38" s="36">
        <v>0.02</v>
      </c>
      <c r="G38" s="37">
        <v>0.06</v>
      </c>
      <c r="H38" s="37">
        <v>0.03</v>
      </c>
      <c r="I38" s="37">
        <v>0.1</v>
      </c>
      <c r="J38" s="38">
        <v>0.23</v>
      </c>
      <c r="K38" s="22"/>
      <c r="L38" s="22"/>
      <c r="M38" s="22"/>
      <c r="N38" s="22"/>
      <c r="O38" s="22"/>
      <c r="P38" s="22"/>
    </row>
    <row r="39" spans="1:16" ht="39" customHeight="1" x14ac:dyDescent="0.15">
      <c r="A39" s="22"/>
      <c r="B39" s="35"/>
      <c r="C39" s="1148" t="s">
        <v>540</v>
      </c>
      <c r="D39" s="1149"/>
      <c r="E39" s="1150"/>
      <c r="F39" s="36">
        <v>0</v>
      </c>
      <c r="G39" s="37">
        <v>0.03</v>
      </c>
      <c r="H39" s="37">
        <v>0.02</v>
      </c>
      <c r="I39" s="37">
        <v>0.02</v>
      </c>
      <c r="J39" s="38">
        <v>0.02</v>
      </c>
      <c r="K39" s="22"/>
      <c r="L39" s="22"/>
      <c r="M39" s="22"/>
      <c r="N39" s="22"/>
      <c r="O39" s="22"/>
      <c r="P39" s="22"/>
    </row>
    <row r="40" spans="1:16" ht="39" customHeight="1" x14ac:dyDescent="0.15">
      <c r="A40" s="22"/>
      <c r="B40" s="35"/>
      <c r="C40" s="1148" t="s">
        <v>541</v>
      </c>
      <c r="D40" s="1149"/>
      <c r="E40" s="1150"/>
      <c r="F40" s="36">
        <v>0.02</v>
      </c>
      <c r="G40" s="37">
        <v>0.12</v>
      </c>
      <c r="H40" s="37">
        <v>0.03</v>
      </c>
      <c r="I40" s="37">
        <v>0</v>
      </c>
      <c r="J40" s="38">
        <v>0.01</v>
      </c>
      <c r="K40" s="22"/>
      <c r="L40" s="22"/>
      <c r="M40" s="22"/>
      <c r="N40" s="22"/>
      <c r="O40" s="22"/>
      <c r="P40" s="22"/>
    </row>
    <row r="41" spans="1:16" ht="39" customHeight="1" x14ac:dyDescent="0.15">
      <c r="A41" s="22"/>
      <c r="B41" s="35"/>
      <c r="C41" s="1148" t="s">
        <v>542</v>
      </c>
      <c r="D41" s="1149"/>
      <c r="E41" s="1150"/>
      <c r="F41" s="36">
        <v>0</v>
      </c>
      <c r="G41" s="37">
        <v>0</v>
      </c>
      <c r="H41" s="37">
        <v>0</v>
      </c>
      <c r="I41" s="37">
        <v>0</v>
      </c>
      <c r="J41" s="38">
        <v>0</v>
      </c>
      <c r="K41" s="22"/>
      <c r="L41" s="22"/>
      <c r="M41" s="22"/>
      <c r="N41" s="22"/>
      <c r="O41" s="22"/>
      <c r="P41" s="22"/>
    </row>
    <row r="42" spans="1:16" ht="39" customHeight="1" x14ac:dyDescent="0.15">
      <c r="A42" s="22"/>
      <c r="B42" s="39"/>
      <c r="C42" s="1148" t="s">
        <v>543</v>
      </c>
      <c r="D42" s="1149"/>
      <c r="E42" s="1150"/>
      <c r="F42" s="36" t="s">
        <v>487</v>
      </c>
      <c r="G42" s="37" t="s">
        <v>487</v>
      </c>
      <c r="H42" s="37" t="s">
        <v>487</v>
      </c>
      <c r="I42" s="37" t="s">
        <v>487</v>
      </c>
      <c r="J42" s="38" t="s">
        <v>487</v>
      </c>
      <c r="K42" s="22"/>
      <c r="L42" s="22"/>
      <c r="M42" s="22"/>
      <c r="N42" s="22"/>
      <c r="O42" s="22"/>
      <c r="P42" s="22"/>
    </row>
    <row r="43" spans="1:16" ht="39" customHeight="1" thickBot="1" x14ac:dyDescent="0.2">
      <c r="A43" s="22"/>
      <c r="B43" s="40"/>
      <c r="C43" s="1151" t="s">
        <v>544</v>
      </c>
      <c r="D43" s="1152"/>
      <c r="E43" s="1153"/>
      <c r="F43" s="41">
        <v>0</v>
      </c>
      <c r="G43" s="42">
        <v>0.01</v>
      </c>
      <c r="H43" s="42">
        <v>1.34</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85" zoomScaleNormal="85" zoomScaleSheetLayoutView="55" workbookViewId="0">
      <selection activeCell="B53" sqref="B53:C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8368</v>
      </c>
      <c r="L45" s="60">
        <v>8826</v>
      </c>
      <c r="M45" s="60">
        <v>9055</v>
      </c>
      <c r="N45" s="60">
        <v>6691</v>
      </c>
      <c r="O45" s="61">
        <v>6914</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487</v>
      </c>
      <c r="L46" s="64" t="s">
        <v>487</v>
      </c>
      <c r="M46" s="64" t="s">
        <v>487</v>
      </c>
      <c r="N46" s="64" t="s">
        <v>487</v>
      </c>
      <c r="O46" s="65" t="s">
        <v>487</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487</v>
      </c>
      <c r="L47" s="64" t="s">
        <v>487</v>
      </c>
      <c r="M47" s="64" t="s">
        <v>487</v>
      </c>
      <c r="N47" s="64" t="s">
        <v>487</v>
      </c>
      <c r="O47" s="65" t="s">
        <v>487</v>
      </c>
      <c r="P47" s="48"/>
      <c r="Q47" s="48"/>
      <c r="R47" s="48"/>
      <c r="S47" s="48"/>
      <c r="T47" s="48"/>
      <c r="U47" s="48"/>
    </row>
    <row r="48" spans="1:21" ht="30.75" customHeight="1" x14ac:dyDescent="0.15">
      <c r="A48" s="48"/>
      <c r="B48" s="1166"/>
      <c r="C48" s="1167"/>
      <c r="D48" s="62"/>
      <c r="E48" s="1158" t="s">
        <v>15</v>
      </c>
      <c r="F48" s="1158"/>
      <c r="G48" s="1158"/>
      <c r="H48" s="1158"/>
      <c r="I48" s="1158"/>
      <c r="J48" s="1159"/>
      <c r="K48" s="63">
        <v>2352</v>
      </c>
      <c r="L48" s="64">
        <v>2697</v>
      </c>
      <c r="M48" s="64">
        <v>3218</v>
      </c>
      <c r="N48" s="64">
        <v>3630</v>
      </c>
      <c r="O48" s="65">
        <v>3138</v>
      </c>
      <c r="P48" s="48"/>
      <c r="Q48" s="48"/>
      <c r="R48" s="48"/>
      <c r="S48" s="48"/>
      <c r="T48" s="48"/>
      <c r="U48" s="48"/>
    </row>
    <row r="49" spans="1:21" ht="30.75" customHeight="1" x14ac:dyDescent="0.15">
      <c r="A49" s="48"/>
      <c r="B49" s="1166"/>
      <c r="C49" s="1167"/>
      <c r="D49" s="62"/>
      <c r="E49" s="1158" t="s">
        <v>16</v>
      </c>
      <c r="F49" s="1158"/>
      <c r="G49" s="1158"/>
      <c r="H49" s="1158"/>
      <c r="I49" s="1158"/>
      <c r="J49" s="1159"/>
      <c r="K49" s="63">
        <v>592</v>
      </c>
      <c r="L49" s="64">
        <v>765</v>
      </c>
      <c r="M49" s="64">
        <v>738</v>
      </c>
      <c r="N49" s="64">
        <v>706</v>
      </c>
      <c r="O49" s="65">
        <v>671</v>
      </c>
      <c r="P49" s="48"/>
      <c r="Q49" s="48"/>
      <c r="R49" s="48"/>
      <c r="S49" s="48"/>
      <c r="T49" s="48"/>
      <c r="U49" s="48"/>
    </row>
    <row r="50" spans="1:21" ht="30.75" customHeight="1" x14ac:dyDescent="0.15">
      <c r="A50" s="48"/>
      <c r="B50" s="1166"/>
      <c r="C50" s="1167"/>
      <c r="D50" s="62"/>
      <c r="E50" s="1158" t="s">
        <v>17</v>
      </c>
      <c r="F50" s="1158"/>
      <c r="G50" s="1158"/>
      <c r="H50" s="1158"/>
      <c r="I50" s="1158"/>
      <c r="J50" s="1159"/>
      <c r="K50" s="63">
        <v>31</v>
      </c>
      <c r="L50" s="64">
        <v>19</v>
      </c>
      <c r="M50" s="64">
        <v>1</v>
      </c>
      <c r="N50" s="64">
        <v>1</v>
      </c>
      <c r="O50" s="65">
        <v>1</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487</v>
      </c>
      <c r="L51" s="64" t="s">
        <v>487</v>
      </c>
      <c r="M51" s="64" t="s">
        <v>487</v>
      </c>
      <c r="N51" s="64" t="s">
        <v>487</v>
      </c>
      <c r="O51" s="65" t="s">
        <v>487</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6574</v>
      </c>
      <c r="L52" s="64">
        <v>6699</v>
      </c>
      <c r="M52" s="64">
        <v>6852</v>
      </c>
      <c r="N52" s="64">
        <v>6899</v>
      </c>
      <c r="O52" s="65">
        <v>7039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4769</v>
      </c>
      <c r="L53" s="69">
        <v>5608</v>
      </c>
      <c r="M53" s="69">
        <v>6160</v>
      </c>
      <c r="N53" s="69">
        <v>4129</v>
      </c>
      <c r="O53" s="70">
        <v>3685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election activeCell="L50" sqref="L50:L5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84" t="s">
        <v>24</v>
      </c>
      <c r="C41" s="1185"/>
      <c r="D41" s="81"/>
      <c r="E41" s="1186" t="s">
        <v>25</v>
      </c>
      <c r="F41" s="1186"/>
      <c r="G41" s="1186"/>
      <c r="H41" s="1187"/>
      <c r="I41" s="82">
        <v>72564</v>
      </c>
      <c r="J41" s="83">
        <v>71165</v>
      </c>
      <c r="K41" s="83">
        <v>69924</v>
      </c>
      <c r="L41" s="83">
        <v>73147</v>
      </c>
      <c r="M41" s="84">
        <v>75143</v>
      </c>
    </row>
    <row r="42" spans="2:13" ht="27.75" customHeight="1" x14ac:dyDescent="0.15">
      <c r="B42" s="1174"/>
      <c r="C42" s="1175"/>
      <c r="D42" s="85"/>
      <c r="E42" s="1178" t="s">
        <v>26</v>
      </c>
      <c r="F42" s="1178"/>
      <c r="G42" s="1178"/>
      <c r="H42" s="1179"/>
      <c r="I42" s="86">
        <v>17</v>
      </c>
      <c r="J42" s="87" t="s">
        <v>487</v>
      </c>
      <c r="K42" s="87" t="s">
        <v>487</v>
      </c>
      <c r="L42" s="87" t="s">
        <v>487</v>
      </c>
      <c r="M42" s="88" t="s">
        <v>487</v>
      </c>
    </row>
    <row r="43" spans="2:13" ht="27.75" customHeight="1" x14ac:dyDescent="0.15">
      <c r="B43" s="1174"/>
      <c r="C43" s="1175"/>
      <c r="D43" s="85"/>
      <c r="E43" s="1178" t="s">
        <v>27</v>
      </c>
      <c r="F43" s="1178"/>
      <c r="G43" s="1178"/>
      <c r="H43" s="1179"/>
      <c r="I43" s="86">
        <v>45344</v>
      </c>
      <c r="J43" s="87">
        <v>46426</v>
      </c>
      <c r="K43" s="87">
        <v>46437</v>
      </c>
      <c r="L43" s="87">
        <v>47405</v>
      </c>
      <c r="M43" s="88">
        <v>44072</v>
      </c>
    </row>
    <row r="44" spans="2:13" ht="27.75" customHeight="1" x14ac:dyDescent="0.15">
      <c r="B44" s="1174"/>
      <c r="C44" s="1175"/>
      <c r="D44" s="85"/>
      <c r="E44" s="1178" t="s">
        <v>28</v>
      </c>
      <c r="F44" s="1178"/>
      <c r="G44" s="1178"/>
      <c r="H44" s="1179"/>
      <c r="I44" s="86">
        <v>5433</v>
      </c>
      <c r="J44" s="87">
        <v>4732</v>
      </c>
      <c r="K44" s="87">
        <v>4167</v>
      </c>
      <c r="L44" s="87">
        <v>3574</v>
      </c>
      <c r="M44" s="88">
        <v>3006</v>
      </c>
    </row>
    <row r="45" spans="2:13" ht="27.75" customHeight="1" x14ac:dyDescent="0.15">
      <c r="B45" s="1174"/>
      <c r="C45" s="1175"/>
      <c r="D45" s="85"/>
      <c r="E45" s="1178" t="s">
        <v>29</v>
      </c>
      <c r="F45" s="1178"/>
      <c r="G45" s="1178"/>
      <c r="H45" s="1179"/>
      <c r="I45" s="86">
        <v>13227</v>
      </c>
      <c r="J45" s="87">
        <v>12710</v>
      </c>
      <c r="K45" s="87">
        <v>11260</v>
      </c>
      <c r="L45" s="87">
        <v>10450</v>
      </c>
      <c r="M45" s="88">
        <v>9892</v>
      </c>
    </row>
    <row r="46" spans="2:13" ht="27.75" customHeight="1" x14ac:dyDescent="0.15">
      <c r="B46" s="1174"/>
      <c r="C46" s="1175"/>
      <c r="D46" s="89"/>
      <c r="E46" s="1178" t="s">
        <v>30</v>
      </c>
      <c r="F46" s="1178"/>
      <c r="G46" s="1178"/>
      <c r="H46" s="1179"/>
      <c r="I46" s="86">
        <v>72</v>
      </c>
      <c r="J46" s="87">
        <v>77</v>
      </c>
      <c r="K46" s="87">
        <v>178</v>
      </c>
      <c r="L46" s="87">
        <v>67</v>
      </c>
      <c r="M46" s="88">
        <v>103</v>
      </c>
    </row>
    <row r="47" spans="2:13" ht="27.75" customHeight="1" x14ac:dyDescent="0.15">
      <c r="B47" s="1174"/>
      <c r="C47" s="1175"/>
      <c r="D47" s="90"/>
      <c r="E47" s="1188" t="s">
        <v>31</v>
      </c>
      <c r="F47" s="1189"/>
      <c r="G47" s="1189"/>
      <c r="H47" s="1190"/>
      <c r="I47" s="86" t="s">
        <v>487</v>
      </c>
      <c r="J47" s="87" t="s">
        <v>487</v>
      </c>
      <c r="K47" s="87" t="s">
        <v>487</v>
      </c>
      <c r="L47" s="87" t="s">
        <v>487</v>
      </c>
      <c r="M47" s="88" t="s">
        <v>487</v>
      </c>
    </row>
    <row r="48" spans="2:13" ht="27.75" customHeight="1" x14ac:dyDescent="0.15">
      <c r="B48" s="1174"/>
      <c r="C48" s="1175"/>
      <c r="D48" s="85"/>
      <c r="E48" s="1178" t="s">
        <v>32</v>
      </c>
      <c r="F48" s="1178"/>
      <c r="G48" s="1178"/>
      <c r="H48" s="1179"/>
      <c r="I48" s="86" t="s">
        <v>487</v>
      </c>
      <c r="J48" s="87" t="s">
        <v>487</v>
      </c>
      <c r="K48" s="87" t="s">
        <v>487</v>
      </c>
      <c r="L48" s="87" t="s">
        <v>487</v>
      </c>
      <c r="M48" s="88" t="s">
        <v>487</v>
      </c>
    </row>
    <row r="49" spans="2:13" ht="27.75" customHeight="1" x14ac:dyDescent="0.15">
      <c r="B49" s="1176"/>
      <c r="C49" s="1177"/>
      <c r="D49" s="85"/>
      <c r="E49" s="1178" t="s">
        <v>33</v>
      </c>
      <c r="F49" s="1178"/>
      <c r="G49" s="1178"/>
      <c r="H49" s="1179"/>
      <c r="I49" s="86" t="s">
        <v>487</v>
      </c>
      <c r="J49" s="87" t="s">
        <v>487</v>
      </c>
      <c r="K49" s="87" t="s">
        <v>487</v>
      </c>
      <c r="L49" s="87" t="s">
        <v>487</v>
      </c>
      <c r="M49" s="88" t="s">
        <v>487</v>
      </c>
    </row>
    <row r="50" spans="2:13" ht="27.75" customHeight="1" x14ac:dyDescent="0.15">
      <c r="B50" s="1172" t="s">
        <v>34</v>
      </c>
      <c r="C50" s="1173"/>
      <c r="D50" s="91"/>
      <c r="E50" s="1178" t="s">
        <v>35</v>
      </c>
      <c r="F50" s="1178"/>
      <c r="G50" s="1178"/>
      <c r="H50" s="1179"/>
      <c r="I50" s="86">
        <v>29571</v>
      </c>
      <c r="J50" s="87">
        <v>31931</v>
      </c>
      <c r="K50" s="87">
        <v>27316</v>
      </c>
      <c r="L50" s="87">
        <v>29823</v>
      </c>
      <c r="M50" s="88">
        <v>32734</v>
      </c>
    </row>
    <row r="51" spans="2:13" ht="27.75" customHeight="1" x14ac:dyDescent="0.15">
      <c r="B51" s="1174"/>
      <c r="C51" s="1175"/>
      <c r="D51" s="85"/>
      <c r="E51" s="1178" t="s">
        <v>36</v>
      </c>
      <c r="F51" s="1178"/>
      <c r="G51" s="1178"/>
      <c r="H51" s="1179"/>
      <c r="I51" s="86">
        <v>12497</v>
      </c>
      <c r="J51" s="87">
        <v>11003</v>
      </c>
      <c r="K51" s="87">
        <v>14162</v>
      </c>
      <c r="L51" s="87">
        <v>17344</v>
      </c>
      <c r="M51" s="88">
        <v>20436</v>
      </c>
    </row>
    <row r="52" spans="2:13" ht="27.75" customHeight="1" x14ac:dyDescent="0.15">
      <c r="B52" s="1176"/>
      <c r="C52" s="1177"/>
      <c r="D52" s="85"/>
      <c r="E52" s="1178" t="s">
        <v>37</v>
      </c>
      <c r="F52" s="1178"/>
      <c r="G52" s="1178"/>
      <c r="H52" s="1179"/>
      <c r="I52" s="86">
        <v>71260</v>
      </c>
      <c r="J52" s="87">
        <v>70474</v>
      </c>
      <c r="K52" s="87">
        <v>71006</v>
      </c>
      <c r="L52" s="87">
        <v>70312</v>
      </c>
      <c r="M52" s="88">
        <v>70565</v>
      </c>
    </row>
    <row r="53" spans="2:13" ht="27.75" customHeight="1" thickBot="1" x14ac:dyDescent="0.2">
      <c r="B53" s="1180" t="s">
        <v>21</v>
      </c>
      <c r="C53" s="1181"/>
      <c r="D53" s="92"/>
      <c r="E53" s="1182" t="s">
        <v>38</v>
      </c>
      <c r="F53" s="1182"/>
      <c r="G53" s="1182"/>
      <c r="H53" s="1183"/>
      <c r="I53" s="93">
        <v>23328</v>
      </c>
      <c r="J53" s="94">
        <v>21702</v>
      </c>
      <c r="K53" s="94">
        <v>19482</v>
      </c>
      <c r="L53" s="94">
        <v>17164</v>
      </c>
      <c r="M53" s="95">
        <v>8481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95406</v>
      </c>
      <c r="E3" s="118"/>
      <c r="F3" s="119">
        <v>39425</v>
      </c>
      <c r="G3" s="120"/>
      <c r="H3" s="121"/>
    </row>
    <row r="4" spans="1:8" x14ac:dyDescent="0.15">
      <c r="A4" s="122"/>
      <c r="B4" s="123"/>
      <c r="C4" s="124"/>
      <c r="D4" s="125">
        <v>44795</v>
      </c>
      <c r="E4" s="126"/>
      <c r="F4" s="127">
        <v>22414</v>
      </c>
      <c r="G4" s="128"/>
      <c r="H4" s="129"/>
    </row>
    <row r="5" spans="1:8" x14ac:dyDescent="0.15">
      <c r="A5" s="110" t="s">
        <v>520</v>
      </c>
      <c r="B5" s="115"/>
      <c r="C5" s="116"/>
      <c r="D5" s="117">
        <v>229933</v>
      </c>
      <c r="E5" s="118"/>
      <c r="F5" s="119">
        <v>43141</v>
      </c>
      <c r="G5" s="120"/>
      <c r="H5" s="121"/>
    </row>
    <row r="6" spans="1:8" x14ac:dyDescent="0.15">
      <c r="A6" s="122"/>
      <c r="B6" s="123"/>
      <c r="C6" s="124"/>
      <c r="D6" s="125">
        <v>45191</v>
      </c>
      <c r="E6" s="126"/>
      <c r="F6" s="127">
        <v>21887</v>
      </c>
      <c r="G6" s="128"/>
      <c r="H6" s="129"/>
    </row>
    <row r="7" spans="1:8" x14ac:dyDescent="0.15">
      <c r="A7" s="110" t="s">
        <v>521</v>
      </c>
      <c r="B7" s="115"/>
      <c r="C7" s="116"/>
      <c r="D7" s="117">
        <v>690288</v>
      </c>
      <c r="E7" s="118"/>
      <c r="F7" s="119">
        <v>45117</v>
      </c>
      <c r="G7" s="120"/>
      <c r="H7" s="121"/>
    </row>
    <row r="8" spans="1:8" x14ac:dyDescent="0.15">
      <c r="A8" s="122"/>
      <c r="B8" s="123"/>
      <c r="C8" s="124"/>
      <c r="D8" s="125">
        <v>45443</v>
      </c>
      <c r="E8" s="126"/>
      <c r="F8" s="127">
        <v>25589</v>
      </c>
      <c r="G8" s="128"/>
      <c r="H8" s="129"/>
    </row>
    <row r="9" spans="1:8" x14ac:dyDescent="0.15">
      <c r="A9" s="110" t="s">
        <v>522</v>
      </c>
      <c r="B9" s="115"/>
      <c r="C9" s="116"/>
      <c r="D9" s="117">
        <v>758055</v>
      </c>
      <c r="E9" s="118"/>
      <c r="F9" s="119">
        <v>58051</v>
      </c>
      <c r="G9" s="120"/>
      <c r="H9" s="121"/>
    </row>
    <row r="10" spans="1:8" x14ac:dyDescent="0.15">
      <c r="A10" s="122"/>
      <c r="B10" s="123"/>
      <c r="C10" s="124"/>
      <c r="D10" s="125">
        <v>49844</v>
      </c>
      <c r="E10" s="126"/>
      <c r="F10" s="127">
        <v>32143</v>
      </c>
      <c r="G10" s="128"/>
      <c r="H10" s="129"/>
    </row>
    <row r="11" spans="1:8" x14ac:dyDescent="0.15">
      <c r="A11" s="110" t="s">
        <v>523</v>
      </c>
      <c r="B11" s="115"/>
      <c r="C11" s="116"/>
      <c r="D11" s="117">
        <v>523042</v>
      </c>
      <c r="E11" s="118"/>
      <c r="F11" s="119">
        <v>63257</v>
      </c>
      <c r="G11" s="120"/>
      <c r="H11" s="121"/>
    </row>
    <row r="12" spans="1:8" x14ac:dyDescent="0.15">
      <c r="A12" s="122"/>
      <c r="B12" s="123"/>
      <c r="C12" s="130"/>
      <c r="D12" s="125">
        <v>44359</v>
      </c>
      <c r="E12" s="126"/>
      <c r="F12" s="127">
        <v>27259</v>
      </c>
      <c r="G12" s="128"/>
      <c r="H12" s="129"/>
    </row>
    <row r="13" spans="1:8" x14ac:dyDescent="0.15">
      <c r="A13" s="110"/>
      <c r="B13" s="115"/>
      <c r="C13" s="131"/>
      <c r="D13" s="132">
        <v>459345</v>
      </c>
      <c r="E13" s="133"/>
      <c r="F13" s="134">
        <v>49798</v>
      </c>
      <c r="G13" s="135"/>
      <c r="H13" s="121"/>
    </row>
    <row r="14" spans="1:8" x14ac:dyDescent="0.15">
      <c r="A14" s="122"/>
      <c r="B14" s="123"/>
      <c r="C14" s="124"/>
      <c r="D14" s="125">
        <v>45926</v>
      </c>
      <c r="E14" s="126"/>
      <c r="F14" s="127">
        <v>25858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23.36</v>
      </c>
      <c r="C19" s="136">
        <f>ROUND(VALUE(SUBSTITUTE(実質収支比率等に係る経年分析!G$48,"▲","-")),2)</f>
        <v>23.09</v>
      </c>
      <c r="D19" s="136">
        <f>ROUND(VALUE(SUBSTITUTE(実質収支比率等に係る経年分析!H$48,"▲","-")),2)</f>
        <v>15.58</v>
      </c>
      <c r="E19" s="136">
        <f>ROUND(VALUE(SUBSTITUTE(実質収支比率等に係る経年分析!I$48,"▲","-")),2)</f>
        <v>25.39</v>
      </c>
      <c r="F19" s="136">
        <f>ROUND(VALUE(SUBSTITUTE(実質収支比率等に係る経年分析!J$48,"▲","-")),2)</f>
        <v>32</v>
      </c>
    </row>
    <row r="20" spans="1:11" x14ac:dyDescent="0.15">
      <c r="A20" s="136" t="s">
        <v>43</v>
      </c>
      <c r="B20" s="136">
        <f>ROUND(VALUE(SUBSTITUTE(実質収支比率等に係る経年分析!F$47,"▲","-")),2)</f>
        <v>25.09</v>
      </c>
      <c r="C20" s="136">
        <f>ROUND(VALUE(SUBSTITUTE(実質収支比率等に係る経年分析!G$47,"▲","-")),2)</f>
        <v>32.19</v>
      </c>
      <c r="D20" s="136">
        <f>ROUND(VALUE(SUBSTITUTE(実質収支比率等に係る経年分析!H$47,"▲","-")),2)</f>
        <v>16.559999999999999</v>
      </c>
      <c r="E20" s="136">
        <f>ROUND(VALUE(SUBSTITUTE(実質収支比率等に係る経年分析!I$47,"▲","-")),2)</f>
        <v>23.47</v>
      </c>
      <c r="F20" s="136">
        <f>ROUND(VALUE(SUBSTITUTE(実質収支比率等に係る経年分析!J$47,"▲","-")),2)</f>
        <v>26.69</v>
      </c>
    </row>
    <row r="21" spans="1:11" x14ac:dyDescent="0.15">
      <c r="A21" s="136" t="s">
        <v>44</v>
      </c>
      <c r="B21" s="136">
        <f>IF(ISNUMBER(VALUE(SUBSTITUTE(実質収支比率等に係る経年分析!F$49,"▲","-"))),ROUND(VALUE(SUBSTITUTE(実質収支比率等に係る経年分析!F$49,"▲","-")),2),NA())</f>
        <v>-4.07</v>
      </c>
      <c r="C21" s="136">
        <f>IF(ISNUMBER(VALUE(SUBSTITUTE(実質収支比率等に係る経年分析!G$49,"▲","-"))),ROUND(VALUE(SUBSTITUTE(実質収支比率等に係る経年分析!G$49,"▲","-")),2),NA())</f>
        <v>-3.31</v>
      </c>
      <c r="D21" s="136">
        <f>IF(ISNUMBER(VALUE(SUBSTITUTE(実質収支比率等に係る経年分析!H$49,"▲","-"))),ROUND(VALUE(SUBSTITUTE(実質収支比率等に係る経年分析!H$49,"▲","-")),2),NA())</f>
        <v>-29.17</v>
      </c>
      <c r="E21" s="136">
        <f>IF(ISNUMBER(VALUE(SUBSTITUTE(実質収支比率等に係る経年分析!I$49,"▲","-"))),ROUND(VALUE(SUBSTITUTE(実質収支比率等に係る経年分析!I$49,"▲","-")),2),NA())</f>
        <v>3.14</v>
      </c>
      <c r="F21" s="136">
        <f>IF(ISNUMBER(VALUE(SUBSTITUTE(実質収支比率等に係る経年分析!J$49,"▲","-"))),ROUND(VALUE(SUBSTITUTE(実質収支比率等に係る経年分析!J$49,"▲","-")),2),NA())</f>
        <v>-5.32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1.34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浄化槽整備事業特別会計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0.31</v>
      </c>
    </row>
    <row r="34" spans="1:16" x14ac:dyDescent="0.15">
      <c r="A34" s="137" t="str">
        <f>IF(連結実質赤字比率に係る赤字・黒字の構成分析!C$36="",NA(),連結実質赤字比率に係る赤字・黒字の構成分析!C$36)</f>
        <v>市街地開発事業特別会計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7.12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2.73</v>
      </c>
    </row>
    <row r="35" spans="1:16" x14ac:dyDescent="0.15">
      <c r="A35" s="137" t="str">
        <f>IF(連結実質赤字比率に係る赤字・黒字の構成分析!C$35="",NA(),連結実質赤字比率に係る赤字・黒字の構成分析!C$35)</f>
        <v>下水道事業特別会計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8.81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4.3899999999999997</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23.36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23.07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14.22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23.41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29.34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6574</v>
      </c>
      <c r="E42" s="138"/>
      <c r="F42" s="138"/>
      <c r="G42" s="138">
        <f>'実質公債費比率（分子）の構造'!L$52</f>
        <v>6699</v>
      </c>
      <c r="H42" s="138"/>
      <c r="I42" s="138"/>
      <c r="J42" s="138">
        <f>'実質公債費比率（分子）の構造'!M$52</f>
        <v>6852</v>
      </c>
      <c r="K42" s="138"/>
      <c r="L42" s="138"/>
      <c r="M42" s="138">
        <f>'実質公債費比率（分子）の構造'!N$52</f>
        <v>6899</v>
      </c>
      <c r="N42" s="138"/>
      <c r="O42" s="138"/>
      <c r="P42" s="138">
        <f>'実質公債費比率（分子）の構造'!O$52</f>
        <v>7039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31</v>
      </c>
      <c r="C44" s="138"/>
      <c r="D44" s="138"/>
      <c r="E44" s="138">
        <f>'実質公債費比率（分子）の構造'!L$50</f>
        <v>19</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592</v>
      </c>
      <c r="C45" s="138"/>
      <c r="D45" s="138"/>
      <c r="E45" s="138">
        <f>'実質公債費比率（分子）の構造'!L$49</f>
        <v>765</v>
      </c>
      <c r="F45" s="138"/>
      <c r="G45" s="138"/>
      <c r="H45" s="138">
        <f>'実質公債費比率（分子）の構造'!M$49</f>
        <v>738</v>
      </c>
      <c r="I45" s="138"/>
      <c r="J45" s="138"/>
      <c r="K45" s="138">
        <f>'実質公債費比率（分子）の構造'!N$49</f>
        <v>706</v>
      </c>
      <c r="L45" s="138"/>
      <c r="M45" s="138"/>
      <c r="N45" s="138">
        <f>'実質公債費比率（分子）の構造'!O$49</f>
        <v>671</v>
      </c>
      <c r="O45" s="138"/>
      <c r="P45" s="138"/>
    </row>
    <row r="46" spans="1:16" x14ac:dyDescent="0.15">
      <c r="A46" s="138" t="s">
        <v>55</v>
      </c>
      <c r="B46" s="138">
        <f>'実質公債費比率（分子）の構造'!K$48</f>
        <v>2352</v>
      </c>
      <c r="C46" s="138"/>
      <c r="D46" s="138"/>
      <c r="E46" s="138">
        <f>'実質公債費比率（分子）の構造'!L$48</f>
        <v>2697</v>
      </c>
      <c r="F46" s="138"/>
      <c r="G46" s="138"/>
      <c r="H46" s="138">
        <f>'実質公債費比率（分子）の構造'!M$48</f>
        <v>3218</v>
      </c>
      <c r="I46" s="138"/>
      <c r="J46" s="138"/>
      <c r="K46" s="138">
        <f>'実質公債費比率（分子）の構造'!N$48</f>
        <v>3630</v>
      </c>
      <c r="L46" s="138"/>
      <c r="M46" s="138"/>
      <c r="N46" s="138">
        <f>'実質公債費比率（分子）の構造'!O$48</f>
        <v>3138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8368</v>
      </c>
      <c r="C49" s="138"/>
      <c r="D49" s="138"/>
      <c r="E49" s="138">
        <f>'実質公債費比率（分子）の構造'!L$45</f>
        <v>8826</v>
      </c>
      <c r="F49" s="138"/>
      <c r="G49" s="138"/>
      <c r="H49" s="138">
        <f>'実質公債費比率（分子）の構造'!M$45</f>
        <v>9055</v>
      </c>
      <c r="I49" s="138"/>
      <c r="J49" s="138"/>
      <c r="K49" s="138">
        <f>'実質公債費比率（分子）の構造'!N$45</f>
        <v>6691</v>
      </c>
      <c r="L49" s="138"/>
      <c r="M49" s="138"/>
      <c r="N49" s="138">
        <f>'実質公債費比率（分子）の構造'!O$45</f>
        <v>6914</v>
      </c>
      <c r="O49" s="138"/>
      <c r="P49" s="138"/>
    </row>
    <row r="50" spans="1:16" x14ac:dyDescent="0.15">
      <c r="A50" s="138" t="s">
        <v>59</v>
      </c>
      <c r="B50" s="138" t="e">
        <f>NA()</f>
        <v>#N/A</v>
      </c>
      <c r="C50" s="138">
        <f>IF(ISNUMBER('実質公債費比率（分子）の構造'!K$53),'実質公債費比率（分子）の構造'!K$53,NA())</f>
        <v>4769</v>
      </c>
      <c r="D50" s="138" t="e">
        <f>NA()</f>
        <v>#N/A</v>
      </c>
      <c r="E50" s="138" t="e">
        <f>NA()</f>
        <v>#N/A</v>
      </c>
      <c r="F50" s="138">
        <f>IF(ISNUMBER('実質公債費比率（分子）の構造'!L$53),'実質公債費比率（分子）の構造'!L$53,NA())</f>
        <v>5608</v>
      </c>
      <c r="G50" s="138" t="e">
        <f>NA()</f>
        <v>#N/A</v>
      </c>
      <c r="H50" s="138" t="e">
        <f>NA()</f>
        <v>#N/A</v>
      </c>
      <c r="I50" s="138">
        <f>IF(ISNUMBER('実質公債費比率（分子）の構造'!M$53),'実質公債費比率（分子）の構造'!M$53,NA())</f>
        <v>6160</v>
      </c>
      <c r="J50" s="138" t="e">
        <f>NA()</f>
        <v>#N/A</v>
      </c>
      <c r="K50" s="138" t="e">
        <f>NA()</f>
        <v>#N/A</v>
      </c>
      <c r="L50" s="138">
        <f>IF(ISNUMBER('実質公債費比率（分子）の構造'!N$53),'実質公債費比率（分子）の構造'!N$53,NA())</f>
        <v>4129</v>
      </c>
      <c r="M50" s="138" t="e">
        <f>NA()</f>
        <v>#N/A</v>
      </c>
      <c r="N50" s="138" t="e">
        <f>NA()</f>
        <v>#N/A</v>
      </c>
      <c r="O50" s="138">
        <f>IF(ISNUMBER('実質公債費比率（分子）の構造'!O$53),'実質公債費比率（分子）の構造'!O$53,NA())</f>
        <v>3685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71260</v>
      </c>
      <c r="E56" s="137"/>
      <c r="F56" s="137"/>
      <c r="G56" s="137">
        <f>'将来負担比率（分子）の構造'!J$52</f>
        <v>70474</v>
      </c>
      <c r="H56" s="137"/>
      <c r="I56" s="137"/>
      <c r="J56" s="137">
        <f>'将来負担比率（分子）の構造'!K$52</f>
        <v>71006</v>
      </c>
      <c r="K56" s="137"/>
      <c r="L56" s="137"/>
      <c r="M56" s="137">
        <f>'将来負担比率（分子）の構造'!L$52</f>
        <v>70312</v>
      </c>
      <c r="N56" s="137"/>
      <c r="O56" s="137"/>
      <c r="P56" s="137">
        <f>'将来負担比率（分子）の構造'!M$52</f>
        <v>70565</v>
      </c>
    </row>
    <row r="57" spans="1:16" x14ac:dyDescent="0.15">
      <c r="A57" s="137" t="s">
        <v>36</v>
      </c>
      <c r="B57" s="137"/>
      <c r="C57" s="137"/>
      <c r="D57" s="137">
        <f>'将来負担比率（分子）の構造'!I$51</f>
        <v>12497</v>
      </c>
      <c r="E57" s="137"/>
      <c r="F57" s="137"/>
      <c r="G57" s="137">
        <f>'将来負担比率（分子）の構造'!J$51</f>
        <v>11003</v>
      </c>
      <c r="H57" s="137"/>
      <c r="I57" s="137"/>
      <c r="J57" s="137">
        <f>'将来負担比率（分子）の構造'!K$51</f>
        <v>14162</v>
      </c>
      <c r="K57" s="137"/>
      <c r="L57" s="137"/>
      <c r="M57" s="137">
        <f>'将来負担比率（分子）の構造'!L$51</f>
        <v>17344</v>
      </c>
      <c r="N57" s="137"/>
      <c r="O57" s="137"/>
      <c r="P57" s="137">
        <f>'将来負担比率（分子）の構造'!M$51</f>
        <v>20436</v>
      </c>
    </row>
    <row r="58" spans="1:16" x14ac:dyDescent="0.15">
      <c r="A58" s="137" t="s">
        <v>35</v>
      </c>
      <c r="B58" s="137"/>
      <c r="C58" s="137"/>
      <c r="D58" s="137">
        <f>'将来負担比率（分子）の構造'!I$50</f>
        <v>29571</v>
      </c>
      <c r="E58" s="137"/>
      <c r="F58" s="137"/>
      <c r="G58" s="137">
        <f>'将来負担比率（分子）の構造'!J$50</f>
        <v>31931</v>
      </c>
      <c r="H58" s="137"/>
      <c r="I58" s="137"/>
      <c r="J58" s="137">
        <f>'将来負担比率（分子）の構造'!K$50</f>
        <v>27316</v>
      </c>
      <c r="K58" s="137"/>
      <c r="L58" s="137"/>
      <c r="M58" s="137">
        <f>'将来負担比率（分子）の構造'!L$50</f>
        <v>29823</v>
      </c>
      <c r="N58" s="137"/>
      <c r="O58" s="137"/>
      <c r="P58" s="137">
        <f>'将来負担比率（分子）の構造'!M$50</f>
        <v>32734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72</v>
      </c>
      <c r="C61" s="137"/>
      <c r="D61" s="137"/>
      <c r="E61" s="137">
        <f>'将来負担比率（分子）の構造'!J$46</f>
        <v>77</v>
      </c>
      <c r="F61" s="137"/>
      <c r="G61" s="137"/>
      <c r="H61" s="137">
        <f>'将来負担比率（分子）の構造'!K$46</f>
        <v>178</v>
      </c>
      <c r="I61" s="137"/>
      <c r="J61" s="137"/>
      <c r="K61" s="137">
        <f>'将来負担比率（分子）の構造'!L$46</f>
        <v>67</v>
      </c>
      <c r="L61" s="137"/>
      <c r="M61" s="137"/>
      <c r="N61" s="137">
        <f>'将来負担比率（分子）の構造'!M$46</f>
        <v>103</v>
      </c>
      <c r="O61" s="137"/>
      <c r="P61" s="137"/>
    </row>
    <row r="62" spans="1:16" x14ac:dyDescent="0.15">
      <c r="A62" s="137" t="s">
        <v>29</v>
      </c>
      <c r="B62" s="137">
        <f>'将来負担比率（分子）の構造'!I$45</f>
        <v>13227</v>
      </c>
      <c r="C62" s="137"/>
      <c r="D62" s="137"/>
      <c r="E62" s="137">
        <f>'将来負担比率（分子）の構造'!J$45</f>
        <v>12710</v>
      </c>
      <c r="F62" s="137"/>
      <c r="G62" s="137"/>
      <c r="H62" s="137">
        <f>'将来負担比率（分子）の構造'!K$45</f>
        <v>11260</v>
      </c>
      <c r="I62" s="137"/>
      <c r="J62" s="137"/>
      <c r="K62" s="137">
        <f>'将来負担比率（分子）の構造'!L$45</f>
        <v>10450</v>
      </c>
      <c r="L62" s="137"/>
      <c r="M62" s="137"/>
      <c r="N62" s="137">
        <f>'将来負担比率（分子）の構造'!M$45</f>
        <v>9892</v>
      </c>
      <c r="O62" s="137"/>
      <c r="P62" s="137"/>
    </row>
    <row r="63" spans="1:16" x14ac:dyDescent="0.15">
      <c r="A63" s="137" t="s">
        <v>28</v>
      </c>
      <c r="B63" s="137">
        <f>'将来負担比率（分子）の構造'!I$44</f>
        <v>5433</v>
      </c>
      <c r="C63" s="137"/>
      <c r="D63" s="137"/>
      <c r="E63" s="137">
        <f>'将来負担比率（分子）の構造'!J$44</f>
        <v>4732</v>
      </c>
      <c r="F63" s="137"/>
      <c r="G63" s="137"/>
      <c r="H63" s="137">
        <f>'将来負担比率（分子）の構造'!K$44</f>
        <v>4167</v>
      </c>
      <c r="I63" s="137"/>
      <c r="J63" s="137"/>
      <c r="K63" s="137">
        <f>'将来負担比率（分子）の構造'!L$44</f>
        <v>3574</v>
      </c>
      <c r="L63" s="137"/>
      <c r="M63" s="137"/>
      <c r="N63" s="137">
        <f>'将来負担比率（分子）の構造'!M$44</f>
        <v>3006</v>
      </c>
      <c r="O63" s="137"/>
      <c r="P63" s="137"/>
    </row>
    <row r="64" spans="1:16" x14ac:dyDescent="0.15">
      <c r="A64" s="137" t="s">
        <v>27</v>
      </c>
      <c r="B64" s="137">
        <f>'将来負担比率（分子）の構造'!I$43</f>
        <v>45344</v>
      </c>
      <c r="C64" s="137"/>
      <c r="D64" s="137"/>
      <c r="E64" s="137">
        <f>'将来負担比率（分子）の構造'!J$43</f>
        <v>46426</v>
      </c>
      <c r="F64" s="137"/>
      <c r="G64" s="137"/>
      <c r="H64" s="137">
        <f>'将来負担比率（分子）の構造'!K$43</f>
        <v>46437</v>
      </c>
      <c r="I64" s="137"/>
      <c r="J64" s="137"/>
      <c r="K64" s="137">
        <f>'将来負担比率（分子）の構造'!L$43</f>
        <v>47405</v>
      </c>
      <c r="L64" s="137"/>
      <c r="M64" s="137"/>
      <c r="N64" s="137">
        <f>'将来負担比率（分子）の構造'!M$43</f>
        <v>44072</v>
      </c>
      <c r="O64" s="137"/>
      <c r="P64" s="137"/>
    </row>
    <row r="65" spans="1:16" x14ac:dyDescent="0.15">
      <c r="A65" s="137" t="s">
        <v>26</v>
      </c>
      <c r="B65" s="137">
        <f>'将来負担比率（分子）の構造'!I$42</f>
        <v>17</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72564</v>
      </c>
      <c r="C66" s="137"/>
      <c r="D66" s="137"/>
      <c r="E66" s="137">
        <f>'将来負担比率（分子）の構造'!J$41</f>
        <v>71165</v>
      </c>
      <c r="F66" s="137"/>
      <c r="G66" s="137"/>
      <c r="H66" s="137">
        <f>'将来負担比率（分子）の構造'!K$41</f>
        <v>69924</v>
      </c>
      <c r="I66" s="137"/>
      <c r="J66" s="137"/>
      <c r="K66" s="137">
        <f>'将来負担比率（分子）の構造'!L$41</f>
        <v>73147</v>
      </c>
      <c r="L66" s="137"/>
      <c r="M66" s="137"/>
      <c r="N66" s="137">
        <f>'将来負担比率（分子）の構造'!M$41</f>
        <v>75143</v>
      </c>
      <c r="O66" s="137"/>
      <c r="P66" s="137"/>
    </row>
    <row r="67" spans="1:16" x14ac:dyDescent="0.15">
      <c r="A67" s="137" t="s">
        <v>63</v>
      </c>
      <c r="B67" s="137" t="e">
        <f>NA()</f>
        <v>#N/A</v>
      </c>
      <c r="C67" s="137">
        <f>IF(ISNUMBER('将来負担比率（分子）の構造'!I$53), IF('将来負担比率（分子）の構造'!I$53 &lt; 0, 0, '将来負担比率（分子）の構造'!I$53), NA())</f>
        <v>23328</v>
      </c>
      <c r="D67" s="137" t="e">
        <f>NA()</f>
        <v>#N/A</v>
      </c>
      <c r="E67" s="137" t="e">
        <f>NA()</f>
        <v>#N/A</v>
      </c>
      <c r="F67" s="137">
        <f>IF(ISNUMBER('将来負担比率（分子）の構造'!J$53), IF('将来負担比率（分子）の構造'!J$53 &lt; 0, 0, '将来負担比率（分子）の構造'!J$53), NA())</f>
        <v>21702</v>
      </c>
      <c r="G67" s="137" t="e">
        <f>NA()</f>
        <v>#N/A</v>
      </c>
      <c r="H67" s="137" t="e">
        <f>NA()</f>
        <v>#N/A</v>
      </c>
      <c r="I67" s="137">
        <f>IF(ISNUMBER('将来負担比率（分子）の構造'!K$53), IF('将来負担比率（分子）の構造'!K$53 &lt; 0, 0, '将来負担比率（分子）の構造'!K$53), NA())</f>
        <v>19482</v>
      </c>
      <c r="J67" s="137" t="e">
        <f>NA()</f>
        <v>#N/A</v>
      </c>
      <c r="K67" s="137" t="e">
        <f>NA()</f>
        <v>#N/A</v>
      </c>
      <c r="L67" s="137">
        <f>IF(ISNUMBER('将来負担比率（分子）の構造'!L$53), IF('将来負担比率（分子）の構造'!L$53 &lt; 0, 0, '将来負担比率（分子）の構造'!L$53), NA())</f>
        <v>17164</v>
      </c>
      <c r="M67" s="137" t="e">
        <f>NA()</f>
        <v>#N/A</v>
      </c>
      <c r="N67" s="137" t="e">
        <f>NA()</f>
        <v>#N/A</v>
      </c>
      <c r="O67" s="137">
        <f>IF(ISNUMBER('将来負担比率（分子）の構造'!M$53), IF('将来負担比率（分子）の構造'!M$53 &lt; 0, 0, '将来負担比率（分子）の構造'!M$53), NA())</f>
        <v>8481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阿部 洋史 [Hirofumi Abe]</cp:lastModifiedBy>
  <cp:lastPrinted>2018-02-28T03:01:32Z</cp:lastPrinted>
  <dcterms:created xsi:type="dcterms:W3CDTF">2018-01-24T03:40:22Z</dcterms:created>
  <dcterms:modified xsi:type="dcterms:W3CDTF">2018-03-05T07:24:02Z</dcterms:modified>
  <cp:category/>
</cp:coreProperties>
</file>