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市民生活部\環境課\Ic 530\☆公害系\05水質\水質測定関係\水質測定データ\【HP用】測定分析結果\"/>
    </mc:Choice>
  </mc:AlternateContent>
  <bookViews>
    <workbookView xWindow="0" yWindow="0" windowWidth="28800" windowHeight="12210"/>
  </bookViews>
  <sheets>
    <sheet name="R5" sheetId="6" r:id="rId1"/>
  </sheets>
  <definedNames>
    <definedName name="_xlnm.Print_Area" localSheetId="0">'R5'!$A$1:$S$61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3" i="6" l="1"/>
  <c r="R53" i="6"/>
  <c r="P53" i="6"/>
  <c r="S52" i="6"/>
  <c r="R52" i="6"/>
  <c r="P52" i="6"/>
  <c r="S51" i="6"/>
  <c r="R51" i="6"/>
  <c r="P51" i="6"/>
  <c r="S50" i="6"/>
  <c r="R50" i="6"/>
  <c r="P50" i="6"/>
  <c r="S49" i="6"/>
  <c r="R49" i="6"/>
  <c r="P49" i="6"/>
  <c r="R46" i="6"/>
  <c r="Q46" i="6"/>
  <c r="S44" i="6"/>
  <c r="R44" i="6"/>
  <c r="P44" i="6"/>
  <c r="S43" i="6"/>
  <c r="R43" i="6"/>
  <c r="P43" i="6"/>
  <c r="F40" i="6"/>
  <c r="D40" i="6"/>
  <c r="S35" i="6"/>
  <c r="R35" i="6"/>
  <c r="P35" i="6"/>
  <c r="S34" i="6"/>
  <c r="R34" i="6"/>
  <c r="P34" i="6"/>
  <c r="S33" i="6"/>
  <c r="R33" i="6"/>
  <c r="P33" i="6"/>
  <c r="S32" i="6"/>
  <c r="R32" i="6"/>
  <c r="P32" i="6"/>
  <c r="S31" i="6"/>
  <c r="R31" i="6"/>
  <c r="P31" i="6"/>
  <c r="R28" i="6"/>
  <c r="Q28" i="6"/>
  <c r="P28" i="6" s="1"/>
  <c r="S26" i="6"/>
  <c r="R26" i="6"/>
  <c r="P26" i="6"/>
  <c r="S25" i="6"/>
  <c r="R25" i="6"/>
  <c r="P25" i="6"/>
  <c r="F22" i="6"/>
  <c r="D22" i="6"/>
  <c r="S17" i="6"/>
  <c r="R17" i="6"/>
  <c r="P17" i="6"/>
  <c r="S16" i="6"/>
  <c r="R16" i="6"/>
  <c r="P16" i="6"/>
  <c r="S15" i="6"/>
  <c r="R15" i="6"/>
  <c r="P15" i="6"/>
  <c r="S14" i="6"/>
  <c r="R14" i="6"/>
  <c r="P14" i="6"/>
  <c r="S13" i="6"/>
  <c r="R13" i="6"/>
  <c r="P13" i="6"/>
  <c r="R10" i="6"/>
  <c r="Q10" i="6"/>
  <c r="P10" i="6" s="1"/>
  <c r="S8" i="6"/>
  <c r="R8" i="6"/>
  <c r="P8" i="6"/>
  <c r="S7" i="6"/>
  <c r="R7" i="6"/>
  <c r="P7" i="6"/>
</calcChain>
</file>

<file path=xl/sharedStrings.xml><?xml version="1.0" encoding="utf-8"?>
<sst xmlns="http://schemas.openxmlformats.org/spreadsheetml/2006/main" count="271" uniqueCount="99">
  <si>
    <t>環境基準超過</t>
  </si>
  <si>
    <t>測定地点：旧北上川開北橋</t>
    <rPh sb="5" eb="6">
      <t>キュウ</t>
    </rPh>
    <phoneticPr fontId="3"/>
  </si>
  <si>
    <t>類型：河川Ｂ</t>
  </si>
  <si>
    <t>採水年月日</t>
    <rPh sb="0" eb="2">
      <t>サイスイ</t>
    </rPh>
    <rPh sb="2" eb="3">
      <t>ネン</t>
    </rPh>
    <rPh sb="3" eb="5">
      <t>ガッピ</t>
    </rPh>
    <phoneticPr fontId="5"/>
  </si>
  <si>
    <t>基準値</t>
    <rPh sb="0" eb="3">
      <t>キジュンチ</t>
    </rPh>
    <phoneticPr fontId="5"/>
  </si>
  <si>
    <t>最高値</t>
    <phoneticPr fontId="3"/>
  </si>
  <si>
    <t>最低値</t>
    <phoneticPr fontId="3"/>
  </si>
  <si>
    <t>生活環境の保全に関する環境基準</t>
  </si>
  <si>
    <t>採水時間</t>
  </si>
  <si>
    <t>―</t>
  </si>
  <si>
    <t>類型</t>
  </si>
  <si>
    <t>河川Ｂ</t>
  </si>
  <si>
    <t>天候</t>
  </si>
  <si>
    <t>晴</t>
    <rPh sb="0" eb="1">
      <t>ハ</t>
    </rPh>
    <phoneticPr fontId="5"/>
  </si>
  <si>
    <t>ｐＨ</t>
  </si>
  <si>
    <t>6.5～8.5</t>
  </si>
  <si>
    <t>気温℃</t>
  </si>
  <si>
    <t>５以上</t>
  </si>
  <si>
    <t>水温℃</t>
  </si>
  <si>
    <t>BOD mg／ｌ</t>
    <phoneticPr fontId="3"/>
  </si>
  <si>
    <t>３以下</t>
  </si>
  <si>
    <t>採水位置</t>
  </si>
  <si>
    <t>表層流心</t>
    <rPh sb="0" eb="2">
      <t>ヒョウソウ</t>
    </rPh>
    <rPh sb="2" eb="3">
      <t>リュウ</t>
    </rPh>
    <rPh sb="3" eb="4">
      <t>シン</t>
    </rPh>
    <phoneticPr fontId="5"/>
  </si>
  <si>
    <t>２５以下</t>
  </si>
  <si>
    <t>透視度</t>
  </si>
  <si>
    <t>度</t>
    <rPh sb="0" eb="1">
      <t>ド</t>
    </rPh>
    <phoneticPr fontId="5"/>
  </si>
  <si>
    <t>以上</t>
    <rPh sb="0" eb="2">
      <t>イジョウ</t>
    </rPh>
    <phoneticPr fontId="5"/>
  </si>
  <si>
    <t>におい</t>
  </si>
  <si>
    <t>微土臭</t>
    <rPh sb="0" eb="1">
      <t>ビ</t>
    </rPh>
    <rPh sb="1" eb="2">
      <t>ド</t>
    </rPh>
    <rPh sb="2" eb="3">
      <t>シュウ</t>
    </rPh>
    <phoneticPr fontId="5"/>
  </si>
  <si>
    <t>色相</t>
  </si>
  <si>
    <t>微黄土色</t>
    <rPh sb="0" eb="1">
      <t>ビ</t>
    </rPh>
    <rPh sb="1" eb="3">
      <t>オウド</t>
    </rPh>
    <rPh sb="3" eb="4">
      <t>イロ</t>
    </rPh>
    <phoneticPr fontId="5"/>
  </si>
  <si>
    <t>微黄色</t>
    <rPh sb="0" eb="1">
      <t>ビ</t>
    </rPh>
    <rPh sb="1" eb="3">
      <t>キイロ</t>
    </rPh>
    <rPh sb="2" eb="3">
      <t>イロ</t>
    </rPh>
    <phoneticPr fontId="5"/>
  </si>
  <si>
    <t>6.5～8.5</t>
    <phoneticPr fontId="5"/>
  </si>
  <si>
    <t>３以下</t>
    <rPh sb="1" eb="3">
      <t>イカ</t>
    </rPh>
    <phoneticPr fontId="5"/>
  </si>
  <si>
    <t>２５以下</t>
    <rPh sb="2" eb="4">
      <t>イカ</t>
    </rPh>
    <phoneticPr fontId="5"/>
  </si>
  <si>
    <t>５以上</t>
    <rPh sb="1" eb="3">
      <t>イジョウ</t>
    </rPh>
    <phoneticPr fontId="5"/>
  </si>
  <si>
    <t>測定地点：真野川新明治橋</t>
    <rPh sb="8" eb="9">
      <t>シン</t>
    </rPh>
    <phoneticPr fontId="3"/>
  </si>
  <si>
    <t>採水年月日</t>
  </si>
  <si>
    <t>採水時間</t>
    <rPh sb="0" eb="2">
      <t>サイスイ</t>
    </rPh>
    <rPh sb="2" eb="4">
      <t>ジカン</t>
    </rPh>
    <phoneticPr fontId="5"/>
  </si>
  <si>
    <t>天候</t>
    <rPh sb="0" eb="2">
      <t>テンコウ</t>
    </rPh>
    <phoneticPr fontId="5"/>
  </si>
  <si>
    <t>採水位置</t>
    <rPh sb="0" eb="2">
      <t>サイスイ</t>
    </rPh>
    <rPh sb="2" eb="4">
      <t>イチ</t>
    </rPh>
    <phoneticPr fontId="5"/>
  </si>
  <si>
    <t>透視度</t>
    <rPh sb="0" eb="2">
      <t>トウシ</t>
    </rPh>
    <rPh sb="2" eb="3">
      <t>ド</t>
    </rPh>
    <phoneticPr fontId="5"/>
  </si>
  <si>
    <t>測定地点：北北上運河中浦橋</t>
    <rPh sb="5" eb="6">
      <t>キタ</t>
    </rPh>
    <rPh sb="6" eb="8">
      <t>キタカミ</t>
    </rPh>
    <rPh sb="8" eb="10">
      <t>ウンガ</t>
    </rPh>
    <rPh sb="10" eb="12">
      <t>ナカウラ</t>
    </rPh>
    <rPh sb="12" eb="13">
      <t>ハシ</t>
    </rPh>
    <phoneticPr fontId="3"/>
  </si>
  <si>
    <t>類型：類型なし</t>
    <rPh sb="3" eb="5">
      <t>ルイケイ</t>
    </rPh>
    <phoneticPr fontId="5"/>
  </si>
  <si>
    <t>河川Ａ</t>
  </si>
  <si>
    <t>河川Ｃ</t>
  </si>
  <si>
    <t>河川Ｄ</t>
  </si>
  <si>
    <t>6.0～8.5</t>
    <phoneticPr fontId="3"/>
  </si>
  <si>
    <t>２以下</t>
  </si>
  <si>
    <t>５以下</t>
  </si>
  <si>
    <t>８以下</t>
  </si>
  <si>
    <r>
      <t>ＳＳ</t>
    </r>
    <r>
      <rPr>
        <sz val="10"/>
        <color indexed="56"/>
        <rFont val="ＭＳ ゴシック"/>
        <family val="3"/>
        <charset val="128"/>
      </rPr>
      <t>mg／ｌ</t>
    </r>
    <phoneticPr fontId="3"/>
  </si>
  <si>
    <t>５０以下</t>
  </si>
  <si>
    <r>
      <t>１００</t>
    </r>
    <r>
      <rPr>
        <sz val="10"/>
        <color indexed="56"/>
        <rFont val="ＭＳ ゴシック"/>
        <family val="3"/>
        <charset val="128"/>
      </rPr>
      <t>以下</t>
    </r>
    <phoneticPr fontId="3"/>
  </si>
  <si>
    <r>
      <t>ＤＯ</t>
    </r>
    <r>
      <rPr>
        <sz val="10"/>
        <color indexed="56"/>
        <rFont val="ＭＳ ゴシック"/>
        <family val="3"/>
        <charset val="128"/>
      </rPr>
      <t>mg／ｌ</t>
    </r>
    <phoneticPr fontId="3"/>
  </si>
  <si>
    <t>７．５以上</t>
  </si>
  <si>
    <t>２以上</t>
  </si>
  <si>
    <t>指定無</t>
    <rPh sb="0" eb="2">
      <t>シテイ</t>
    </rPh>
    <rPh sb="2" eb="3">
      <t>ナシ</t>
    </rPh>
    <phoneticPr fontId="5"/>
  </si>
  <si>
    <t>平均値※</t>
    <phoneticPr fontId="3"/>
  </si>
  <si>
    <t>※BODは75%値</t>
    <rPh sb="8" eb="9">
      <t>アタイ</t>
    </rPh>
    <phoneticPr fontId="5"/>
  </si>
  <si>
    <t>微土臭</t>
    <rPh sb="0" eb="1">
      <t>ビ</t>
    </rPh>
    <rPh sb="1" eb="2">
      <t>ツチ</t>
    </rPh>
    <rPh sb="2" eb="3">
      <t>グサ</t>
    </rPh>
    <phoneticPr fontId="5"/>
  </si>
  <si>
    <t>表層流心</t>
    <rPh sb="0" eb="2">
      <t>ヒョウソウ</t>
    </rPh>
    <rPh sb="2" eb="4">
      <t>リュウシン</t>
    </rPh>
    <phoneticPr fontId="5"/>
  </si>
  <si>
    <t>微土臭</t>
    <rPh sb="0" eb="1">
      <t>ビ</t>
    </rPh>
    <rPh sb="1" eb="2">
      <t>ツチ</t>
    </rPh>
    <rPh sb="2" eb="3">
      <t>シュウ</t>
    </rPh>
    <phoneticPr fontId="5"/>
  </si>
  <si>
    <t>微黄色</t>
    <rPh sb="0" eb="1">
      <t>ビ</t>
    </rPh>
    <rPh sb="1" eb="3">
      <t>キイロ</t>
    </rPh>
    <phoneticPr fontId="5"/>
  </si>
  <si>
    <t>大腸菌CFU／100ml</t>
    <rPh sb="0" eb="3">
      <t>ダイチョウキン</t>
    </rPh>
    <phoneticPr fontId="5"/>
  </si>
  <si>
    <t>1000CFU／100ml以下</t>
    <rPh sb="13" eb="15">
      <t>イカ</t>
    </rPh>
    <phoneticPr fontId="5"/>
  </si>
  <si>
    <t>300CFU／100ml以下</t>
    <rPh sb="12" eb="14">
      <t>イカ</t>
    </rPh>
    <phoneticPr fontId="5"/>
  </si>
  <si>
    <t>1,000CFU／100ml以下</t>
    <rPh sb="14" eb="16">
      <t>イカ</t>
    </rPh>
    <phoneticPr fontId="5"/>
  </si>
  <si>
    <t>令和５年度旧北上川・真野川・北北上運河水質測定結果表</t>
    <rPh sb="0" eb="2">
      <t>レイワ</t>
    </rPh>
    <rPh sb="5" eb="6">
      <t>キュウ</t>
    </rPh>
    <rPh sb="6" eb="8">
      <t>キタカミ</t>
    </rPh>
    <rPh sb="8" eb="9">
      <t>ガワ</t>
    </rPh>
    <rPh sb="10" eb="12">
      <t>マノ</t>
    </rPh>
    <rPh sb="12" eb="13">
      <t>カワ</t>
    </rPh>
    <rPh sb="14" eb="15">
      <t>キタ</t>
    </rPh>
    <rPh sb="15" eb="17">
      <t>キタカミ</t>
    </rPh>
    <rPh sb="17" eb="19">
      <t>ウンガ</t>
    </rPh>
    <phoneticPr fontId="3"/>
  </si>
  <si>
    <t>5.5.18</t>
    <phoneticPr fontId="5"/>
  </si>
  <si>
    <t>5.6.8</t>
    <phoneticPr fontId="5"/>
  </si>
  <si>
    <t>5.8.17</t>
    <phoneticPr fontId="5"/>
  </si>
  <si>
    <t>5.10.5</t>
    <phoneticPr fontId="5"/>
  </si>
  <si>
    <t>表層流心</t>
    <rPh sb="0" eb="2">
      <t>ヒョウソウ</t>
    </rPh>
    <rPh sb="2" eb="3">
      <t>ナガ</t>
    </rPh>
    <rPh sb="3" eb="4">
      <t>シン</t>
    </rPh>
    <phoneticPr fontId="5"/>
  </si>
  <si>
    <t>淡黄色</t>
    <rPh sb="0" eb="1">
      <t>タン</t>
    </rPh>
    <rPh sb="1" eb="3">
      <t>キイロ</t>
    </rPh>
    <phoneticPr fontId="5"/>
  </si>
  <si>
    <t>表層竜流</t>
    <rPh sb="0" eb="2">
      <t>ヒョウソウ</t>
    </rPh>
    <rPh sb="2" eb="3">
      <t>リュウ</t>
    </rPh>
    <rPh sb="3" eb="4">
      <t>ナガ</t>
    </rPh>
    <phoneticPr fontId="5"/>
  </si>
  <si>
    <t>淡黄色</t>
    <rPh sb="0" eb="1">
      <t>アワ</t>
    </rPh>
    <rPh sb="1" eb="3">
      <t>キイロ</t>
    </rPh>
    <rPh sb="2" eb="3">
      <t>イロ</t>
    </rPh>
    <phoneticPr fontId="5"/>
  </si>
  <si>
    <r>
      <t>ＢＯＤ</t>
    </r>
    <r>
      <rPr>
        <sz val="10.5"/>
        <color indexed="8"/>
        <rFont val="ＭＳ ゴシック"/>
        <family val="3"/>
        <charset val="128"/>
      </rPr>
      <t>mg／</t>
    </r>
    <r>
      <rPr>
        <sz val="10.5"/>
        <color theme="1"/>
        <rFont val="ＭＳ ゴシック"/>
        <family val="3"/>
        <charset val="128"/>
      </rPr>
      <t>l</t>
    </r>
    <phoneticPr fontId="3"/>
  </si>
  <si>
    <r>
      <t>ＳＳmg／</t>
    </r>
    <r>
      <rPr>
        <sz val="10.5"/>
        <color theme="1"/>
        <rFont val="ＭＳ ゴシック"/>
        <family val="3"/>
        <charset val="128"/>
      </rPr>
      <t>l</t>
    </r>
    <phoneticPr fontId="3"/>
  </si>
  <si>
    <r>
      <t>ＤＯmg／</t>
    </r>
    <r>
      <rPr>
        <sz val="10.5"/>
        <color theme="1"/>
        <rFont val="ＭＳ ゴシック"/>
        <family val="3"/>
        <charset val="128"/>
      </rPr>
      <t>l</t>
    </r>
    <phoneticPr fontId="3"/>
  </si>
  <si>
    <r>
      <t>ＳＳ</t>
    </r>
    <r>
      <rPr>
        <sz val="10.5"/>
        <color indexed="56"/>
        <rFont val="ＭＳ ゴシック"/>
        <family val="3"/>
        <charset val="128"/>
      </rPr>
      <t>mg／ｌ</t>
    </r>
    <phoneticPr fontId="3"/>
  </si>
  <si>
    <r>
      <t>ＤＯ</t>
    </r>
    <r>
      <rPr>
        <sz val="10.5"/>
        <color indexed="56"/>
        <rFont val="ＭＳ ゴシック"/>
        <family val="3"/>
        <charset val="128"/>
      </rPr>
      <t>mg／ｌ</t>
    </r>
    <phoneticPr fontId="3"/>
  </si>
  <si>
    <t>5.12.22</t>
    <phoneticPr fontId="2"/>
  </si>
  <si>
    <t>晴</t>
    <rPh sb="0" eb="1">
      <t>ハ</t>
    </rPh>
    <phoneticPr fontId="2"/>
  </si>
  <si>
    <t>表層流心</t>
    <rPh sb="0" eb="2">
      <t>ヒョウソウ</t>
    </rPh>
    <rPh sb="2" eb="3">
      <t>ナガ</t>
    </rPh>
    <rPh sb="3" eb="4">
      <t>ココロ</t>
    </rPh>
    <phoneticPr fontId="2"/>
  </si>
  <si>
    <t>以上</t>
    <rPh sb="0" eb="2">
      <t>イジョウ</t>
    </rPh>
    <phoneticPr fontId="2"/>
  </si>
  <si>
    <t>微土臭</t>
    <rPh sb="0" eb="1">
      <t>ビ</t>
    </rPh>
    <rPh sb="1" eb="2">
      <t>ツチ</t>
    </rPh>
    <rPh sb="2" eb="3">
      <t>グサ</t>
    </rPh>
    <phoneticPr fontId="2"/>
  </si>
  <si>
    <t>微黄色</t>
    <rPh sb="0" eb="1">
      <t>ビ</t>
    </rPh>
    <rPh sb="1" eb="3">
      <t>キイロ</t>
    </rPh>
    <phoneticPr fontId="2"/>
  </si>
  <si>
    <t>度</t>
    <rPh sb="0" eb="1">
      <t>ド</t>
    </rPh>
    <phoneticPr fontId="2"/>
  </si>
  <si>
    <t>淡黄色</t>
    <rPh sb="0" eb="1">
      <t>アワ</t>
    </rPh>
    <rPh sb="1" eb="3">
      <t>キイロ</t>
    </rPh>
    <phoneticPr fontId="2"/>
  </si>
  <si>
    <t>6.2.1</t>
    <phoneticPr fontId="2"/>
  </si>
  <si>
    <t>晴</t>
    <rPh sb="0" eb="1">
      <t>ハ</t>
    </rPh>
    <phoneticPr fontId="2"/>
  </si>
  <si>
    <t>表層流心</t>
    <rPh sb="0" eb="2">
      <t>ヒョウソウ</t>
    </rPh>
    <rPh sb="2" eb="3">
      <t>ナガ</t>
    </rPh>
    <rPh sb="3" eb="4">
      <t>ココロ</t>
    </rPh>
    <phoneticPr fontId="2"/>
  </si>
  <si>
    <t>以上</t>
    <rPh sb="0" eb="2">
      <t>イジョウ</t>
    </rPh>
    <phoneticPr fontId="2"/>
  </si>
  <si>
    <t>なし</t>
    <phoneticPr fontId="2"/>
  </si>
  <si>
    <t>無色透明</t>
    <rPh sb="0" eb="2">
      <t>ムショク</t>
    </rPh>
    <rPh sb="2" eb="4">
      <t>トウメイ</t>
    </rPh>
    <phoneticPr fontId="2"/>
  </si>
  <si>
    <t>度</t>
    <rPh sb="0" eb="1">
      <t>ド</t>
    </rPh>
    <phoneticPr fontId="2"/>
  </si>
  <si>
    <t>微土臭</t>
    <rPh sb="0" eb="1">
      <t>ビ</t>
    </rPh>
    <rPh sb="1" eb="2">
      <t>ツチ</t>
    </rPh>
    <rPh sb="2" eb="3">
      <t>グサ</t>
    </rPh>
    <phoneticPr fontId="2"/>
  </si>
  <si>
    <t>微黄色</t>
    <rPh sb="0" eb="1">
      <t>ビ</t>
    </rPh>
    <rPh sb="1" eb="3">
      <t>キイロ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</si>
</sst>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"/>
    <numFmt numFmtId="178" formatCode="0&quot;度&quot;"/>
  </numFmts>
  <fonts count="17" x14ac:knownFonts="1">
    <font>
      <sz val="11"/>
      <color theme="1"/>
      <name val="游ゴシック"/>
      <family val="2"/>
      <charset val="128"/>
      <scheme val="minor"/>
    </font>
    <font>
      <b/>
      <sz val="12"/>
      <color indexed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45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.45"/>
      <color rgb="FF002060"/>
      <name val="ＭＳ ゴシック"/>
      <family val="3"/>
      <charset val="128"/>
    </font>
    <font>
      <sz val="9"/>
      <color rgb="FF002060"/>
      <name val="ＭＳ ゴシック"/>
      <family val="3"/>
      <charset val="128"/>
    </font>
    <font>
      <sz val="10.45"/>
      <color rgb="FFFF0000"/>
      <name val="ＭＳ ゴシック"/>
      <family val="3"/>
      <charset val="128"/>
    </font>
    <font>
      <sz val="10"/>
      <color rgb="FF002060"/>
      <name val="ＭＳ ゴシック"/>
      <family val="3"/>
      <charset val="128"/>
    </font>
    <font>
      <sz val="10"/>
      <color indexed="5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.5"/>
      <color rgb="FF002060"/>
      <name val="ＭＳ ゴシック"/>
      <family val="3"/>
      <charset val="128"/>
    </font>
    <font>
      <sz val="10.5"/>
      <color indexed="56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2060"/>
      </left>
      <right/>
      <top style="thin">
        <color rgb="FF002060"/>
      </top>
      <bottom style="thin">
        <color indexed="8"/>
      </bottom>
      <diagonal/>
    </border>
    <border>
      <left/>
      <right style="thin">
        <color indexed="8"/>
      </right>
      <top style="thin">
        <color rgb="FF002060"/>
      </top>
      <bottom style="thin">
        <color indexed="8"/>
      </bottom>
      <diagonal/>
    </border>
    <border>
      <left style="thin">
        <color indexed="8"/>
      </left>
      <right/>
      <top style="thin">
        <color rgb="FF002060"/>
      </top>
      <bottom style="thin">
        <color indexed="8"/>
      </bottom>
      <diagonal/>
    </border>
    <border>
      <left/>
      <right style="thin">
        <color rgb="FF002060"/>
      </right>
      <top style="thin">
        <color rgb="FF002060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rgb="FF002060"/>
      </left>
      <right/>
      <top style="thin">
        <color indexed="8"/>
      </top>
      <bottom style="hair">
        <color indexed="8"/>
      </bottom>
      <diagonal/>
    </border>
    <border>
      <left/>
      <right style="thin">
        <color rgb="FF002060"/>
      </right>
      <top style="thin">
        <color indexed="8"/>
      </top>
      <bottom style="hair">
        <color indexed="8"/>
      </bottom>
      <diagonal/>
    </border>
    <border>
      <left style="thin">
        <color rgb="FF002060"/>
      </left>
      <right/>
      <top style="hair">
        <color indexed="8"/>
      </top>
      <bottom style="hair">
        <color indexed="8"/>
      </bottom>
      <diagonal/>
    </border>
    <border>
      <left/>
      <right style="thin">
        <color rgb="FF002060"/>
      </right>
      <top style="hair">
        <color indexed="8"/>
      </top>
      <bottom style="hair">
        <color indexed="8"/>
      </bottom>
      <diagonal/>
    </border>
    <border>
      <left style="thin">
        <color rgb="FF002060"/>
      </left>
      <right/>
      <top style="hair">
        <color indexed="8"/>
      </top>
      <bottom style="thin">
        <color rgb="FF002060"/>
      </bottom>
      <diagonal/>
    </border>
    <border>
      <left/>
      <right style="thin">
        <color indexed="8"/>
      </right>
      <top style="hair">
        <color indexed="8"/>
      </top>
      <bottom style="thin">
        <color rgb="FF002060"/>
      </bottom>
      <diagonal/>
    </border>
    <border>
      <left style="thin">
        <color indexed="8"/>
      </left>
      <right/>
      <top style="hair">
        <color indexed="8"/>
      </top>
      <bottom style="thin">
        <color rgb="FF002060"/>
      </bottom>
      <diagonal/>
    </border>
    <border>
      <left/>
      <right style="thin">
        <color rgb="FF002060"/>
      </right>
      <top style="hair">
        <color indexed="8"/>
      </top>
      <bottom style="thin">
        <color rgb="FF002060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/>
      <top style="thin">
        <color rgb="FF002060"/>
      </top>
      <bottom style="thin">
        <color indexed="8"/>
      </bottom>
      <diagonal/>
    </border>
    <border>
      <left/>
      <right/>
      <top style="hair">
        <color indexed="8"/>
      </top>
      <bottom style="thin">
        <color rgb="FF00206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hair">
        <color indexed="8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4" fillId="0" borderId="0" xfId="0" applyFont="1" applyAlignment="1"/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177" fontId="4" fillId="0" borderId="0" xfId="0" applyNumberFormat="1" applyFont="1" applyAlignment="1"/>
    <xf numFmtId="0" fontId="9" fillId="4" borderId="0" xfId="0" applyFont="1" applyFill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Alignment="1"/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center"/>
    </xf>
    <xf numFmtId="177" fontId="4" fillId="0" borderId="0" xfId="0" applyNumberFormat="1" applyFont="1" applyFill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177" fontId="4" fillId="0" borderId="0" xfId="0" applyNumberFormat="1" applyFont="1" applyBorder="1" applyAlignment="1"/>
    <xf numFmtId="177" fontId="6" fillId="0" borderId="0" xfId="0" applyNumberFormat="1" applyFont="1" applyBorder="1" applyAlignment="1"/>
    <xf numFmtId="0" fontId="4" fillId="0" borderId="0" xfId="0" applyFont="1" applyBorder="1" applyAlignment="1">
      <alignment horizontal="right"/>
    </xf>
    <xf numFmtId="0" fontId="12" fillId="0" borderId="0" xfId="0" applyFont="1" applyFill="1" applyAlignment="1"/>
    <xf numFmtId="0" fontId="12" fillId="0" borderId="0" xfId="0" applyFont="1" applyFill="1" applyBorder="1" applyAlignment="1">
      <alignment horizontal="left"/>
    </xf>
    <xf numFmtId="0" fontId="13" fillId="0" borderId="41" xfId="0" applyFont="1" applyBorder="1" applyAlignment="1">
      <alignment horizontal="left"/>
    </xf>
    <xf numFmtId="0" fontId="13" fillId="3" borderId="8" xfId="0" applyFont="1" applyFill="1" applyBorder="1" applyAlignment="1">
      <alignment horizontal="center"/>
    </xf>
    <xf numFmtId="0" fontId="13" fillId="3" borderId="42" xfId="0" applyFont="1" applyFill="1" applyBorder="1" applyAlignment="1">
      <alignment horizontal="center"/>
    </xf>
    <xf numFmtId="0" fontId="13" fillId="0" borderId="43" xfId="0" applyFont="1" applyBorder="1" applyAlignment="1">
      <alignment horizontal="left"/>
    </xf>
    <xf numFmtId="0" fontId="13" fillId="3" borderId="18" xfId="0" applyFont="1" applyFill="1" applyBorder="1" applyAlignment="1">
      <alignment horizontal="center"/>
    </xf>
    <xf numFmtId="0" fontId="13" fillId="3" borderId="44" xfId="0" applyFont="1" applyFill="1" applyBorder="1" applyAlignment="1">
      <alignment horizontal="center"/>
    </xf>
    <xf numFmtId="177" fontId="13" fillId="3" borderId="44" xfId="0" applyNumberFormat="1" applyFont="1" applyFill="1" applyBorder="1" applyAlignment="1">
      <alignment horizontal="center"/>
    </xf>
    <xf numFmtId="0" fontId="13" fillId="5" borderId="13" xfId="0" applyFont="1" applyFill="1" applyBorder="1" applyAlignment="1">
      <alignment horizontal="right"/>
    </xf>
    <xf numFmtId="0" fontId="13" fillId="5" borderId="14" xfId="0" applyFont="1" applyFill="1" applyBorder="1" applyAlignment="1">
      <alignment horizontal="left"/>
    </xf>
    <xf numFmtId="0" fontId="13" fillId="0" borderId="13" xfId="0" applyFont="1" applyFill="1" applyBorder="1" applyAlignment="1">
      <alignment horizontal="right"/>
    </xf>
    <xf numFmtId="0" fontId="14" fillId="0" borderId="14" xfId="0" applyFont="1" applyFill="1" applyBorder="1" applyAlignment="1">
      <alignment horizontal="left"/>
    </xf>
    <xf numFmtId="0" fontId="13" fillId="0" borderId="13" xfId="0" applyFont="1" applyBorder="1" applyAlignment="1">
      <alignment horizontal="right"/>
    </xf>
    <xf numFmtId="0" fontId="14" fillId="0" borderId="13" xfId="0" applyFont="1" applyBorder="1" applyAlignment="1"/>
    <xf numFmtId="0" fontId="13" fillId="0" borderId="16" xfId="0" applyFont="1" applyFill="1" applyBorder="1" applyAlignment="1">
      <alignment horizontal="right"/>
    </xf>
    <xf numFmtId="177" fontId="14" fillId="0" borderId="15" xfId="0" applyNumberFormat="1" applyFont="1" applyFill="1" applyBorder="1" applyAlignment="1">
      <alignment horizontal="right"/>
    </xf>
    <xf numFmtId="0" fontId="14" fillId="0" borderId="43" xfId="0" applyFont="1" applyBorder="1" applyAlignment="1">
      <alignment horizontal="left"/>
    </xf>
    <xf numFmtId="177" fontId="13" fillId="0" borderId="44" xfId="0" applyNumberFormat="1" applyFont="1" applyFill="1" applyBorder="1" applyAlignment="1" applyProtection="1">
      <alignment horizontal="center"/>
    </xf>
    <xf numFmtId="0" fontId="14" fillId="0" borderId="45" xfId="0" applyFont="1" applyFill="1" applyBorder="1" applyAlignment="1">
      <alignment horizontal="left" vertical="center"/>
    </xf>
    <xf numFmtId="1" fontId="13" fillId="3" borderId="46" xfId="0" applyNumberFormat="1" applyFont="1" applyFill="1" applyBorder="1" applyAlignment="1">
      <alignment horizontal="center" vertical="center"/>
    </xf>
    <xf numFmtId="1" fontId="13" fillId="3" borderId="50" xfId="0" applyNumberFormat="1" applyFont="1" applyFill="1" applyBorder="1" applyAlignment="1">
      <alignment horizontal="center" vertical="center"/>
    </xf>
    <xf numFmtId="0" fontId="14" fillId="0" borderId="41" xfId="0" applyFont="1" applyBorder="1" applyAlignment="1">
      <alignment horizontal="left"/>
    </xf>
    <xf numFmtId="177" fontId="14" fillId="0" borderId="13" xfId="0" applyNumberFormat="1" applyFont="1" applyFill="1" applyBorder="1" applyAlignment="1">
      <alignment horizontal="right"/>
    </xf>
    <xf numFmtId="0" fontId="14" fillId="0" borderId="0" xfId="0" applyFont="1" applyFill="1" applyAlignment="1"/>
    <xf numFmtId="0" fontId="14" fillId="0" borderId="0" xfId="0" applyFont="1" applyAlignment="1"/>
    <xf numFmtId="0" fontId="14" fillId="0" borderId="16" xfId="0" applyFont="1" applyFill="1" applyBorder="1" applyAlignment="1">
      <alignment horizontal="right"/>
    </xf>
    <xf numFmtId="0" fontId="15" fillId="4" borderId="0" xfId="0" applyFont="1" applyFill="1" applyAlignment="1"/>
    <xf numFmtId="178" fontId="13" fillId="0" borderId="14" xfId="0" applyNumberFormat="1" applyFont="1" applyFill="1" applyBorder="1" applyAlignment="1">
      <alignment horizontal="left"/>
    </xf>
    <xf numFmtId="178" fontId="13" fillId="0" borderId="18" xfId="0" applyNumberFormat="1" applyFont="1" applyFill="1" applyBorder="1" applyAlignment="1">
      <alignment horizontal="center"/>
    </xf>
    <xf numFmtId="177" fontId="13" fillId="3" borderId="18" xfId="0" applyNumberFormat="1" applyFont="1" applyFill="1" applyBorder="1" applyAlignment="1">
      <alignment horizontal="center"/>
    </xf>
    <xf numFmtId="0" fontId="12" fillId="0" borderId="0" xfId="0" applyFont="1" applyAlignment="1"/>
    <xf numFmtId="0" fontId="14" fillId="0" borderId="35" xfId="0" applyFont="1" applyBorder="1" applyAlignment="1">
      <alignment horizontal="center"/>
    </xf>
    <xf numFmtId="0" fontId="13" fillId="3" borderId="39" xfId="0" applyFont="1" applyFill="1" applyBorder="1" applyAlignment="1">
      <alignment horizontal="center"/>
    </xf>
    <xf numFmtId="0" fontId="13" fillId="3" borderId="40" xfId="0" applyFont="1" applyFill="1" applyBorder="1" applyAlignment="1">
      <alignment horizontal="center"/>
    </xf>
    <xf numFmtId="0" fontId="14" fillId="0" borderId="45" xfId="0" applyFont="1" applyFill="1" applyBorder="1" applyAlignment="1">
      <alignment horizontal="left"/>
    </xf>
    <xf numFmtId="1" fontId="13" fillId="3" borderId="46" xfId="0" applyNumberFormat="1" applyFont="1" applyFill="1" applyBorder="1" applyAlignment="1">
      <alignment horizontal="center"/>
    </xf>
    <xf numFmtId="1" fontId="13" fillId="3" borderId="50" xfId="0" applyNumberFormat="1" applyFont="1" applyFill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4" fillId="0" borderId="13" xfId="0" applyFont="1" applyFill="1" applyBorder="1" applyAlignment="1">
      <alignment horizontal="right"/>
    </xf>
    <xf numFmtId="0" fontId="13" fillId="0" borderId="0" xfId="0" applyFont="1" applyBorder="1" applyAlignment="1"/>
    <xf numFmtId="0" fontId="1" fillId="0" borderId="0" xfId="0" applyFont="1" applyAlignment="1">
      <alignment horizontal="center"/>
    </xf>
    <xf numFmtId="176" fontId="14" fillId="3" borderId="36" xfId="0" applyNumberFormat="1" applyFont="1" applyFill="1" applyBorder="1" applyAlignment="1">
      <alignment horizontal="center"/>
    </xf>
    <xf numFmtId="176" fontId="13" fillId="3" borderId="37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176" fontId="14" fillId="3" borderId="1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3" fillId="3" borderId="38" xfId="0" applyFont="1" applyFill="1" applyBorder="1" applyAlignment="1">
      <alignment horizontal="center"/>
    </xf>
    <xf numFmtId="0" fontId="13" fillId="3" borderId="37" xfId="0" applyFont="1" applyFill="1" applyBorder="1" applyAlignment="1">
      <alignment horizontal="center"/>
    </xf>
    <xf numFmtId="20" fontId="13" fillId="3" borderId="6" xfId="0" applyNumberFormat="1" applyFont="1" applyFill="1" applyBorder="1" applyAlignment="1">
      <alignment horizontal="center"/>
    </xf>
    <xf numFmtId="20" fontId="13" fillId="3" borderId="7" xfId="0" applyNumberFormat="1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15" fillId="4" borderId="11" xfId="0" applyFont="1" applyFill="1" applyBorder="1" applyAlignment="1">
      <alignment horizontal="center"/>
    </xf>
    <xf numFmtId="0" fontId="15" fillId="4" borderId="12" xfId="0" applyFont="1" applyFill="1" applyBorder="1" applyAlignment="1">
      <alignment horizontal="center"/>
    </xf>
    <xf numFmtId="0" fontId="13" fillId="5" borderId="13" xfId="0" applyFont="1" applyFill="1" applyBorder="1" applyAlignment="1">
      <alignment horizontal="center"/>
    </xf>
    <xf numFmtId="0" fontId="13" fillId="5" borderId="14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0" fontId="14" fillId="3" borderId="14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4" fillId="3" borderId="17" xfId="0" applyFont="1" applyFill="1" applyBorder="1" applyAlignment="1">
      <alignment horizontal="center"/>
    </xf>
    <xf numFmtId="20" fontId="13" fillId="5" borderId="3" xfId="0" applyNumberFormat="1" applyFont="1" applyFill="1" applyBorder="1" applyAlignment="1">
      <alignment horizontal="center"/>
    </xf>
    <xf numFmtId="20" fontId="13" fillId="5" borderId="4" xfId="0" applyNumberFormat="1" applyFont="1" applyFill="1" applyBorder="1" applyAlignment="1">
      <alignment horizontal="center"/>
    </xf>
    <xf numFmtId="20" fontId="13" fillId="3" borderId="3" xfId="0" applyNumberFormat="1" applyFont="1" applyFill="1" applyBorder="1" applyAlignment="1">
      <alignment horizontal="center"/>
    </xf>
    <xf numFmtId="20" fontId="13" fillId="3" borderId="4" xfId="0" applyNumberFormat="1" applyFont="1" applyFill="1" applyBorder="1" applyAlignment="1">
      <alignment horizontal="center"/>
    </xf>
    <xf numFmtId="20" fontId="14" fillId="3" borderId="3" xfId="0" applyNumberFormat="1" applyFont="1" applyFill="1" applyBorder="1" applyAlignment="1">
      <alignment horizontal="center"/>
    </xf>
    <xf numFmtId="0" fontId="14" fillId="3" borderId="16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177" fontId="15" fillId="4" borderId="3" xfId="0" applyNumberFormat="1" applyFont="1" applyFill="1" applyBorder="1" applyAlignment="1">
      <alignment horizontal="center"/>
    </xf>
    <xf numFmtId="177" fontId="15" fillId="4" borderId="20" xfId="0" applyNumberFormat="1" applyFont="1" applyFill="1" applyBorder="1" applyAlignment="1">
      <alignment horizontal="center"/>
    </xf>
    <xf numFmtId="177" fontId="15" fillId="4" borderId="13" xfId="0" applyNumberFormat="1" applyFont="1" applyFill="1" applyBorder="1" applyAlignment="1">
      <alignment horizontal="center"/>
    </xf>
    <xf numFmtId="177" fontId="15" fillId="4" borderId="22" xfId="0" applyNumberFormat="1" applyFont="1" applyFill="1" applyBorder="1" applyAlignment="1">
      <alignment horizontal="center"/>
    </xf>
    <xf numFmtId="177" fontId="13" fillId="5" borderId="13" xfId="0" applyNumberFormat="1" applyFont="1" applyFill="1" applyBorder="1" applyAlignment="1">
      <alignment horizontal="center"/>
    </xf>
    <xf numFmtId="177" fontId="13" fillId="5" borderId="14" xfId="0" applyNumberFormat="1" applyFont="1" applyFill="1" applyBorder="1" applyAlignment="1">
      <alignment horizontal="center"/>
    </xf>
    <xf numFmtId="177" fontId="13" fillId="3" borderId="13" xfId="0" applyNumberFormat="1" applyFont="1" applyFill="1" applyBorder="1" applyAlignment="1">
      <alignment horizontal="center"/>
    </xf>
    <xf numFmtId="177" fontId="13" fillId="3" borderId="14" xfId="0" applyNumberFormat="1" applyFont="1" applyFill="1" applyBorder="1" applyAlignment="1">
      <alignment horizontal="center"/>
    </xf>
    <xf numFmtId="177" fontId="13" fillId="3" borderId="17" xfId="0" applyNumberFormat="1" applyFont="1" applyFill="1" applyBorder="1" applyAlignment="1">
      <alignment horizontal="center"/>
    </xf>
    <xf numFmtId="177" fontId="13" fillId="3" borderId="16" xfId="0" applyNumberFormat="1" applyFont="1" applyFill="1" applyBorder="1" applyAlignment="1">
      <alignment horizontal="center"/>
    </xf>
    <xf numFmtId="177" fontId="13" fillId="3" borderId="15" xfId="0" applyNumberFormat="1" applyFont="1" applyFill="1" applyBorder="1" applyAlignment="1">
      <alignment horizontal="center"/>
    </xf>
    <xf numFmtId="0" fontId="15" fillId="4" borderId="23" xfId="0" applyFont="1" applyFill="1" applyBorder="1" applyAlignment="1">
      <alignment horizontal="center"/>
    </xf>
    <xf numFmtId="0" fontId="15" fillId="4" borderId="24" xfId="0" applyFont="1" applyFill="1" applyBorder="1" applyAlignment="1">
      <alignment horizontal="center"/>
    </xf>
    <xf numFmtId="177" fontId="15" fillId="4" borderId="25" xfId="0" applyNumberFormat="1" applyFont="1" applyFill="1" applyBorder="1" applyAlignment="1">
      <alignment horizontal="center"/>
    </xf>
    <xf numFmtId="177" fontId="15" fillId="4" borderId="26" xfId="0" applyNumberFormat="1" applyFont="1" applyFill="1" applyBorder="1" applyAlignment="1">
      <alignment horizontal="center"/>
    </xf>
    <xf numFmtId="0" fontId="15" fillId="4" borderId="21" xfId="0" applyFont="1" applyFill="1" applyBorder="1" applyAlignment="1">
      <alignment horizontal="center"/>
    </xf>
    <xf numFmtId="0" fontId="15" fillId="4" borderId="14" xfId="0" applyFont="1" applyFill="1" applyBorder="1" applyAlignment="1">
      <alignment horizontal="center"/>
    </xf>
    <xf numFmtId="177" fontId="14" fillId="0" borderId="13" xfId="0" applyNumberFormat="1" applyFont="1" applyBorder="1" applyAlignment="1">
      <alignment horizontal="center"/>
    </xf>
    <xf numFmtId="177" fontId="14" fillId="0" borderId="14" xfId="0" applyNumberFormat="1" applyFont="1" applyBorder="1" applyAlignment="1">
      <alignment horizontal="center"/>
    </xf>
    <xf numFmtId="177" fontId="14" fillId="0" borderId="13" xfId="0" applyNumberFormat="1" applyFont="1" applyFill="1" applyBorder="1" applyAlignment="1">
      <alignment horizontal="center"/>
    </xf>
    <xf numFmtId="177" fontId="14" fillId="0" borderId="14" xfId="0" applyNumberFormat="1" applyFont="1" applyFill="1" applyBorder="1" applyAlignment="1">
      <alignment horizontal="center"/>
    </xf>
    <xf numFmtId="177" fontId="14" fillId="0" borderId="17" xfId="0" applyNumberFormat="1" applyFont="1" applyFill="1" applyBorder="1" applyAlignment="1">
      <alignment horizontal="center"/>
    </xf>
    <xf numFmtId="177" fontId="13" fillId="3" borderId="29" xfId="0" applyNumberFormat="1" applyFont="1" applyFill="1" applyBorder="1" applyAlignment="1">
      <alignment horizontal="center"/>
    </xf>
    <xf numFmtId="177" fontId="13" fillId="3" borderId="30" xfId="0" applyNumberFormat="1" applyFont="1" applyFill="1" applyBorder="1" applyAlignment="1">
      <alignment horizontal="center"/>
    </xf>
    <xf numFmtId="177" fontId="13" fillId="3" borderId="28" xfId="0" applyNumberFormat="1" applyFont="1" applyFill="1" applyBorder="1" applyAlignment="1">
      <alignment horizontal="center"/>
    </xf>
    <xf numFmtId="177" fontId="13" fillId="3" borderId="27" xfId="0" applyNumberFormat="1" applyFont="1" applyFill="1" applyBorder="1" applyAlignment="1">
      <alignment horizontal="center"/>
    </xf>
    <xf numFmtId="177" fontId="14" fillId="3" borderId="18" xfId="0" applyNumberFormat="1" applyFont="1" applyFill="1" applyBorder="1" applyAlignment="1">
      <alignment horizontal="center"/>
    </xf>
    <xf numFmtId="177" fontId="13" fillId="3" borderId="18" xfId="0" applyNumberFormat="1" applyFont="1" applyFill="1" applyBorder="1" applyAlignment="1">
      <alignment horizontal="center"/>
    </xf>
    <xf numFmtId="0" fontId="13" fillId="0" borderId="31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1" fontId="13" fillId="3" borderId="49" xfId="0" applyNumberFormat="1" applyFont="1" applyFill="1" applyBorder="1" applyAlignment="1">
      <alignment horizontal="center" vertical="center"/>
    </xf>
    <xf numFmtId="1" fontId="13" fillId="3" borderId="47" xfId="0" applyNumberFormat="1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horizontal="center" vertical="center" wrapText="1"/>
    </xf>
    <xf numFmtId="0" fontId="13" fillId="0" borderId="48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center" vertical="center"/>
    </xf>
    <xf numFmtId="20" fontId="13" fillId="3" borderId="5" xfId="0" applyNumberFormat="1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177" fontId="14" fillId="3" borderId="13" xfId="0" applyNumberFormat="1" applyFont="1" applyFill="1" applyBorder="1" applyAlignment="1">
      <alignment horizontal="center"/>
    </xf>
    <xf numFmtId="177" fontId="14" fillId="3" borderId="14" xfId="0" applyNumberFormat="1" applyFont="1" applyFill="1" applyBorder="1" applyAlignment="1">
      <alignment horizontal="center"/>
    </xf>
    <xf numFmtId="177" fontId="13" fillId="6" borderId="18" xfId="0" applyNumberFormat="1" applyFont="1" applyFill="1" applyBorder="1" applyAlignment="1">
      <alignment horizontal="center"/>
    </xf>
    <xf numFmtId="177" fontId="13" fillId="6" borderId="27" xfId="0" applyNumberFormat="1" applyFont="1" applyFill="1" applyBorder="1" applyAlignment="1">
      <alignment horizontal="center"/>
    </xf>
    <xf numFmtId="0" fontId="14" fillId="0" borderId="47" xfId="0" applyFont="1" applyFill="1" applyBorder="1" applyAlignment="1">
      <alignment horizontal="center" vertical="center" wrapText="1"/>
    </xf>
    <xf numFmtId="176" fontId="13" fillId="3" borderId="38" xfId="0" applyNumberFormat="1" applyFont="1" applyFill="1" applyBorder="1" applyAlignment="1">
      <alignment horizontal="center"/>
    </xf>
    <xf numFmtId="177" fontId="14" fillId="3" borderId="16" xfId="0" applyNumberFormat="1" applyFont="1" applyFill="1" applyBorder="1" applyAlignment="1">
      <alignment horizontal="center"/>
    </xf>
    <xf numFmtId="177" fontId="14" fillId="0" borderId="17" xfId="0" applyNumberFormat="1" applyFont="1" applyBorder="1" applyAlignment="1"/>
    <xf numFmtId="0" fontId="13" fillId="0" borderId="31" xfId="0" applyFont="1" applyFill="1" applyBorder="1" applyAlignment="1">
      <alignment horizontal="center"/>
    </xf>
    <xf numFmtId="0" fontId="13" fillId="0" borderId="32" xfId="0" applyFont="1" applyFill="1" applyBorder="1" applyAlignment="1">
      <alignment horizontal="center"/>
    </xf>
    <xf numFmtId="1" fontId="13" fillId="3" borderId="49" xfId="0" applyNumberFormat="1" applyFont="1" applyFill="1" applyBorder="1" applyAlignment="1">
      <alignment horizontal="center"/>
    </xf>
    <xf numFmtId="1" fontId="13" fillId="3" borderId="47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3" fillId="5" borderId="46" xfId="0" applyFont="1" applyFill="1" applyBorder="1" applyAlignment="1">
      <alignment horizontal="center"/>
    </xf>
    <xf numFmtId="0" fontId="13" fillId="5" borderId="47" xfId="0" applyFont="1" applyFill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77" fontId="10" fillId="0" borderId="3" xfId="0" applyNumberFormat="1" applyFont="1" applyBorder="1" applyAlignment="1">
      <alignment horizontal="center"/>
    </xf>
    <xf numFmtId="177" fontId="10" fillId="0" borderId="5" xfId="0" applyNumberFormat="1" applyFont="1" applyBorder="1" applyAlignment="1">
      <alignment horizontal="center"/>
    </xf>
    <xf numFmtId="177" fontId="10" fillId="0" borderId="4" xfId="0" applyNumberFormat="1" applyFont="1" applyBorder="1" applyAlignment="1">
      <alignment horizontal="center"/>
    </xf>
    <xf numFmtId="177" fontId="10" fillId="0" borderId="20" xfId="0" applyNumberFormat="1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177" fontId="10" fillId="0" borderId="13" xfId="0" applyNumberFormat="1" applyFont="1" applyBorder="1" applyAlignment="1">
      <alignment horizontal="center"/>
    </xf>
    <xf numFmtId="177" fontId="10" fillId="0" borderId="15" xfId="0" applyNumberFormat="1" applyFont="1" applyBorder="1" applyAlignment="1">
      <alignment horizontal="center"/>
    </xf>
    <xf numFmtId="177" fontId="10" fillId="0" borderId="14" xfId="0" applyNumberFormat="1" applyFont="1" applyBorder="1" applyAlignment="1">
      <alignment horizontal="center"/>
    </xf>
    <xf numFmtId="177" fontId="10" fillId="0" borderId="22" xfId="0" applyNumberFormat="1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 wrapText="1"/>
    </xf>
    <xf numFmtId="0" fontId="8" fillId="0" borderId="34" xfId="0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8" fillId="0" borderId="25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</cellXfs>
  <cellStyles count="1">
    <cellStyle name="標準" xfId="0" builtinId="0"/>
  </cellStyles>
  <dxfs count="30">
    <dxf>
      <font>
        <strike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  <dxf>
      <font>
        <color auto="1"/>
      </font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  <dxf>
      <font>
        <color auto="1"/>
      </font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  <dxf>
      <font>
        <color auto="1"/>
      </font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18.75" style="48" bestFit="1" customWidth="1"/>
    <col min="2" max="3" width="5.625" style="48" customWidth="1"/>
    <col min="4" max="17" width="4.625" style="48" customWidth="1"/>
    <col min="18" max="19" width="8.625" style="48" customWidth="1"/>
    <col min="20" max="20" width="4.25" style="48" customWidth="1"/>
    <col min="21" max="24" width="7.5" style="48" customWidth="1"/>
    <col min="25" max="16384" width="9" style="48"/>
  </cols>
  <sheetData>
    <row r="1" spans="1:25" ht="14.25" x14ac:dyDescent="0.15">
      <c r="A1" s="58" t="s">
        <v>68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1"/>
      <c r="U1" s="1"/>
      <c r="V1" s="1"/>
      <c r="W1" s="1"/>
      <c r="X1" s="1"/>
      <c r="Y1" s="1"/>
    </row>
    <row r="2" spans="1:2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2"/>
      <c r="R2" s="1" t="s">
        <v>0</v>
      </c>
      <c r="S2" s="1"/>
      <c r="T2" s="1"/>
      <c r="U2" s="1"/>
      <c r="V2" s="1"/>
      <c r="W2" s="1"/>
      <c r="X2" s="1"/>
      <c r="Y2" s="1"/>
    </row>
    <row r="3" spans="1:25" ht="14.25" thickBot="1" x14ac:dyDescent="0.2">
      <c r="A3" s="1"/>
      <c r="B3" s="1"/>
      <c r="C3" s="1"/>
      <c r="D3" s="1"/>
      <c r="E3" s="1"/>
      <c r="F3" s="1"/>
      <c r="G3" s="1" t="s">
        <v>1</v>
      </c>
      <c r="H3" s="1"/>
      <c r="I3" s="1"/>
      <c r="J3" s="1"/>
      <c r="K3" s="1"/>
      <c r="L3" s="1"/>
      <c r="M3" s="1"/>
      <c r="N3" s="1" t="s">
        <v>2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15">
      <c r="A4" s="49" t="s">
        <v>3</v>
      </c>
      <c r="B4" s="59" t="s">
        <v>4</v>
      </c>
      <c r="C4" s="60"/>
      <c r="D4" s="59" t="s">
        <v>69</v>
      </c>
      <c r="E4" s="60"/>
      <c r="F4" s="59" t="s">
        <v>70</v>
      </c>
      <c r="G4" s="60"/>
      <c r="H4" s="59" t="s">
        <v>71</v>
      </c>
      <c r="I4" s="60"/>
      <c r="J4" s="59" t="s">
        <v>72</v>
      </c>
      <c r="K4" s="60"/>
      <c r="L4" s="59" t="s">
        <v>82</v>
      </c>
      <c r="M4" s="61"/>
      <c r="N4" s="62" t="s">
        <v>90</v>
      </c>
      <c r="O4" s="63"/>
      <c r="P4" s="64" t="s">
        <v>5</v>
      </c>
      <c r="Q4" s="65"/>
      <c r="R4" s="50" t="s">
        <v>6</v>
      </c>
      <c r="S4" s="51" t="s">
        <v>58</v>
      </c>
      <c r="T4" s="3"/>
      <c r="U4" s="44" t="s">
        <v>7</v>
      </c>
      <c r="V4" s="44"/>
      <c r="W4" s="44"/>
      <c r="X4" s="44"/>
      <c r="Y4" s="1"/>
    </row>
    <row r="5" spans="1:25" x14ac:dyDescent="0.15">
      <c r="A5" s="19" t="s">
        <v>8</v>
      </c>
      <c r="B5" s="80"/>
      <c r="C5" s="81"/>
      <c r="D5" s="82">
        <v>0.41666666666666669</v>
      </c>
      <c r="E5" s="83"/>
      <c r="F5" s="82">
        <v>0.40208333333333335</v>
      </c>
      <c r="G5" s="83"/>
      <c r="H5" s="84">
        <v>0.63194444444444442</v>
      </c>
      <c r="I5" s="83"/>
      <c r="J5" s="82">
        <v>0.58680555555555558</v>
      </c>
      <c r="K5" s="83"/>
      <c r="L5" s="82">
        <v>0.5625</v>
      </c>
      <c r="M5" s="67"/>
      <c r="N5" s="66">
        <v>0.36458333333333331</v>
      </c>
      <c r="O5" s="67"/>
      <c r="P5" s="68" t="s">
        <v>9</v>
      </c>
      <c r="Q5" s="69"/>
      <c r="R5" s="20" t="s">
        <v>9</v>
      </c>
      <c r="S5" s="21" t="s">
        <v>9</v>
      </c>
      <c r="T5" s="4"/>
      <c r="U5" s="70" t="s">
        <v>10</v>
      </c>
      <c r="V5" s="71"/>
      <c r="W5" s="72" t="s">
        <v>11</v>
      </c>
      <c r="X5" s="73"/>
      <c r="Y5" s="1"/>
    </row>
    <row r="6" spans="1:25" x14ac:dyDescent="0.15">
      <c r="A6" s="22" t="s">
        <v>12</v>
      </c>
      <c r="B6" s="74"/>
      <c r="C6" s="75"/>
      <c r="D6" s="76" t="s">
        <v>13</v>
      </c>
      <c r="E6" s="77"/>
      <c r="F6" s="76" t="s">
        <v>13</v>
      </c>
      <c r="G6" s="78"/>
      <c r="H6" s="76" t="s">
        <v>13</v>
      </c>
      <c r="I6" s="78"/>
      <c r="J6" s="76" t="s">
        <v>13</v>
      </c>
      <c r="K6" s="78"/>
      <c r="L6" s="76" t="s">
        <v>83</v>
      </c>
      <c r="M6" s="79"/>
      <c r="N6" s="85" t="s">
        <v>91</v>
      </c>
      <c r="O6" s="86"/>
      <c r="P6" s="87" t="s">
        <v>9</v>
      </c>
      <c r="Q6" s="78"/>
      <c r="R6" s="23" t="s">
        <v>9</v>
      </c>
      <c r="S6" s="24" t="s">
        <v>9</v>
      </c>
      <c r="T6" s="1"/>
      <c r="U6" s="88" t="s">
        <v>14</v>
      </c>
      <c r="V6" s="89"/>
      <c r="W6" s="90" t="s">
        <v>15</v>
      </c>
      <c r="X6" s="91"/>
      <c r="Y6" s="1"/>
    </row>
    <row r="7" spans="1:25" x14ac:dyDescent="0.15">
      <c r="A7" s="22" t="s">
        <v>16</v>
      </c>
      <c r="B7" s="94"/>
      <c r="C7" s="95"/>
      <c r="D7" s="96">
        <v>26.1</v>
      </c>
      <c r="E7" s="97"/>
      <c r="F7" s="96">
        <v>25</v>
      </c>
      <c r="G7" s="97"/>
      <c r="H7" s="96">
        <v>32</v>
      </c>
      <c r="I7" s="97"/>
      <c r="J7" s="96">
        <v>21.4</v>
      </c>
      <c r="K7" s="97"/>
      <c r="L7" s="96">
        <v>5</v>
      </c>
      <c r="M7" s="98"/>
      <c r="N7" s="99">
        <v>7.5</v>
      </c>
      <c r="O7" s="98"/>
      <c r="P7" s="100">
        <f>MAXA(D7:O7)</f>
        <v>32</v>
      </c>
      <c r="Q7" s="97"/>
      <c r="R7" s="47">
        <f>MINA(D7:O7)</f>
        <v>5</v>
      </c>
      <c r="S7" s="25">
        <f>AVERAGE(D7:O7)</f>
        <v>19.5</v>
      </c>
      <c r="T7" s="1"/>
      <c r="U7" s="105" t="s">
        <v>19</v>
      </c>
      <c r="V7" s="106"/>
      <c r="W7" s="92" t="s">
        <v>20</v>
      </c>
      <c r="X7" s="93"/>
      <c r="Y7" s="1"/>
    </row>
    <row r="8" spans="1:25" x14ac:dyDescent="0.15">
      <c r="A8" s="22" t="s">
        <v>18</v>
      </c>
      <c r="B8" s="94"/>
      <c r="C8" s="95"/>
      <c r="D8" s="96">
        <v>18.5</v>
      </c>
      <c r="E8" s="97"/>
      <c r="F8" s="96">
        <v>22.1</v>
      </c>
      <c r="G8" s="97"/>
      <c r="H8" s="96">
        <v>27.2</v>
      </c>
      <c r="I8" s="97"/>
      <c r="J8" s="96">
        <v>19.8</v>
      </c>
      <c r="K8" s="97"/>
      <c r="L8" s="96">
        <v>4.5</v>
      </c>
      <c r="M8" s="98"/>
      <c r="N8" s="99">
        <v>4.9000000000000004</v>
      </c>
      <c r="O8" s="98"/>
      <c r="P8" s="100">
        <f>MAXA(D8:O8)</f>
        <v>27.2</v>
      </c>
      <c r="Q8" s="97"/>
      <c r="R8" s="47">
        <f>MINA(D8:O8)</f>
        <v>4.5</v>
      </c>
      <c r="S8" s="25">
        <f>AVERAGE(D8:O8)</f>
        <v>16.166666666666668</v>
      </c>
      <c r="T8" s="1"/>
      <c r="U8" s="101" t="s">
        <v>80</v>
      </c>
      <c r="V8" s="102"/>
      <c r="W8" s="103" t="s">
        <v>23</v>
      </c>
      <c r="X8" s="104"/>
      <c r="Y8" s="1"/>
    </row>
    <row r="9" spans="1:25" x14ac:dyDescent="0.15">
      <c r="A9" s="22" t="s">
        <v>21</v>
      </c>
      <c r="B9" s="74"/>
      <c r="C9" s="75"/>
      <c r="D9" s="76" t="s">
        <v>22</v>
      </c>
      <c r="E9" s="77"/>
      <c r="F9" s="76" t="s">
        <v>73</v>
      </c>
      <c r="G9" s="77"/>
      <c r="H9" s="76" t="s">
        <v>61</v>
      </c>
      <c r="I9" s="77"/>
      <c r="J9" s="76" t="s">
        <v>61</v>
      </c>
      <c r="K9" s="77"/>
      <c r="L9" s="76" t="s">
        <v>84</v>
      </c>
      <c r="M9" s="77"/>
      <c r="N9" s="76" t="s">
        <v>92</v>
      </c>
      <c r="O9" s="77"/>
      <c r="P9" s="87" t="s">
        <v>9</v>
      </c>
      <c r="Q9" s="78"/>
      <c r="R9" s="23" t="s">
        <v>9</v>
      </c>
      <c r="S9" s="24" t="s">
        <v>9</v>
      </c>
      <c r="T9" s="1"/>
      <c r="U9" s="105" t="s">
        <v>81</v>
      </c>
      <c r="V9" s="106"/>
      <c r="W9" s="92" t="s">
        <v>17</v>
      </c>
      <c r="X9" s="93"/>
      <c r="Y9" s="1"/>
    </row>
    <row r="10" spans="1:25" x14ac:dyDescent="0.15">
      <c r="A10" s="22" t="s">
        <v>24</v>
      </c>
      <c r="B10" s="26"/>
      <c r="C10" s="27"/>
      <c r="D10" s="28">
        <v>28</v>
      </c>
      <c r="E10" s="29" t="s">
        <v>25</v>
      </c>
      <c r="F10" s="30">
        <v>50</v>
      </c>
      <c r="G10" s="29" t="s">
        <v>26</v>
      </c>
      <c r="H10" s="30">
        <v>50</v>
      </c>
      <c r="I10" s="29" t="s">
        <v>26</v>
      </c>
      <c r="J10" s="30">
        <v>50</v>
      </c>
      <c r="K10" s="29" t="s">
        <v>26</v>
      </c>
      <c r="L10" s="31">
        <v>50</v>
      </c>
      <c r="M10" s="29" t="s">
        <v>85</v>
      </c>
      <c r="N10" s="32">
        <v>50</v>
      </c>
      <c r="O10" s="29" t="s">
        <v>93</v>
      </c>
      <c r="P10" s="33" t="str">
        <f>IF(Q10&gt;=30,"＞","")</f>
        <v>＞</v>
      </c>
      <c r="Q10" s="45">
        <f>MAXA(D10:O10)</f>
        <v>50</v>
      </c>
      <c r="R10" s="46">
        <f>MIN(D10:O10)</f>
        <v>28</v>
      </c>
      <c r="S10" s="24" t="s">
        <v>9</v>
      </c>
      <c r="T10" s="1"/>
      <c r="U10" s="5"/>
      <c r="V10" s="5"/>
      <c r="W10" s="5"/>
      <c r="X10" s="5"/>
      <c r="Y10" s="1"/>
    </row>
    <row r="11" spans="1:25" x14ac:dyDescent="0.15">
      <c r="A11" s="22" t="s">
        <v>27</v>
      </c>
      <c r="B11" s="74"/>
      <c r="C11" s="75"/>
      <c r="D11" s="76" t="s">
        <v>28</v>
      </c>
      <c r="E11" s="77"/>
      <c r="F11" s="76" t="s">
        <v>62</v>
      </c>
      <c r="G11" s="77"/>
      <c r="H11" s="76" t="s">
        <v>62</v>
      </c>
      <c r="I11" s="77"/>
      <c r="J11" s="76" t="s">
        <v>60</v>
      </c>
      <c r="K11" s="77"/>
      <c r="L11" s="76" t="s">
        <v>86</v>
      </c>
      <c r="M11" s="77"/>
      <c r="N11" s="76" t="s">
        <v>94</v>
      </c>
      <c r="O11" s="77"/>
      <c r="P11" s="87" t="s">
        <v>9</v>
      </c>
      <c r="Q11" s="78"/>
      <c r="R11" s="23" t="s">
        <v>9</v>
      </c>
      <c r="S11" s="24" t="s">
        <v>9</v>
      </c>
      <c r="T11" s="1"/>
      <c r="U11" s="1"/>
      <c r="V11" s="1"/>
      <c r="W11" s="1"/>
      <c r="X11" s="1"/>
      <c r="Y11" s="1"/>
    </row>
    <row r="12" spans="1:25" x14ac:dyDescent="0.15">
      <c r="A12" s="22" t="s">
        <v>29</v>
      </c>
      <c r="B12" s="74"/>
      <c r="C12" s="75"/>
      <c r="D12" s="76" t="s">
        <v>63</v>
      </c>
      <c r="E12" s="77"/>
      <c r="F12" s="76" t="s">
        <v>63</v>
      </c>
      <c r="G12" s="77"/>
      <c r="H12" s="76" t="s">
        <v>63</v>
      </c>
      <c r="I12" s="77"/>
      <c r="J12" s="76" t="s">
        <v>63</v>
      </c>
      <c r="K12" s="77"/>
      <c r="L12" s="76" t="s">
        <v>87</v>
      </c>
      <c r="M12" s="77"/>
      <c r="N12" s="76" t="s">
        <v>95</v>
      </c>
      <c r="O12" s="77"/>
      <c r="P12" s="87" t="s">
        <v>9</v>
      </c>
      <c r="Q12" s="78"/>
      <c r="R12" s="23" t="s">
        <v>9</v>
      </c>
      <c r="S12" s="24" t="s">
        <v>9</v>
      </c>
      <c r="T12" s="1"/>
      <c r="U12" s="1"/>
      <c r="V12" s="1"/>
      <c r="W12" s="1"/>
      <c r="X12" s="1"/>
      <c r="Y12" s="1"/>
    </row>
    <row r="13" spans="1:25" x14ac:dyDescent="0.15">
      <c r="A13" s="22" t="s">
        <v>14</v>
      </c>
      <c r="B13" s="76" t="s">
        <v>32</v>
      </c>
      <c r="C13" s="78"/>
      <c r="D13" s="107">
        <v>7.1</v>
      </c>
      <c r="E13" s="108"/>
      <c r="F13" s="109">
        <v>7.4</v>
      </c>
      <c r="G13" s="110"/>
      <c r="H13" s="109">
        <v>7.3</v>
      </c>
      <c r="I13" s="111"/>
      <c r="J13" s="99">
        <v>7.4</v>
      </c>
      <c r="K13" s="98"/>
      <c r="L13" s="99">
        <v>7.4</v>
      </c>
      <c r="M13" s="98"/>
      <c r="N13" s="99">
        <v>7.2</v>
      </c>
      <c r="O13" s="98"/>
      <c r="P13" s="100">
        <f>MAXA(D13:O13)</f>
        <v>7.4</v>
      </c>
      <c r="Q13" s="97"/>
      <c r="R13" s="47">
        <f>MINA(D13:O13)</f>
        <v>7.1</v>
      </c>
      <c r="S13" s="25">
        <f>AVERAGE(D13:O13)</f>
        <v>7.3000000000000007</v>
      </c>
      <c r="T13" s="1"/>
      <c r="U13" s="1"/>
      <c r="V13" s="1"/>
      <c r="W13" s="1"/>
      <c r="X13" s="1"/>
      <c r="Y13" s="1"/>
    </row>
    <row r="14" spans="1:25" x14ac:dyDescent="0.15">
      <c r="A14" s="34" t="s">
        <v>77</v>
      </c>
      <c r="B14" s="76" t="s">
        <v>33</v>
      </c>
      <c r="C14" s="78"/>
      <c r="D14" s="96">
        <v>2.2000000000000002</v>
      </c>
      <c r="E14" s="97"/>
      <c r="F14" s="96">
        <v>1.5</v>
      </c>
      <c r="G14" s="97"/>
      <c r="H14" s="96">
        <v>1.2</v>
      </c>
      <c r="I14" s="97"/>
      <c r="J14" s="96">
        <v>1</v>
      </c>
      <c r="K14" s="97"/>
      <c r="L14" s="96">
        <v>1.7</v>
      </c>
      <c r="M14" s="98"/>
      <c r="N14" s="99">
        <v>1.6</v>
      </c>
      <c r="O14" s="98"/>
      <c r="P14" s="100">
        <f>MAXA(D14:O14)</f>
        <v>2.2000000000000002</v>
      </c>
      <c r="Q14" s="97"/>
      <c r="R14" s="47">
        <f>MINA(D14:O14)</f>
        <v>1</v>
      </c>
      <c r="S14" s="35">
        <f>SMALL($D14:$O14,ROUNDUP(COUNT($D14:$O14)*0.75,0))</f>
        <v>1.7</v>
      </c>
      <c r="T14" s="1"/>
      <c r="U14" s="6"/>
      <c r="V14" s="1"/>
      <c r="W14" s="1"/>
      <c r="X14" s="1"/>
      <c r="Y14" s="1"/>
    </row>
    <row r="15" spans="1:25" x14ac:dyDescent="0.15">
      <c r="A15" s="22" t="s">
        <v>78</v>
      </c>
      <c r="B15" s="116" t="s">
        <v>34</v>
      </c>
      <c r="C15" s="115"/>
      <c r="D15" s="96">
        <v>21</v>
      </c>
      <c r="E15" s="97"/>
      <c r="F15" s="117">
        <v>10</v>
      </c>
      <c r="G15" s="115"/>
      <c r="H15" s="117">
        <v>5</v>
      </c>
      <c r="I15" s="115"/>
      <c r="J15" s="117">
        <v>3</v>
      </c>
      <c r="K15" s="115"/>
      <c r="L15" s="96">
        <v>7</v>
      </c>
      <c r="M15" s="98"/>
      <c r="N15" s="112">
        <v>4</v>
      </c>
      <c r="O15" s="113"/>
      <c r="P15" s="114">
        <f>MAXA(D15:O15)</f>
        <v>21</v>
      </c>
      <c r="Q15" s="115"/>
      <c r="R15" s="47">
        <f>MINA(D15:O15)</f>
        <v>3</v>
      </c>
      <c r="S15" s="25">
        <f>AVERAGE(D15:O15)</f>
        <v>8.3333333333333339</v>
      </c>
      <c r="T15" s="1"/>
      <c r="U15" s="1"/>
      <c r="V15" s="1"/>
      <c r="W15" s="1"/>
      <c r="X15" s="1"/>
      <c r="Y15" s="1"/>
    </row>
    <row r="16" spans="1:25" x14ac:dyDescent="0.15">
      <c r="A16" s="22" t="s">
        <v>79</v>
      </c>
      <c r="B16" s="76" t="s">
        <v>35</v>
      </c>
      <c r="C16" s="78"/>
      <c r="D16" s="96">
        <v>5.7</v>
      </c>
      <c r="E16" s="97"/>
      <c r="F16" s="96">
        <v>8.3000000000000007</v>
      </c>
      <c r="G16" s="97"/>
      <c r="H16" s="96">
        <v>7.5</v>
      </c>
      <c r="I16" s="97"/>
      <c r="J16" s="96">
        <v>8</v>
      </c>
      <c r="K16" s="97"/>
      <c r="L16" s="96">
        <v>9.6999999999999993</v>
      </c>
      <c r="M16" s="98"/>
      <c r="N16" s="99">
        <v>11</v>
      </c>
      <c r="O16" s="98"/>
      <c r="P16" s="100">
        <f>MAXA(D16:O16)</f>
        <v>11</v>
      </c>
      <c r="Q16" s="97"/>
      <c r="R16" s="47">
        <f>MINA(D16:O16)</f>
        <v>5.7</v>
      </c>
      <c r="S16" s="25">
        <f>AVERAGE(D16:O16)</f>
        <v>8.3666666666666671</v>
      </c>
      <c r="T16" s="1"/>
      <c r="U16" s="6"/>
      <c r="V16" s="1"/>
      <c r="W16" s="1"/>
      <c r="X16" s="1"/>
      <c r="Y16" s="1"/>
    </row>
    <row r="17" spans="1:25" ht="27" customHeight="1" thickBot="1" x14ac:dyDescent="0.2">
      <c r="A17" s="36" t="s">
        <v>64</v>
      </c>
      <c r="B17" s="122" t="s">
        <v>65</v>
      </c>
      <c r="C17" s="123"/>
      <c r="D17" s="124">
        <v>90</v>
      </c>
      <c r="E17" s="124"/>
      <c r="F17" s="124">
        <v>16</v>
      </c>
      <c r="G17" s="124"/>
      <c r="H17" s="124">
        <v>40</v>
      </c>
      <c r="I17" s="124"/>
      <c r="J17" s="124">
        <v>24</v>
      </c>
      <c r="K17" s="124"/>
      <c r="L17" s="125">
        <v>30</v>
      </c>
      <c r="M17" s="126"/>
      <c r="N17" s="118">
        <v>32</v>
      </c>
      <c r="O17" s="119"/>
      <c r="P17" s="120">
        <f>MAXA(D17:O17)</f>
        <v>90</v>
      </c>
      <c r="Q17" s="121"/>
      <c r="R17" s="37">
        <f>MINA(D17:O17)</f>
        <v>16</v>
      </c>
      <c r="S17" s="38">
        <f>AVERAGE(D17:O17)</f>
        <v>38.666666666666664</v>
      </c>
      <c r="T17" s="1"/>
      <c r="U17" s="1"/>
      <c r="V17" s="1"/>
      <c r="W17" s="1"/>
      <c r="X17" s="1"/>
      <c r="Y17" s="1"/>
    </row>
    <row r="18" spans="1:25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/>
      <c r="S18" s="16" t="s">
        <v>59</v>
      </c>
      <c r="T18" s="1"/>
      <c r="U18" s="1"/>
      <c r="V18" s="1"/>
      <c r="W18" s="1"/>
      <c r="X18" s="1"/>
      <c r="Y18" s="1"/>
    </row>
    <row r="19" spans="1:25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7"/>
      <c r="S19" s="7"/>
      <c r="T19" s="1"/>
      <c r="U19" s="1"/>
      <c r="V19" s="1"/>
      <c r="W19" s="1"/>
      <c r="X19" s="1"/>
      <c r="Y19" s="1"/>
    </row>
    <row r="20" spans="1:25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2"/>
      <c r="Q20" s="2"/>
      <c r="R20" s="9" t="s">
        <v>0</v>
      </c>
      <c r="S20" s="1"/>
      <c r="T20" s="1"/>
      <c r="U20" s="1"/>
      <c r="V20" s="1"/>
      <c r="W20" s="1"/>
      <c r="X20" s="1"/>
      <c r="Y20" s="1"/>
    </row>
    <row r="21" spans="1:25" ht="14.25" thickBot="1" x14ac:dyDescent="0.2">
      <c r="A21" s="17"/>
      <c r="B21" s="17"/>
      <c r="C21" s="17"/>
      <c r="D21" s="8"/>
      <c r="E21" s="8"/>
      <c r="F21" s="8"/>
      <c r="G21" s="8" t="s">
        <v>36</v>
      </c>
      <c r="H21" s="10"/>
      <c r="I21" s="8"/>
      <c r="J21" s="8"/>
      <c r="K21" s="8"/>
      <c r="L21" s="8"/>
      <c r="M21" s="8"/>
      <c r="N21" s="1" t="s">
        <v>2</v>
      </c>
      <c r="O21" s="8"/>
      <c r="P21" s="8"/>
      <c r="Q21" s="8"/>
      <c r="R21" s="8"/>
      <c r="S21" s="8"/>
      <c r="T21" s="1"/>
      <c r="U21" s="1"/>
      <c r="V21" s="1"/>
      <c r="W21" s="1"/>
      <c r="X21" s="1"/>
      <c r="Y21" s="1"/>
    </row>
    <row r="22" spans="1:25" x14ac:dyDescent="0.15">
      <c r="A22" s="55" t="s">
        <v>37</v>
      </c>
      <c r="B22" s="59" t="s">
        <v>4</v>
      </c>
      <c r="C22" s="60"/>
      <c r="D22" s="59" t="str">
        <f>D4</f>
        <v>5.5.18</v>
      </c>
      <c r="E22" s="60"/>
      <c r="F22" s="59" t="str">
        <f>F4</f>
        <v>5.6.8</v>
      </c>
      <c r="G22" s="60"/>
      <c r="H22" s="59" t="s">
        <v>71</v>
      </c>
      <c r="I22" s="60"/>
      <c r="J22" s="59" t="s">
        <v>72</v>
      </c>
      <c r="K22" s="60"/>
      <c r="L22" s="59" t="s">
        <v>82</v>
      </c>
      <c r="M22" s="60"/>
      <c r="N22" s="59" t="s">
        <v>90</v>
      </c>
      <c r="O22" s="60"/>
      <c r="P22" s="64" t="s">
        <v>5</v>
      </c>
      <c r="Q22" s="65"/>
      <c r="R22" s="50" t="s">
        <v>6</v>
      </c>
      <c r="S22" s="51" t="s">
        <v>58</v>
      </c>
      <c r="T22" s="1"/>
      <c r="U22" s="1"/>
      <c r="V22" s="1"/>
      <c r="W22" s="1"/>
      <c r="X22" s="1"/>
      <c r="Y22" s="1"/>
    </row>
    <row r="23" spans="1:25" x14ac:dyDescent="0.15">
      <c r="A23" s="39" t="s">
        <v>38</v>
      </c>
      <c r="B23" s="80"/>
      <c r="C23" s="81"/>
      <c r="D23" s="82">
        <v>0.43402777777777773</v>
      </c>
      <c r="E23" s="83"/>
      <c r="F23" s="82">
        <v>0.41666666666666669</v>
      </c>
      <c r="G23" s="83"/>
      <c r="H23" s="82">
        <v>0.64583333333333337</v>
      </c>
      <c r="I23" s="83"/>
      <c r="J23" s="82">
        <v>0.60277777777777775</v>
      </c>
      <c r="K23" s="83"/>
      <c r="L23" s="84">
        <v>0.57638888888888895</v>
      </c>
      <c r="M23" s="127"/>
      <c r="N23" s="66">
        <v>0.34722222222222227</v>
      </c>
      <c r="O23" s="127"/>
      <c r="P23" s="128" t="s">
        <v>9</v>
      </c>
      <c r="Q23" s="69"/>
      <c r="R23" s="20" t="s">
        <v>9</v>
      </c>
      <c r="S23" s="21" t="s">
        <v>9</v>
      </c>
      <c r="T23" s="1"/>
      <c r="U23" s="1"/>
      <c r="V23" s="1"/>
      <c r="W23" s="1"/>
      <c r="X23" s="1"/>
      <c r="Y23" s="1"/>
    </row>
    <row r="24" spans="1:25" x14ac:dyDescent="0.15">
      <c r="A24" s="34" t="s">
        <v>39</v>
      </c>
      <c r="B24" s="74"/>
      <c r="C24" s="75"/>
      <c r="D24" s="76" t="s">
        <v>13</v>
      </c>
      <c r="E24" s="78"/>
      <c r="F24" s="76" t="s">
        <v>13</v>
      </c>
      <c r="G24" s="78"/>
      <c r="H24" s="76" t="s">
        <v>13</v>
      </c>
      <c r="I24" s="78"/>
      <c r="J24" s="76" t="s">
        <v>13</v>
      </c>
      <c r="K24" s="78"/>
      <c r="L24" s="76" t="s">
        <v>83</v>
      </c>
      <c r="M24" s="87"/>
      <c r="N24" s="76" t="s">
        <v>91</v>
      </c>
      <c r="O24" s="87"/>
      <c r="P24" s="129" t="s">
        <v>9</v>
      </c>
      <c r="Q24" s="78"/>
      <c r="R24" s="23" t="s">
        <v>9</v>
      </c>
      <c r="S24" s="24" t="s">
        <v>9</v>
      </c>
      <c r="T24" s="1"/>
      <c r="U24" s="1"/>
      <c r="V24" s="1"/>
      <c r="W24" s="1"/>
      <c r="X24" s="1"/>
      <c r="Y24" s="1"/>
    </row>
    <row r="25" spans="1:25" x14ac:dyDescent="0.15">
      <c r="A25" s="22" t="s">
        <v>16</v>
      </c>
      <c r="B25" s="94"/>
      <c r="C25" s="95"/>
      <c r="D25" s="96">
        <v>27</v>
      </c>
      <c r="E25" s="97"/>
      <c r="F25" s="130">
        <v>26.5</v>
      </c>
      <c r="G25" s="97"/>
      <c r="H25" s="96">
        <v>31.8</v>
      </c>
      <c r="I25" s="97"/>
      <c r="J25" s="96">
        <v>20.2</v>
      </c>
      <c r="K25" s="97"/>
      <c r="L25" s="96">
        <v>5.9</v>
      </c>
      <c r="M25" s="100"/>
      <c r="N25" s="99">
        <v>7</v>
      </c>
      <c r="O25" s="98"/>
      <c r="P25" s="100">
        <f>MAXA(D25:O25)</f>
        <v>31.8</v>
      </c>
      <c r="Q25" s="97"/>
      <c r="R25" s="47">
        <f>MINA(D25:O25)</f>
        <v>5.9</v>
      </c>
      <c r="S25" s="25">
        <f>AVERAGE(D25:O25)</f>
        <v>19.733333333333334</v>
      </c>
      <c r="T25" s="1"/>
      <c r="U25" s="1"/>
      <c r="V25" s="1"/>
      <c r="W25" s="1"/>
      <c r="X25" s="1"/>
      <c r="Y25" s="1"/>
    </row>
    <row r="26" spans="1:25" x14ac:dyDescent="0.15">
      <c r="A26" s="22" t="s">
        <v>18</v>
      </c>
      <c r="B26" s="94"/>
      <c r="C26" s="95"/>
      <c r="D26" s="96">
        <v>22.1</v>
      </c>
      <c r="E26" s="97"/>
      <c r="F26" s="96">
        <v>25.5</v>
      </c>
      <c r="G26" s="97"/>
      <c r="H26" s="96">
        <v>30</v>
      </c>
      <c r="I26" s="97"/>
      <c r="J26" s="96">
        <v>19.2</v>
      </c>
      <c r="K26" s="97"/>
      <c r="L26" s="96">
        <v>3.9</v>
      </c>
      <c r="M26" s="100"/>
      <c r="N26" s="99">
        <v>4.7</v>
      </c>
      <c r="O26" s="98"/>
      <c r="P26" s="100">
        <f>MAXA(D26:O26)</f>
        <v>30</v>
      </c>
      <c r="Q26" s="97"/>
      <c r="R26" s="47">
        <f>MINA(D26:O26)</f>
        <v>3.9</v>
      </c>
      <c r="S26" s="25">
        <f>AVERAGE(D26:O26)</f>
        <v>17.566666666666666</v>
      </c>
      <c r="T26" s="1"/>
      <c r="U26" s="1"/>
      <c r="V26" s="1"/>
      <c r="W26" s="1"/>
      <c r="X26" s="1"/>
      <c r="Y26" s="1"/>
    </row>
    <row r="27" spans="1:25" x14ac:dyDescent="0.15">
      <c r="A27" s="34" t="s">
        <v>40</v>
      </c>
      <c r="B27" s="74"/>
      <c r="C27" s="75"/>
      <c r="D27" s="76" t="s">
        <v>22</v>
      </c>
      <c r="E27" s="77"/>
      <c r="F27" s="76" t="s">
        <v>61</v>
      </c>
      <c r="G27" s="77"/>
      <c r="H27" s="76" t="s">
        <v>61</v>
      </c>
      <c r="I27" s="77"/>
      <c r="J27" s="76" t="s">
        <v>61</v>
      </c>
      <c r="K27" s="77"/>
      <c r="L27" s="76" t="s">
        <v>84</v>
      </c>
      <c r="M27" s="77"/>
      <c r="N27" s="76" t="s">
        <v>92</v>
      </c>
      <c r="O27" s="77"/>
      <c r="P27" s="87" t="s">
        <v>9</v>
      </c>
      <c r="Q27" s="78"/>
      <c r="R27" s="23" t="s">
        <v>9</v>
      </c>
      <c r="S27" s="24" t="s">
        <v>9</v>
      </c>
      <c r="T27" s="1"/>
      <c r="U27" s="1"/>
      <c r="V27" s="1"/>
      <c r="W27" s="1"/>
      <c r="X27" s="1"/>
      <c r="Y27" s="1"/>
    </row>
    <row r="28" spans="1:25" x14ac:dyDescent="0.15">
      <c r="A28" s="34" t="s">
        <v>41</v>
      </c>
      <c r="B28" s="26"/>
      <c r="C28" s="27"/>
      <c r="D28" s="28">
        <v>35</v>
      </c>
      <c r="E28" s="29" t="s">
        <v>25</v>
      </c>
      <c r="F28" s="56">
        <v>50</v>
      </c>
      <c r="G28" s="29" t="s">
        <v>26</v>
      </c>
      <c r="H28" s="28">
        <v>36</v>
      </c>
      <c r="I28" s="29" t="s">
        <v>25</v>
      </c>
      <c r="J28" s="28">
        <v>50</v>
      </c>
      <c r="K28" s="29" t="s">
        <v>26</v>
      </c>
      <c r="L28" s="28">
        <v>50</v>
      </c>
      <c r="M28" s="29" t="s">
        <v>85</v>
      </c>
      <c r="N28" s="32">
        <v>50</v>
      </c>
      <c r="O28" s="29" t="s">
        <v>93</v>
      </c>
      <c r="P28" s="40" t="str">
        <f>IF(Q28&gt;=50,"＞","")</f>
        <v>＞</v>
      </c>
      <c r="Q28" s="45">
        <f>MAXA(D28:O28)</f>
        <v>50</v>
      </c>
      <c r="R28" s="46">
        <f>MIN(D28:O28)</f>
        <v>35</v>
      </c>
      <c r="S28" s="24" t="s">
        <v>9</v>
      </c>
      <c r="T28" s="1"/>
      <c r="U28" s="1"/>
      <c r="V28" s="1"/>
      <c r="W28" s="1"/>
      <c r="X28" s="1"/>
      <c r="Y28" s="1"/>
    </row>
    <row r="29" spans="1:25" x14ac:dyDescent="0.15">
      <c r="A29" s="22" t="s">
        <v>27</v>
      </c>
      <c r="B29" s="74"/>
      <c r="C29" s="75"/>
      <c r="D29" s="76" t="s">
        <v>28</v>
      </c>
      <c r="E29" s="78"/>
      <c r="F29" s="76" t="s">
        <v>62</v>
      </c>
      <c r="G29" s="78"/>
      <c r="H29" s="76" t="s">
        <v>62</v>
      </c>
      <c r="I29" s="78"/>
      <c r="J29" s="76" t="s">
        <v>60</v>
      </c>
      <c r="K29" s="78"/>
      <c r="L29" s="76" t="s">
        <v>86</v>
      </c>
      <c r="M29" s="78"/>
      <c r="N29" s="76" t="s">
        <v>94</v>
      </c>
      <c r="O29" s="78"/>
      <c r="P29" s="87" t="s">
        <v>9</v>
      </c>
      <c r="Q29" s="78"/>
      <c r="R29" s="23" t="s">
        <v>9</v>
      </c>
      <c r="S29" s="24" t="s">
        <v>9</v>
      </c>
      <c r="T29" s="1"/>
      <c r="U29" s="11"/>
      <c r="V29" s="1"/>
      <c r="W29" s="1"/>
      <c r="X29" s="1"/>
      <c r="Y29" s="1"/>
    </row>
    <row r="30" spans="1:25" x14ac:dyDescent="0.15">
      <c r="A30" s="22" t="s">
        <v>29</v>
      </c>
      <c r="B30" s="74"/>
      <c r="C30" s="75"/>
      <c r="D30" s="76" t="s">
        <v>31</v>
      </c>
      <c r="E30" s="78"/>
      <c r="F30" s="76" t="s">
        <v>63</v>
      </c>
      <c r="G30" s="78"/>
      <c r="H30" s="76" t="s">
        <v>74</v>
      </c>
      <c r="I30" s="78"/>
      <c r="J30" s="76" t="s">
        <v>63</v>
      </c>
      <c r="K30" s="78"/>
      <c r="L30" s="76" t="s">
        <v>87</v>
      </c>
      <c r="M30" s="78"/>
      <c r="N30" s="76" t="s">
        <v>95</v>
      </c>
      <c r="O30" s="78"/>
      <c r="P30" s="87" t="s">
        <v>9</v>
      </c>
      <c r="Q30" s="78"/>
      <c r="R30" s="23" t="s">
        <v>9</v>
      </c>
      <c r="S30" s="24" t="s">
        <v>9</v>
      </c>
      <c r="T30" s="1"/>
      <c r="U30" s="1"/>
      <c r="V30" s="1"/>
      <c r="W30" s="1"/>
      <c r="X30" s="1"/>
      <c r="Y30" s="1"/>
    </row>
    <row r="31" spans="1:25" x14ac:dyDescent="0.15">
      <c r="A31" s="22" t="s">
        <v>14</v>
      </c>
      <c r="B31" s="76" t="s">
        <v>32</v>
      </c>
      <c r="C31" s="77"/>
      <c r="D31" s="99">
        <v>9.3000000000000007</v>
      </c>
      <c r="E31" s="98"/>
      <c r="F31" s="99">
        <v>8.4</v>
      </c>
      <c r="G31" s="98"/>
      <c r="H31" s="99">
        <v>7.7</v>
      </c>
      <c r="I31" s="98"/>
      <c r="J31" s="99">
        <v>7.3</v>
      </c>
      <c r="K31" s="98"/>
      <c r="L31" s="99">
        <v>7.5</v>
      </c>
      <c r="M31" s="98"/>
      <c r="N31" s="99">
        <v>7.2</v>
      </c>
      <c r="O31" s="98"/>
      <c r="P31" s="100">
        <f>MAXA(D31:O31)</f>
        <v>9.3000000000000007</v>
      </c>
      <c r="Q31" s="97"/>
      <c r="R31" s="47">
        <f>MINA(D31:O31)</f>
        <v>7.2</v>
      </c>
      <c r="S31" s="25">
        <f>AVERAGE(D31:O31)</f>
        <v>7.9000000000000012</v>
      </c>
      <c r="T31" s="1"/>
      <c r="U31" s="1"/>
      <c r="V31" s="1"/>
      <c r="W31" s="1"/>
      <c r="X31" s="1"/>
      <c r="Y31" s="1"/>
    </row>
    <row r="32" spans="1:25" x14ac:dyDescent="0.15">
      <c r="A32" s="34" t="s">
        <v>77</v>
      </c>
      <c r="B32" s="76" t="s">
        <v>33</v>
      </c>
      <c r="C32" s="77"/>
      <c r="D32" s="99">
        <v>1.8</v>
      </c>
      <c r="E32" s="98"/>
      <c r="F32" s="99">
        <v>1.3</v>
      </c>
      <c r="G32" s="98"/>
      <c r="H32" s="99">
        <v>1.8</v>
      </c>
      <c r="I32" s="98"/>
      <c r="J32" s="99">
        <v>1.3</v>
      </c>
      <c r="K32" s="98"/>
      <c r="L32" s="99">
        <v>2.2999999999999998</v>
      </c>
      <c r="M32" s="98"/>
      <c r="N32" s="99">
        <v>1.2</v>
      </c>
      <c r="O32" s="98"/>
      <c r="P32" s="100">
        <f>MAXA(D32:O32)</f>
        <v>2.2999999999999998</v>
      </c>
      <c r="Q32" s="97"/>
      <c r="R32" s="47">
        <f>MINA(D32:O32)</f>
        <v>1.2</v>
      </c>
      <c r="S32" s="35">
        <f>SMALL($D32:$O32,ROUNDUP(COUNT($D32:$O32)*0.75,0))</f>
        <v>1.8</v>
      </c>
      <c r="T32" s="1"/>
      <c r="U32" s="6"/>
      <c r="V32" s="1"/>
      <c r="W32" s="1"/>
      <c r="X32" s="1"/>
      <c r="Y32" s="1"/>
    </row>
    <row r="33" spans="1:25" x14ac:dyDescent="0.15">
      <c r="A33" s="22" t="s">
        <v>78</v>
      </c>
      <c r="B33" s="130" t="s">
        <v>34</v>
      </c>
      <c r="C33" s="131"/>
      <c r="D33" s="117">
        <v>10</v>
      </c>
      <c r="E33" s="115"/>
      <c r="F33" s="117">
        <v>4</v>
      </c>
      <c r="G33" s="115"/>
      <c r="H33" s="117">
        <v>8</v>
      </c>
      <c r="I33" s="115"/>
      <c r="J33" s="132">
        <v>4</v>
      </c>
      <c r="K33" s="133"/>
      <c r="L33" s="117">
        <v>9</v>
      </c>
      <c r="M33" s="114"/>
      <c r="N33" s="112">
        <v>5</v>
      </c>
      <c r="O33" s="113"/>
      <c r="P33" s="114">
        <f>MAXA(D33:O33)</f>
        <v>10</v>
      </c>
      <c r="Q33" s="115"/>
      <c r="R33" s="47">
        <f>MINA(D33:O33)</f>
        <v>4</v>
      </c>
      <c r="S33" s="25">
        <f>AVERAGE(D33:O33)</f>
        <v>6.666666666666667</v>
      </c>
      <c r="T33" s="1"/>
      <c r="U33" s="1"/>
      <c r="V33" s="1"/>
      <c r="W33" s="1"/>
      <c r="X33" s="1"/>
      <c r="Y33" s="1"/>
    </row>
    <row r="34" spans="1:25" x14ac:dyDescent="0.15">
      <c r="A34" s="22" t="s">
        <v>79</v>
      </c>
      <c r="B34" s="76" t="s">
        <v>35</v>
      </c>
      <c r="C34" s="77"/>
      <c r="D34" s="117">
        <v>8.3000000000000007</v>
      </c>
      <c r="E34" s="115"/>
      <c r="F34" s="117">
        <v>8.9</v>
      </c>
      <c r="G34" s="115"/>
      <c r="H34" s="117">
        <v>7.8</v>
      </c>
      <c r="I34" s="115"/>
      <c r="J34" s="117">
        <v>7.7</v>
      </c>
      <c r="K34" s="115"/>
      <c r="L34" s="117">
        <v>11</v>
      </c>
      <c r="M34" s="115"/>
      <c r="N34" s="117">
        <v>11</v>
      </c>
      <c r="O34" s="115"/>
      <c r="P34" s="100">
        <f>MAXA(D34:O34)</f>
        <v>11</v>
      </c>
      <c r="Q34" s="97"/>
      <c r="R34" s="47">
        <f>MINA(D34:O34)</f>
        <v>7.7</v>
      </c>
      <c r="S34" s="25">
        <f>AVERAGE(D34:O34)</f>
        <v>9.1166666666666671</v>
      </c>
      <c r="T34" s="1"/>
      <c r="U34" s="1"/>
      <c r="V34" s="1"/>
      <c r="W34" s="1"/>
      <c r="X34" s="1"/>
      <c r="Y34" s="1"/>
    </row>
    <row r="35" spans="1:25" ht="27" customHeight="1" thickBot="1" x14ac:dyDescent="0.2">
      <c r="A35" s="36" t="s">
        <v>64</v>
      </c>
      <c r="B35" s="122" t="s">
        <v>65</v>
      </c>
      <c r="C35" s="134"/>
      <c r="D35" s="118">
        <v>10</v>
      </c>
      <c r="E35" s="119"/>
      <c r="F35" s="118">
        <v>5</v>
      </c>
      <c r="G35" s="119"/>
      <c r="H35" s="118">
        <v>9</v>
      </c>
      <c r="I35" s="119"/>
      <c r="J35" s="118">
        <v>15</v>
      </c>
      <c r="K35" s="119"/>
      <c r="L35" s="118">
        <v>8</v>
      </c>
      <c r="M35" s="119"/>
      <c r="N35" s="118">
        <v>18</v>
      </c>
      <c r="O35" s="119"/>
      <c r="P35" s="120">
        <f>MAXA(D35:O35)</f>
        <v>18</v>
      </c>
      <c r="Q35" s="121"/>
      <c r="R35" s="37">
        <f>MINA(D35:O35)</f>
        <v>5</v>
      </c>
      <c r="S35" s="38">
        <f>AVERAGE(D35:O35)</f>
        <v>10.833333333333334</v>
      </c>
      <c r="T35" s="1"/>
      <c r="U35" s="1"/>
      <c r="V35" s="1"/>
      <c r="W35" s="1"/>
      <c r="X35" s="1"/>
      <c r="Y35" s="1"/>
    </row>
    <row r="36" spans="1:25" x14ac:dyDescent="0.1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6"/>
      <c r="S36" s="16" t="s">
        <v>59</v>
      </c>
      <c r="T36" s="1"/>
      <c r="U36" s="1"/>
      <c r="V36" s="1"/>
      <c r="W36" s="1"/>
      <c r="X36" s="1"/>
      <c r="Y36" s="1"/>
    </row>
    <row r="37" spans="1:25" x14ac:dyDescent="0.1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7"/>
      <c r="S37" s="7"/>
      <c r="T37" s="1"/>
      <c r="U37" s="1"/>
      <c r="V37" s="1"/>
      <c r="W37" s="1"/>
      <c r="X37" s="1"/>
      <c r="Y37" s="1"/>
    </row>
    <row r="38" spans="1:25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2"/>
      <c r="Q38" s="2"/>
      <c r="R38" s="9" t="s">
        <v>0</v>
      </c>
      <c r="S38" s="1"/>
      <c r="T38" s="1"/>
      <c r="U38" s="1"/>
      <c r="V38" s="1"/>
      <c r="W38" s="1"/>
      <c r="X38" s="1"/>
      <c r="Y38" s="1"/>
    </row>
    <row r="39" spans="1:25" ht="14.25" thickBot="1" x14ac:dyDescent="0.2">
      <c r="A39" s="17"/>
      <c r="B39" s="17"/>
      <c r="C39" s="17"/>
      <c r="D39" s="8"/>
      <c r="E39" s="8"/>
      <c r="F39" s="8"/>
      <c r="G39" s="41" t="s">
        <v>42</v>
      </c>
      <c r="H39" s="8"/>
      <c r="I39" s="8"/>
      <c r="J39" s="8"/>
      <c r="K39" s="8"/>
      <c r="L39" s="8"/>
      <c r="M39" s="8"/>
      <c r="N39" s="42" t="s">
        <v>43</v>
      </c>
      <c r="O39" s="8"/>
      <c r="P39" s="8"/>
      <c r="Q39" s="8"/>
      <c r="R39" s="8"/>
      <c r="S39" s="8"/>
      <c r="T39" s="1"/>
      <c r="U39" s="1"/>
      <c r="V39" s="1"/>
      <c r="W39" s="1"/>
      <c r="X39" s="1"/>
      <c r="Y39" s="1"/>
    </row>
    <row r="40" spans="1:25" x14ac:dyDescent="0.15">
      <c r="A40" s="55" t="s">
        <v>37</v>
      </c>
      <c r="B40" s="59" t="s">
        <v>4</v>
      </c>
      <c r="C40" s="60"/>
      <c r="D40" s="59" t="str">
        <f>D4</f>
        <v>5.5.18</v>
      </c>
      <c r="E40" s="60"/>
      <c r="F40" s="59" t="str">
        <f>F4</f>
        <v>5.6.8</v>
      </c>
      <c r="G40" s="60"/>
      <c r="H40" s="59" t="s">
        <v>71</v>
      </c>
      <c r="I40" s="60"/>
      <c r="J40" s="59" t="s">
        <v>72</v>
      </c>
      <c r="K40" s="60"/>
      <c r="L40" s="59" t="s">
        <v>82</v>
      </c>
      <c r="M40" s="135"/>
      <c r="N40" s="62" t="s">
        <v>90</v>
      </c>
      <c r="O40" s="63"/>
      <c r="P40" s="64" t="s">
        <v>5</v>
      </c>
      <c r="Q40" s="65"/>
      <c r="R40" s="50" t="s">
        <v>6</v>
      </c>
      <c r="S40" s="51" t="s">
        <v>58</v>
      </c>
      <c r="T40" s="1"/>
      <c r="U40" s="1"/>
      <c r="V40" s="1"/>
      <c r="W40" s="1"/>
      <c r="X40" s="1"/>
      <c r="Y40" s="1"/>
    </row>
    <row r="41" spans="1:25" x14ac:dyDescent="0.15">
      <c r="A41" s="39" t="s">
        <v>38</v>
      </c>
      <c r="B41" s="80"/>
      <c r="C41" s="81"/>
      <c r="D41" s="82">
        <v>0.39930555555555558</v>
      </c>
      <c r="E41" s="83"/>
      <c r="F41" s="84">
        <v>0.37847222222222227</v>
      </c>
      <c r="G41" s="83"/>
      <c r="H41" s="82">
        <v>0.61805555555555558</v>
      </c>
      <c r="I41" s="83"/>
      <c r="J41" s="82">
        <v>0.56597222222222221</v>
      </c>
      <c r="K41" s="83"/>
      <c r="L41" s="82">
        <v>0.54861111111111105</v>
      </c>
      <c r="M41" s="127"/>
      <c r="N41" s="66">
        <v>0.38055555555555554</v>
      </c>
      <c r="O41" s="67"/>
      <c r="P41" s="68" t="s">
        <v>9</v>
      </c>
      <c r="Q41" s="69"/>
      <c r="R41" s="20" t="s">
        <v>9</v>
      </c>
      <c r="S41" s="21" t="s">
        <v>9</v>
      </c>
      <c r="T41" s="1"/>
      <c r="U41" s="1"/>
      <c r="V41" s="1"/>
      <c r="W41" s="1"/>
      <c r="X41" s="1"/>
      <c r="Y41" s="1"/>
    </row>
    <row r="42" spans="1:25" x14ac:dyDescent="0.15">
      <c r="A42" s="22" t="s">
        <v>12</v>
      </c>
      <c r="B42" s="74"/>
      <c r="C42" s="75"/>
      <c r="D42" s="76" t="s">
        <v>13</v>
      </c>
      <c r="E42" s="78"/>
      <c r="F42" s="76" t="s">
        <v>13</v>
      </c>
      <c r="G42" s="78"/>
      <c r="H42" s="76" t="s">
        <v>13</v>
      </c>
      <c r="I42" s="78"/>
      <c r="J42" s="76" t="s">
        <v>13</v>
      </c>
      <c r="K42" s="78"/>
      <c r="L42" s="76" t="s">
        <v>83</v>
      </c>
      <c r="M42" s="87"/>
      <c r="N42" s="85" t="s">
        <v>91</v>
      </c>
      <c r="O42" s="86"/>
      <c r="P42" s="87" t="s">
        <v>9</v>
      </c>
      <c r="Q42" s="78"/>
      <c r="R42" s="23" t="s">
        <v>9</v>
      </c>
      <c r="S42" s="24" t="s">
        <v>9</v>
      </c>
      <c r="T42" s="1"/>
      <c r="U42" s="1"/>
      <c r="V42" s="1"/>
      <c r="W42" s="1"/>
      <c r="X42" s="1"/>
      <c r="Y42" s="1"/>
    </row>
    <row r="43" spans="1:25" x14ac:dyDescent="0.15">
      <c r="A43" s="22" t="s">
        <v>16</v>
      </c>
      <c r="B43" s="94"/>
      <c r="C43" s="95"/>
      <c r="D43" s="96">
        <v>26.9</v>
      </c>
      <c r="E43" s="97"/>
      <c r="F43" s="96">
        <v>26</v>
      </c>
      <c r="G43" s="97"/>
      <c r="H43" s="96">
        <v>32.799999999999997</v>
      </c>
      <c r="I43" s="97"/>
      <c r="J43" s="96">
        <v>21.5</v>
      </c>
      <c r="K43" s="97"/>
      <c r="L43" s="96">
        <v>6</v>
      </c>
      <c r="M43" s="100"/>
      <c r="N43" s="136">
        <v>6.8</v>
      </c>
      <c r="O43" s="98"/>
      <c r="P43" s="100">
        <f>MAXA(D43:O43)</f>
        <v>32.799999999999997</v>
      </c>
      <c r="Q43" s="97"/>
      <c r="R43" s="47">
        <f>MINA(D43:O43)</f>
        <v>6</v>
      </c>
      <c r="S43" s="25">
        <f>AVERAGE(D43:O43)</f>
        <v>19.999999999999996</v>
      </c>
      <c r="T43" s="1"/>
      <c r="U43" s="1"/>
      <c r="V43" s="1"/>
      <c r="W43" s="1"/>
      <c r="X43" s="1"/>
      <c r="Y43" s="1"/>
    </row>
    <row r="44" spans="1:25" x14ac:dyDescent="0.15">
      <c r="A44" s="22" t="s">
        <v>18</v>
      </c>
      <c r="B44" s="94"/>
      <c r="C44" s="95"/>
      <c r="D44" s="96">
        <v>21.8</v>
      </c>
      <c r="E44" s="97"/>
      <c r="F44" s="96">
        <v>23.7</v>
      </c>
      <c r="G44" s="97"/>
      <c r="H44" s="76">
        <v>31.2</v>
      </c>
      <c r="I44" s="77"/>
      <c r="J44" s="96">
        <v>20.8</v>
      </c>
      <c r="K44" s="97"/>
      <c r="L44" s="96">
        <v>4.2</v>
      </c>
      <c r="M44" s="100"/>
      <c r="N44" s="99">
        <v>5.5</v>
      </c>
      <c r="O44" s="98"/>
      <c r="P44" s="100">
        <f>MAXA(D44:O44)</f>
        <v>31.2</v>
      </c>
      <c r="Q44" s="97"/>
      <c r="R44" s="47">
        <f>MINA(D44:O44)</f>
        <v>4.2</v>
      </c>
      <c r="S44" s="25">
        <f>AVERAGE(D44:O44)</f>
        <v>17.866666666666667</v>
      </c>
      <c r="T44" s="1"/>
      <c r="U44" s="1"/>
      <c r="V44" s="1"/>
      <c r="W44" s="1"/>
      <c r="X44" s="1"/>
      <c r="Y44" s="1"/>
    </row>
    <row r="45" spans="1:25" x14ac:dyDescent="0.15">
      <c r="A45" s="34" t="s">
        <v>40</v>
      </c>
      <c r="B45" s="74"/>
      <c r="C45" s="75"/>
      <c r="D45" s="76" t="s">
        <v>22</v>
      </c>
      <c r="E45" s="77"/>
      <c r="F45" s="76" t="s">
        <v>75</v>
      </c>
      <c r="G45" s="77"/>
      <c r="H45" s="76" t="s">
        <v>61</v>
      </c>
      <c r="I45" s="77"/>
      <c r="J45" s="76" t="s">
        <v>61</v>
      </c>
      <c r="K45" s="77"/>
      <c r="L45" s="76" t="s">
        <v>84</v>
      </c>
      <c r="M45" s="77"/>
      <c r="N45" s="76" t="s">
        <v>92</v>
      </c>
      <c r="O45" s="77"/>
      <c r="P45" s="87" t="s">
        <v>9</v>
      </c>
      <c r="Q45" s="78"/>
      <c r="R45" s="23" t="s">
        <v>9</v>
      </c>
      <c r="S45" s="24" t="s">
        <v>9</v>
      </c>
      <c r="T45" s="1"/>
      <c r="U45" s="1"/>
      <c r="V45" s="1"/>
      <c r="W45" s="1"/>
      <c r="X45" s="1"/>
      <c r="Y45" s="1"/>
    </row>
    <row r="46" spans="1:25" x14ac:dyDescent="0.15">
      <c r="A46" s="22" t="s">
        <v>24</v>
      </c>
      <c r="B46" s="26"/>
      <c r="C46" s="27"/>
      <c r="D46" s="28">
        <v>8</v>
      </c>
      <c r="E46" s="29" t="s">
        <v>25</v>
      </c>
      <c r="F46" s="28">
        <v>27</v>
      </c>
      <c r="G46" s="29" t="s">
        <v>25</v>
      </c>
      <c r="H46" s="28">
        <v>36</v>
      </c>
      <c r="I46" s="29" t="s">
        <v>25</v>
      </c>
      <c r="J46" s="28">
        <v>30</v>
      </c>
      <c r="K46" s="29" t="s">
        <v>25</v>
      </c>
      <c r="L46" s="28">
        <v>25</v>
      </c>
      <c r="M46" s="29" t="s">
        <v>88</v>
      </c>
      <c r="N46" s="43">
        <v>32</v>
      </c>
      <c r="O46" s="29" t="s">
        <v>96</v>
      </c>
      <c r="P46" s="33"/>
      <c r="Q46" s="45">
        <f>MAXA(D46:O46)</f>
        <v>36</v>
      </c>
      <c r="R46" s="46">
        <f>MIN(D46:O46)</f>
        <v>8</v>
      </c>
      <c r="S46" s="24" t="s">
        <v>9</v>
      </c>
      <c r="T46" s="1"/>
      <c r="U46" s="1"/>
      <c r="V46" s="1"/>
      <c r="W46" s="1"/>
      <c r="X46" s="1"/>
      <c r="Y46" s="1"/>
    </row>
    <row r="47" spans="1:25" x14ac:dyDescent="0.15">
      <c r="A47" s="22" t="s">
        <v>27</v>
      </c>
      <c r="B47" s="74"/>
      <c r="C47" s="75"/>
      <c r="D47" s="76" t="s">
        <v>28</v>
      </c>
      <c r="E47" s="78"/>
      <c r="F47" s="76" t="s">
        <v>62</v>
      </c>
      <c r="G47" s="78"/>
      <c r="H47" s="76" t="s">
        <v>62</v>
      </c>
      <c r="I47" s="78"/>
      <c r="J47" s="76" t="s">
        <v>60</v>
      </c>
      <c r="K47" s="78"/>
      <c r="L47" s="76" t="s">
        <v>86</v>
      </c>
      <c r="M47" s="78"/>
      <c r="N47" s="76" t="s">
        <v>97</v>
      </c>
      <c r="O47" s="77"/>
      <c r="P47" s="87" t="s">
        <v>9</v>
      </c>
      <c r="Q47" s="78"/>
      <c r="R47" s="23" t="s">
        <v>9</v>
      </c>
      <c r="S47" s="24" t="s">
        <v>9</v>
      </c>
      <c r="T47" s="1"/>
      <c r="U47" s="1"/>
      <c r="V47" s="1"/>
      <c r="W47" s="1"/>
      <c r="X47" s="1"/>
      <c r="Y47" s="1"/>
    </row>
    <row r="48" spans="1:25" x14ac:dyDescent="0.15">
      <c r="A48" s="22" t="s">
        <v>29</v>
      </c>
      <c r="B48" s="74"/>
      <c r="C48" s="75"/>
      <c r="D48" s="76" t="s">
        <v>76</v>
      </c>
      <c r="E48" s="78"/>
      <c r="F48" s="76" t="s">
        <v>63</v>
      </c>
      <c r="G48" s="78"/>
      <c r="H48" s="76" t="s">
        <v>30</v>
      </c>
      <c r="I48" s="78"/>
      <c r="J48" s="76" t="s">
        <v>63</v>
      </c>
      <c r="K48" s="78"/>
      <c r="L48" s="76" t="s">
        <v>89</v>
      </c>
      <c r="M48" s="78"/>
      <c r="N48" s="76" t="s">
        <v>98</v>
      </c>
      <c r="O48" s="77"/>
      <c r="P48" s="87" t="s">
        <v>9</v>
      </c>
      <c r="Q48" s="78"/>
      <c r="R48" s="23" t="s">
        <v>9</v>
      </c>
      <c r="S48" s="24" t="s">
        <v>9</v>
      </c>
      <c r="T48" s="1"/>
      <c r="U48" s="1"/>
      <c r="V48" s="1"/>
      <c r="W48" s="1"/>
      <c r="X48" s="1"/>
      <c r="Y48" s="1"/>
    </row>
    <row r="49" spans="1:25" x14ac:dyDescent="0.15">
      <c r="A49" s="22" t="s">
        <v>14</v>
      </c>
      <c r="B49" s="94"/>
      <c r="C49" s="95"/>
      <c r="D49" s="99">
        <v>7</v>
      </c>
      <c r="E49" s="98"/>
      <c r="F49" s="99">
        <v>7.7</v>
      </c>
      <c r="G49" s="98"/>
      <c r="H49" s="99">
        <v>7.3</v>
      </c>
      <c r="I49" s="98"/>
      <c r="J49" s="99">
        <v>7.1</v>
      </c>
      <c r="K49" s="98"/>
      <c r="L49" s="99">
        <v>7.3</v>
      </c>
      <c r="M49" s="98"/>
      <c r="N49" s="99">
        <v>7</v>
      </c>
      <c r="O49" s="98"/>
      <c r="P49" s="100">
        <f>MAXA(D49:O49)</f>
        <v>7.7</v>
      </c>
      <c r="Q49" s="97"/>
      <c r="R49" s="47">
        <f>MINA(D49:O49)</f>
        <v>7</v>
      </c>
      <c r="S49" s="25">
        <f>AVERAGE(D49:O49)</f>
        <v>7.2333333333333334</v>
      </c>
      <c r="T49" s="1"/>
      <c r="U49" s="1"/>
      <c r="V49" s="1"/>
      <c r="W49" s="1"/>
      <c r="X49" s="1"/>
      <c r="Y49" s="1"/>
    </row>
    <row r="50" spans="1:25" x14ac:dyDescent="0.15">
      <c r="A50" s="34" t="s">
        <v>77</v>
      </c>
      <c r="B50" s="26"/>
      <c r="C50" s="27"/>
      <c r="D50" s="136">
        <v>3.6</v>
      </c>
      <c r="E50" s="137"/>
      <c r="F50" s="99">
        <v>5.2</v>
      </c>
      <c r="G50" s="137"/>
      <c r="H50" s="99">
        <v>2.4</v>
      </c>
      <c r="I50" s="137"/>
      <c r="J50" s="99">
        <v>3</v>
      </c>
      <c r="K50" s="137"/>
      <c r="L50" s="99">
        <v>2.8</v>
      </c>
      <c r="M50" s="137"/>
      <c r="N50" s="99">
        <v>2.1</v>
      </c>
      <c r="O50" s="137"/>
      <c r="P50" s="100">
        <f>MAXA(D50:O50)</f>
        <v>5.2</v>
      </c>
      <c r="Q50" s="97"/>
      <c r="R50" s="47">
        <f>MINA(D50:O50)</f>
        <v>2.1</v>
      </c>
      <c r="S50" s="35">
        <f>SMALL($D50:$O50,ROUNDUP(COUNT($D50:$O50)*0.75,0))</f>
        <v>3.6</v>
      </c>
      <c r="T50" s="1"/>
      <c r="U50" s="1"/>
      <c r="V50" s="1"/>
      <c r="W50" s="1"/>
      <c r="X50" s="1"/>
      <c r="Y50" s="1"/>
    </row>
    <row r="51" spans="1:25" x14ac:dyDescent="0.15">
      <c r="A51" s="22" t="s">
        <v>78</v>
      </c>
      <c r="B51" s="74"/>
      <c r="C51" s="75"/>
      <c r="D51" s="117">
        <v>40</v>
      </c>
      <c r="E51" s="115"/>
      <c r="F51" s="116">
        <v>15</v>
      </c>
      <c r="G51" s="115"/>
      <c r="H51" s="116">
        <v>2</v>
      </c>
      <c r="I51" s="115"/>
      <c r="J51" s="117">
        <v>13</v>
      </c>
      <c r="K51" s="114"/>
      <c r="L51" s="117">
        <v>12</v>
      </c>
      <c r="M51" s="114"/>
      <c r="N51" s="112">
        <v>11</v>
      </c>
      <c r="O51" s="113"/>
      <c r="P51" s="100">
        <f>MAXA(D51:O51)</f>
        <v>40</v>
      </c>
      <c r="Q51" s="97"/>
      <c r="R51" s="47">
        <f>MINA(D51:O51)</f>
        <v>2</v>
      </c>
      <c r="S51" s="25">
        <f>AVERAGE(D51:O51)</f>
        <v>15.5</v>
      </c>
      <c r="T51" s="1"/>
      <c r="U51" s="1"/>
      <c r="V51" s="1"/>
      <c r="W51" s="1"/>
      <c r="X51" s="1"/>
      <c r="Y51" s="1"/>
    </row>
    <row r="52" spans="1:25" x14ac:dyDescent="0.15">
      <c r="A52" s="22" t="s">
        <v>79</v>
      </c>
      <c r="B52" s="74"/>
      <c r="C52" s="75"/>
      <c r="D52" s="112">
        <v>12</v>
      </c>
      <c r="E52" s="113"/>
      <c r="F52" s="112">
        <v>10</v>
      </c>
      <c r="G52" s="113"/>
      <c r="H52" s="112">
        <v>8</v>
      </c>
      <c r="I52" s="113"/>
      <c r="J52" s="112">
        <v>5.6</v>
      </c>
      <c r="K52" s="113"/>
      <c r="L52" s="112">
        <v>11</v>
      </c>
      <c r="M52" s="113"/>
      <c r="N52" s="112">
        <v>9.6</v>
      </c>
      <c r="O52" s="113"/>
      <c r="P52" s="100">
        <f>MAXA(D52:O52)</f>
        <v>12</v>
      </c>
      <c r="Q52" s="97"/>
      <c r="R52" s="47">
        <f>MINA(D52:O52)</f>
        <v>5.6</v>
      </c>
      <c r="S52" s="25">
        <f>AVERAGE(D52:O52)</f>
        <v>9.3666666666666671</v>
      </c>
      <c r="T52" s="1"/>
      <c r="U52" s="1"/>
      <c r="V52" s="1"/>
      <c r="W52" s="1"/>
      <c r="X52" s="1"/>
      <c r="Y52" s="1"/>
    </row>
    <row r="53" spans="1:25" ht="14.25" thickBot="1" x14ac:dyDescent="0.2">
      <c r="A53" s="52" t="s">
        <v>64</v>
      </c>
      <c r="B53" s="148"/>
      <c r="C53" s="149"/>
      <c r="D53" s="138">
        <v>70</v>
      </c>
      <c r="E53" s="139"/>
      <c r="F53" s="138">
        <v>20</v>
      </c>
      <c r="G53" s="139"/>
      <c r="H53" s="138">
        <v>28</v>
      </c>
      <c r="I53" s="139"/>
      <c r="J53" s="138">
        <v>50</v>
      </c>
      <c r="K53" s="139"/>
      <c r="L53" s="138">
        <v>80</v>
      </c>
      <c r="M53" s="139"/>
      <c r="N53" s="138">
        <v>160</v>
      </c>
      <c r="O53" s="139"/>
      <c r="P53" s="140">
        <f>MAXA(D53:O53)</f>
        <v>160</v>
      </c>
      <c r="Q53" s="141"/>
      <c r="R53" s="53">
        <f>MINA(D53:O53)</f>
        <v>20</v>
      </c>
      <c r="S53" s="54">
        <f>AVERAGE(D53:O53)</f>
        <v>68</v>
      </c>
      <c r="T53" s="1"/>
      <c r="U53" s="1"/>
      <c r="V53" s="1"/>
      <c r="W53" s="1"/>
      <c r="X53" s="1"/>
      <c r="Y53" s="1"/>
    </row>
    <row r="54" spans="1:25" x14ac:dyDescent="0.15">
      <c r="A54" s="18"/>
      <c r="B54" s="18"/>
      <c r="C54" s="18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57"/>
      <c r="Q54" s="57"/>
      <c r="R54" s="57"/>
      <c r="S54" s="16" t="s">
        <v>59</v>
      </c>
      <c r="T54" s="1"/>
      <c r="U54" s="1"/>
      <c r="V54" s="1"/>
      <c r="W54" s="1"/>
      <c r="X54" s="1"/>
      <c r="Y54" s="1"/>
    </row>
    <row r="55" spans="1:25" x14ac:dyDescent="0.15">
      <c r="A55" s="1"/>
      <c r="B55" s="1"/>
      <c r="C55" s="1"/>
      <c r="D55" s="142" t="s">
        <v>7</v>
      </c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"/>
      <c r="T55" s="1"/>
      <c r="U55" s="1"/>
      <c r="V55" s="1"/>
      <c r="W55" s="1"/>
      <c r="X55" s="1"/>
      <c r="Y55" s="1"/>
    </row>
    <row r="56" spans="1:25" x14ac:dyDescent="0.15">
      <c r="A56" s="1"/>
      <c r="B56" s="1"/>
      <c r="C56" s="1"/>
      <c r="D56" s="143" t="s">
        <v>10</v>
      </c>
      <c r="E56" s="144"/>
      <c r="F56" s="144"/>
      <c r="G56" s="145"/>
      <c r="H56" s="146" t="s">
        <v>44</v>
      </c>
      <c r="I56" s="144"/>
      <c r="J56" s="145"/>
      <c r="K56" s="146" t="s">
        <v>11</v>
      </c>
      <c r="L56" s="144"/>
      <c r="M56" s="145"/>
      <c r="N56" s="146" t="s">
        <v>45</v>
      </c>
      <c r="O56" s="144"/>
      <c r="P56" s="145"/>
      <c r="Q56" s="146" t="s">
        <v>46</v>
      </c>
      <c r="R56" s="147"/>
      <c r="S56" s="6"/>
      <c r="T56" s="1"/>
      <c r="U56" s="1"/>
      <c r="V56" s="1"/>
      <c r="W56" s="1"/>
      <c r="X56" s="1"/>
      <c r="Y56" s="1"/>
    </row>
    <row r="57" spans="1:25" x14ac:dyDescent="0.15">
      <c r="A57" s="1"/>
      <c r="B57" s="1"/>
      <c r="C57" s="1"/>
      <c r="D57" s="150" t="s">
        <v>14</v>
      </c>
      <c r="E57" s="151"/>
      <c r="F57" s="151"/>
      <c r="G57" s="152"/>
      <c r="H57" s="153" t="s">
        <v>15</v>
      </c>
      <c r="I57" s="154"/>
      <c r="J57" s="155"/>
      <c r="K57" s="153" t="s">
        <v>15</v>
      </c>
      <c r="L57" s="154"/>
      <c r="M57" s="155"/>
      <c r="N57" s="153" t="s">
        <v>15</v>
      </c>
      <c r="O57" s="154"/>
      <c r="P57" s="155"/>
      <c r="Q57" s="153" t="s">
        <v>47</v>
      </c>
      <c r="R57" s="156"/>
      <c r="S57" s="14"/>
      <c r="T57" s="1"/>
      <c r="U57" s="1"/>
      <c r="V57" s="1"/>
      <c r="W57" s="1"/>
      <c r="X57" s="1"/>
      <c r="Y57" s="1"/>
    </row>
    <row r="58" spans="1:25" x14ac:dyDescent="0.15">
      <c r="A58" s="1"/>
      <c r="B58" s="1"/>
      <c r="C58" s="1"/>
      <c r="D58" s="157" t="s">
        <v>19</v>
      </c>
      <c r="E58" s="158"/>
      <c r="F58" s="158"/>
      <c r="G58" s="159"/>
      <c r="H58" s="160" t="s">
        <v>48</v>
      </c>
      <c r="I58" s="161"/>
      <c r="J58" s="162"/>
      <c r="K58" s="160" t="s">
        <v>20</v>
      </c>
      <c r="L58" s="161"/>
      <c r="M58" s="162"/>
      <c r="N58" s="160" t="s">
        <v>49</v>
      </c>
      <c r="O58" s="161"/>
      <c r="P58" s="162"/>
      <c r="Q58" s="160" t="s">
        <v>50</v>
      </c>
      <c r="R58" s="163"/>
      <c r="S58" s="14"/>
      <c r="T58" s="1"/>
      <c r="U58" s="1"/>
      <c r="V58" s="1"/>
      <c r="W58" s="1"/>
      <c r="X58" s="1"/>
      <c r="Y58" s="1"/>
    </row>
    <row r="59" spans="1:25" x14ac:dyDescent="0.15">
      <c r="A59" s="1"/>
      <c r="B59" s="1"/>
      <c r="C59" s="1"/>
      <c r="D59" s="157" t="s">
        <v>51</v>
      </c>
      <c r="E59" s="158"/>
      <c r="F59" s="158"/>
      <c r="G59" s="159"/>
      <c r="H59" s="160" t="s">
        <v>23</v>
      </c>
      <c r="I59" s="161"/>
      <c r="J59" s="162"/>
      <c r="K59" s="160" t="s">
        <v>23</v>
      </c>
      <c r="L59" s="161"/>
      <c r="M59" s="162"/>
      <c r="N59" s="160" t="s">
        <v>52</v>
      </c>
      <c r="O59" s="161"/>
      <c r="P59" s="162"/>
      <c r="Q59" s="160" t="s">
        <v>53</v>
      </c>
      <c r="R59" s="163"/>
      <c r="S59" s="15"/>
      <c r="T59" s="1"/>
      <c r="U59" s="1"/>
      <c r="V59" s="1"/>
      <c r="W59" s="1"/>
      <c r="X59" s="1"/>
      <c r="Y59" s="1"/>
    </row>
    <row r="60" spans="1:25" x14ac:dyDescent="0.15">
      <c r="A60" s="1"/>
      <c r="B60" s="1"/>
      <c r="C60" s="1"/>
      <c r="D60" s="157" t="s">
        <v>54</v>
      </c>
      <c r="E60" s="158"/>
      <c r="F60" s="158"/>
      <c r="G60" s="159"/>
      <c r="H60" s="160" t="s">
        <v>55</v>
      </c>
      <c r="I60" s="161"/>
      <c r="J60" s="162"/>
      <c r="K60" s="160" t="s">
        <v>17</v>
      </c>
      <c r="L60" s="161"/>
      <c r="M60" s="162"/>
      <c r="N60" s="160" t="s">
        <v>17</v>
      </c>
      <c r="O60" s="161"/>
      <c r="P60" s="162"/>
      <c r="Q60" s="160" t="s">
        <v>56</v>
      </c>
      <c r="R60" s="163"/>
      <c r="S60" s="14"/>
      <c r="T60" s="1"/>
      <c r="U60" s="1"/>
      <c r="V60" s="1"/>
      <c r="W60" s="1"/>
      <c r="X60" s="1"/>
      <c r="Y60" s="1"/>
    </row>
    <row r="61" spans="1:25" x14ac:dyDescent="0.15">
      <c r="A61" s="1"/>
      <c r="B61" s="1"/>
      <c r="C61" s="1"/>
      <c r="D61" s="164" t="s">
        <v>64</v>
      </c>
      <c r="E61" s="165"/>
      <c r="F61" s="165"/>
      <c r="G61" s="166"/>
      <c r="H61" s="167" t="s">
        <v>66</v>
      </c>
      <c r="I61" s="168"/>
      <c r="J61" s="169"/>
      <c r="K61" s="170" t="s">
        <v>67</v>
      </c>
      <c r="L61" s="171"/>
      <c r="M61" s="172"/>
      <c r="N61" s="173" t="s">
        <v>57</v>
      </c>
      <c r="O61" s="165"/>
      <c r="P61" s="166"/>
      <c r="Q61" s="173" t="s">
        <v>57</v>
      </c>
      <c r="R61" s="174"/>
      <c r="S61" s="6"/>
      <c r="T61" s="1"/>
      <c r="U61" s="1"/>
      <c r="V61" s="1"/>
      <c r="W61" s="1"/>
      <c r="X61" s="1"/>
      <c r="Y61" s="1"/>
    </row>
    <row r="62" spans="1:25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</sheetData>
  <mergeCells count="353">
    <mergeCell ref="D61:G61"/>
    <mergeCell ref="H61:J61"/>
    <mergeCell ref="K61:M61"/>
    <mergeCell ref="N61:P61"/>
    <mergeCell ref="Q61:R61"/>
    <mergeCell ref="D59:G59"/>
    <mergeCell ref="H59:J59"/>
    <mergeCell ref="K59:M59"/>
    <mergeCell ref="N59:P59"/>
    <mergeCell ref="Q59:R59"/>
    <mergeCell ref="D60:G60"/>
    <mergeCell ref="H60:J60"/>
    <mergeCell ref="K60:M60"/>
    <mergeCell ref="N60:P60"/>
    <mergeCell ref="Q60:R60"/>
    <mergeCell ref="D57:G57"/>
    <mergeCell ref="H57:J57"/>
    <mergeCell ref="K57:M57"/>
    <mergeCell ref="N57:P57"/>
    <mergeCell ref="Q57:R57"/>
    <mergeCell ref="D58:G58"/>
    <mergeCell ref="H58:J58"/>
    <mergeCell ref="K58:M58"/>
    <mergeCell ref="N58:P58"/>
    <mergeCell ref="Q58:R58"/>
    <mergeCell ref="N53:O53"/>
    <mergeCell ref="P53:Q53"/>
    <mergeCell ref="D55:R55"/>
    <mergeCell ref="D56:G56"/>
    <mergeCell ref="H56:J56"/>
    <mergeCell ref="K56:M56"/>
    <mergeCell ref="N56:P56"/>
    <mergeCell ref="Q56:R56"/>
    <mergeCell ref="B53:C53"/>
    <mergeCell ref="D53:E53"/>
    <mergeCell ref="F53:G53"/>
    <mergeCell ref="H53:I53"/>
    <mergeCell ref="J53:K53"/>
    <mergeCell ref="L53:M53"/>
    <mergeCell ref="B52:C52"/>
    <mergeCell ref="D52:E52"/>
    <mergeCell ref="F52:G52"/>
    <mergeCell ref="H52:I52"/>
    <mergeCell ref="J52:K52"/>
    <mergeCell ref="L52:M52"/>
    <mergeCell ref="N52:O52"/>
    <mergeCell ref="P52:Q52"/>
    <mergeCell ref="B51:C51"/>
    <mergeCell ref="D51:E51"/>
    <mergeCell ref="F51:G51"/>
    <mergeCell ref="H51:I51"/>
    <mergeCell ref="J51:K51"/>
    <mergeCell ref="L51:M51"/>
    <mergeCell ref="D50:E50"/>
    <mergeCell ref="F50:G50"/>
    <mergeCell ref="H50:I50"/>
    <mergeCell ref="J50:K50"/>
    <mergeCell ref="L50:M50"/>
    <mergeCell ref="N50:O50"/>
    <mergeCell ref="P50:Q50"/>
    <mergeCell ref="N51:O51"/>
    <mergeCell ref="P51:Q51"/>
    <mergeCell ref="B49:C49"/>
    <mergeCell ref="D49:E49"/>
    <mergeCell ref="F49:G49"/>
    <mergeCell ref="H49:I49"/>
    <mergeCell ref="J49:K49"/>
    <mergeCell ref="L49:M49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7:C47"/>
    <mergeCell ref="D47:E47"/>
    <mergeCell ref="F47:G47"/>
    <mergeCell ref="H47:I47"/>
    <mergeCell ref="J47:K47"/>
    <mergeCell ref="L47:M47"/>
    <mergeCell ref="N49:O49"/>
    <mergeCell ref="P49:Q49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4:C44"/>
    <mergeCell ref="D44:E44"/>
    <mergeCell ref="F44:G44"/>
    <mergeCell ref="H44:I44"/>
    <mergeCell ref="J44:K44"/>
    <mergeCell ref="L44:M44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2:C42"/>
    <mergeCell ref="D42:E42"/>
    <mergeCell ref="F42:G42"/>
    <mergeCell ref="H42:I42"/>
    <mergeCell ref="J42:K42"/>
    <mergeCell ref="L42:M42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0:C40"/>
    <mergeCell ref="D40:E40"/>
    <mergeCell ref="F40:G40"/>
    <mergeCell ref="H40:I40"/>
    <mergeCell ref="J40:K40"/>
    <mergeCell ref="L40:M40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4:C34"/>
    <mergeCell ref="D34:E34"/>
    <mergeCell ref="F34:G34"/>
    <mergeCell ref="H34:I34"/>
    <mergeCell ref="J34:K34"/>
    <mergeCell ref="L34:M34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2:C32"/>
    <mergeCell ref="D32:E32"/>
    <mergeCell ref="F32:G32"/>
    <mergeCell ref="H32:I32"/>
    <mergeCell ref="J32:K32"/>
    <mergeCell ref="L32:M32"/>
    <mergeCell ref="N30:O30"/>
    <mergeCell ref="P30:Q30"/>
    <mergeCell ref="B31:C31"/>
    <mergeCell ref="D31:E31"/>
    <mergeCell ref="F31:G31"/>
    <mergeCell ref="H31:I31"/>
    <mergeCell ref="J31:K31"/>
    <mergeCell ref="L31:M31"/>
    <mergeCell ref="N31:O31"/>
    <mergeCell ref="P31:Q31"/>
    <mergeCell ref="B30:C30"/>
    <mergeCell ref="D30:E30"/>
    <mergeCell ref="F30:G30"/>
    <mergeCell ref="H30:I30"/>
    <mergeCell ref="J30:K30"/>
    <mergeCell ref="L30:M30"/>
    <mergeCell ref="N27:O27"/>
    <mergeCell ref="P27:Q27"/>
    <mergeCell ref="B29:C29"/>
    <mergeCell ref="D29:E29"/>
    <mergeCell ref="F29:G29"/>
    <mergeCell ref="H29:I29"/>
    <mergeCell ref="J29:K29"/>
    <mergeCell ref="L29:M29"/>
    <mergeCell ref="N29:O29"/>
    <mergeCell ref="P29:Q29"/>
    <mergeCell ref="B27:C27"/>
    <mergeCell ref="D27:E27"/>
    <mergeCell ref="F27:G27"/>
    <mergeCell ref="H27:I27"/>
    <mergeCell ref="J27:K27"/>
    <mergeCell ref="L27:M27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25:C25"/>
    <mergeCell ref="D25:E25"/>
    <mergeCell ref="F25:G25"/>
    <mergeCell ref="H25:I25"/>
    <mergeCell ref="J25:K25"/>
    <mergeCell ref="L25:M25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3:C23"/>
    <mergeCell ref="D23:E23"/>
    <mergeCell ref="F23:G23"/>
    <mergeCell ref="H23:I23"/>
    <mergeCell ref="J23:K23"/>
    <mergeCell ref="L23:M23"/>
    <mergeCell ref="N17:O17"/>
    <mergeCell ref="P17:Q17"/>
    <mergeCell ref="B22:C22"/>
    <mergeCell ref="D22:E22"/>
    <mergeCell ref="F22:G22"/>
    <mergeCell ref="H22:I22"/>
    <mergeCell ref="J22:K22"/>
    <mergeCell ref="L22:M22"/>
    <mergeCell ref="N22:O22"/>
    <mergeCell ref="P22:Q22"/>
    <mergeCell ref="B17:C17"/>
    <mergeCell ref="D17:E17"/>
    <mergeCell ref="F17:G17"/>
    <mergeCell ref="H17:I17"/>
    <mergeCell ref="J17:K17"/>
    <mergeCell ref="L17:M17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N12:O12"/>
    <mergeCell ref="P12:Q12"/>
    <mergeCell ref="N13:O13"/>
    <mergeCell ref="P13:Q13"/>
    <mergeCell ref="W9:X9"/>
    <mergeCell ref="B11:C11"/>
    <mergeCell ref="D11:E11"/>
    <mergeCell ref="F11:G11"/>
    <mergeCell ref="H11:I11"/>
    <mergeCell ref="J11:K11"/>
    <mergeCell ref="L11:M11"/>
    <mergeCell ref="N11:O11"/>
    <mergeCell ref="P11:Q11"/>
    <mergeCell ref="B9:C9"/>
    <mergeCell ref="D9:E9"/>
    <mergeCell ref="F9:G9"/>
    <mergeCell ref="H9:I9"/>
    <mergeCell ref="J9:K9"/>
    <mergeCell ref="L9:M9"/>
    <mergeCell ref="N9:O9"/>
    <mergeCell ref="P9:Q9"/>
    <mergeCell ref="U9:V9"/>
    <mergeCell ref="W7:X7"/>
    <mergeCell ref="B8:C8"/>
    <mergeCell ref="D8:E8"/>
    <mergeCell ref="F8:G8"/>
    <mergeCell ref="H8:I8"/>
    <mergeCell ref="J8:K8"/>
    <mergeCell ref="L8:M8"/>
    <mergeCell ref="N8:O8"/>
    <mergeCell ref="P8:Q8"/>
    <mergeCell ref="U8:V8"/>
    <mergeCell ref="W8:X8"/>
    <mergeCell ref="B7:C7"/>
    <mergeCell ref="D7:E7"/>
    <mergeCell ref="F7:G7"/>
    <mergeCell ref="H7:I7"/>
    <mergeCell ref="J7:K7"/>
    <mergeCell ref="L7:M7"/>
    <mergeCell ref="N7:O7"/>
    <mergeCell ref="P7:Q7"/>
    <mergeCell ref="U7:V7"/>
    <mergeCell ref="N5:O5"/>
    <mergeCell ref="P5:Q5"/>
    <mergeCell ref="U5:V5"/>
    <mergeCell ref="W5:X5"/>
    <mergeCell ref="B6:C6"/>
    <mergeCell ref="D6:E6"/>
    <mergeCell ref="F6:G6"/>
    <mergeCell ref="H6:I6"/>
    <mergeCell ref="J6:K6"/>
    <mergeCell ref="L6:M6"/>
    <mergeCell ref="B5:C5"/>
    <mergeCell ref="D5:E5"/>
    <mergeCell ref="F5:G5"/>
    <mergeCell ref="H5:I5"/>
    <mergeCell ref="J5:K5"/>
    <mergeCell ref="L5:M5"/>
    <mergeCell ref="N6:O6"/>
    <mergeCell ref="P6:Q6"/>
    <mergeCell ref="U6:V6"/>
    <mergeCell ref="W6:X6"/>
    <mergeCell ref="A1:S1"/>
    <mergeCell ref="B4:C4"/>
    <mergeCell ref="D4:E4"/>
    <mergeCell ref="F4:G4"/>
    <mergeCell ref="H4:I4"/>
    <mergeCell ref="J4:K4"/>
    <mergeCell ref="L4:M4"/>
    <mergeCell ref="N4:O4"/>
    <mergeCell ref="P4:Q4"/>
  </mergeCells>
  <phoneticPr fontId="2"/>
  <conditionalFormatting sqref="D32:O32">
    <cfRule type="cellIs" dxfId="29" priority="30" stopIfTrue="1" operator="greaterThanOrEqual">
      <formula>3</formula>
    </cfRule>
  </conditionalFormatting>
  <conditionalFormatting sqref="F17:M17 D35:O35">
    <cfRule type="cellIs" dxfId="28" priority="29" stopIfTrue="1" operator="greaterThan">
      <formula>1000</formula>
    </cfRule>
  </conditionalFormatting>
  <conditionalFormatting sqref="H14:M14">
    <cfRule type="cellIs" dxfId="27" priority="28" stopIfTrue="1" operator="greaterThan">
      <formula>3</formula>
    </cfRule>
  </conditionalFormatting>
  <conditionalFormatting sqref="F15:M15">
    <cfRule type="cellIs" dxfId="26" priority="27" stopIfTrue="1" operator="greaterThan">
      <formula>25</formula>
    </cfRule>
  </conditionalFormatting>
  <conditionalFormatting sqref="D35:O35">
    <cfRule type="cellIs" dxfId="25" priority="25" stopIfTrue="1" operator="greaterThan">
      <formula>1000</formula>
    </cfRule>
    <cfRule type="cellIs" dxfId="24" priority="26" stopIfTrue="1" operator="greaterThan">
      <formula>1000</formula>
    </cfRule>
  </conditionalFormatting>
  <conditionalFormatting sqref="N14:O14">
    <cfRule type="cellIs" dxfId="23" priority="24" stopIfTrue="1" operator="greaterThanOrEqual">
      <formula>3</formula>
    </cfRule>
  </conditionalFormatting>
  <conditionalFormatting sqref="N17:O17">
    <cfRule type="cellIs" dxfId="22" priority="23" stopIfTrue="1" operator="greaterThan">
      <formula>1000</formula>
    </cfRule>
  </conditionalFormatting>
  <conditionalFormatting sqref="N17:O17">
    <cfRule type="cellIs" dxfId="21" priority="21" stopIfTrue="1" operator="greaterThan">
      <formula>1000</formula>
    </cfRule>
    <cfRule type="cellIs" dxfId="20" priority="22" stopIfTrue="1" operator="greaterThan">
      <formula>1000</formula>
    </cfRule>
  </conditionalFormatting>
  <conditionalFormatting sqref="P13:S13">
    <cfRule type="cellIs" dxfId="19" priority="20" stopIfTrue="1" operator="notBetween">
      <formula>6.5</formula>
      <formula>8.5</formula>
    </cfRule>
  </conditionalFormatting>
  <conditionalFormatting sqref="P17:S17">
    <cfRule type="cellIs" dxfId="18" priority="19" stopIfTrue="1" operator="greaterThan">
      <formula>1000</formula>
    </cfRule>
  </conditionalFormatting>
  <conditionalFormatting sqref="P14:R14">
    <cfRule type="cellIs" dxfId="17" priority="18" stopIfTrue="1" operator="greaterThan">
      <formula>3</formula>
    </cfRule>
  </conditionalFormatting>
  <conditionalFormatting sqref="P15:S15">
    <cfRule type="cellIs" dxfId="16" priority="17" stopIfTrue="1" operator="greaterThan">
      <formula>25</formula>
    </cfRule>
  </conditionalFormatting>
  <conditionalFormatting sqref="P31:S31">
    <cfRule type="cellIs" dxfId="15" priority="16" stopIfTrue="1" operator="notBetween">
      <formula>6.5</formula>
      <formula>8.5</formula>
    </cfRule>
  </conditionalFormatting>
  <conditionalFormatting sqref="P32:R32">
    <cfRule type="cellIs" dxfId="14" priority="15" stopIfTrue="1" operator="greaterThanOrEqual">
      <formula>3</formula>
    </cfRule>
  </conditionalFormatting>
  <conditionalFormatting sqref="P35:S35">
    <cfRule type="cellIs" dxfId="13" priority="14" stopIfTrue="1" operator="greaterThan">
      <formula>1000</formula>
    </cfRule>
  </conditionalFormatting>
  <conditionalFormatting sqref="P35:S35">
    <cfRule type="cellIs" dxfId="12" priority="12" stopIfTrue="1" operator="greaterThan">
      <formula>1000</formula>
    </cfRule>
    <cfRule type="cellIs" dxfId="11" priority="13" stopIfTrue="1" operator="greaterThan">
      <formula>1000</formula>
    </cfRule>
  </conditionalFormatting>
  <conditionalFormatting sqref="D31:O31">
    <cfRule type="cellIs" dxfId="10" priority="11" stopIfTrue="1" operator="greaterThan">
      <formula>8.5</formula>
    </cfRule>
  </conditionalFormatting>
  <conditionalFormatting sqref="F13:O13">
    <cfRule type="cellIs" dxfId="9" priority="10" stopIfTrue="1" operator="greaterThan">
      <formula>8.5</formula>
    </cfRule>
  </conditionalFormatting>
  <conditionalFormatting sqref="S14">
    <cfRule type="cellIs" dxfId="8" priority="9" stopIfTrue="1" operator="greaterThan">
      <formula>3</formula>
    </cfRule>
  </conditionalFormatting>
  <conditionalFormatting sqref="S32">
    <cfRule type="cellIs" dxfId="7" priority="8" stopIfTrue="1" operator="greaterThan">
      <formula>3</formula>
    </cfRule>
  </conditionalFormatting>
  <conditionalFormatting sqref="D17:E17">
    <cfRule type="cellIs" dxfId="6" priority="7" stopIfTrue="1" operator="greaterThan">
      <formula>1000</formula>
    </cfRule>
  </conditionalFormatting>
  <conditionalFormatting sqref="D14:G14">
    <cfRule type="cellIs" dxfId="5" priority="6" stopIfTrue="1" operator="greaterThan">
      <formula>3</formula>
    </cfRule>
  </conditionalFormatting>
  <conditionalFormatting sqref="D15:E15">
    <cfRule type="cellIs" dxfId="4" priority="5" stopIfTrue="1" operator="greaterThan">
      <formula>25</formula>
    </cfRule>
  </conditionalFormatting>
  <conditionalFormatting sqref="D13">
    <cfRule type="cellIs" dxfId="3" priority="4" stopIfTrue="1" operator="notBetween">
      <formula>6.5</formula>
      <formula>8.5</formula>
    </cfRule>
  </conditionalFormatting>
  <conditionalFormatting sqref="D13:E13">
    <cfRule type="cellIs" dxfId="2" priority="3" stopIfTrue="1" operator="greaterThan">
      <formula>8.5</formula>
    </cfRule>
  </conditionalFormatting>
  <conditionalFormatting sqref="D13:E13">
    <cfRule type="cellIs" dxfId="1" priority="2" stopIfTrue="1" operator="lessThan">
      <formula>6.5</formula>
    </cfRule>
  </conditionalFormatting>
  <conditionalFormatting sqref="D13:E13">
    <cfRule type="cellIs" dxfId="0" priority="1" stopIfTrue="1" operator="greaterThan">
      <formula>8.5</formula>
    </cfRule>
  </conditionalFormatting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</vt:lpstr>
      <vt:lpstr>'R5'!Print_Area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 仁希 [Yoshiki Abe]</dc:creator>
  <cp:lastModifiedBy>阿部 仁希 [Yoshiki Abe]</cp:lastModifiedBy>
  <cp:lastPrinted>2024-01-04T00:25:52Z</cp:lastPrinted>
  <dcterms:created xsi:type="dcterms:W3CDTF">2023-12-08T01:15:06Z</dcterms:created>
  <dcterms:modified xsi:type="dcterms:W3CDTF">2024-02-19T00:20:42Z</dcterms:modified>
</cp:coreProperties>
</file>