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建設部\道路課\01総務フォルダ\05調査もの\42統計書関係\R07\回答\"/>
    </mc:Choice>
  </mc:AlternateContent>
  <bookViews>
    <workbookView xWindow="-120" yWindow="-120" windowWidth="29040" windowHeight="15840" tabRatio="858"/>
  </bookViews>
  <sheets>
    <sheet name="8-5" sheetId="33" r:id="rId1"/>
  </sheets>
  <definedNames>
    <definedName name="_xlnm.Print_Titles" localSheetId="0">'8-5'!$1:$8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3" l="1"/>
  <c r="J15" i="33"/>
  <c r="J14" i="33"/>
  <c r="J13" i="33"/>
  <c r="J12" i="33"/>
  <c r="J11" i="33"/>
  <c r="J10" i="33"/>
  <c r="W25" i="33"/>
  <c r="X25" i="33" s="1"/>
  <c r="S25" i="33"/>
  <c r="K25" i="33"/>
  <c r="J25" i="33"/>
  <c r="G25" i="33"/>
  <c r="F25" i="33"/>
  <c r="U25" i="33" s="1"/>
  <c r="W24" i="33"/>
  <c r="X24" i="33" s="1"/>
  <c r="S24" i="33"/>
  <c r="K24" i="33"/>
  <c r="J24" i="33"/>
  <c r="G24" i="33"/>
  <c r="F24" i="33"/>
  <c r="U24" i="33" s="1"/>
  <c r="X23" i="33"/>
  <c r="W23" i="33"/>
  <c r="S23" i="33"/>
  <c r="K23" i="33"/>
  <c r="J23" i="33"/>
  <c r="G23" i="33"/>
  <c r="F23" i="33"/>
  <c r="U23" i="33" s="1"/>
  <c r="W22" i="33"/>
  <c r="X22" i="33" s="1"/>
  <c r="S22" i="33"/>
  <c r="K22" i="33"/>
  <c r="J22" i="33"/>
  <c r="G22" i="33"/>
  <c r="F22" i="33"/>
  <c r="U22" i="33" s="1"/>
  <c r="X21" i="33"/>
  <c r="W21" i="33"/>
  <c r="S21" i="33"/>
  <c r="K21" i="33"/>
  <c r="J21" i="33"/>
  <c r="G21" i="33"/>
  <c r="F21" i="33"/>
  <c r="U21" i="33" s="1"/>
  <c r="W20" i="33"/>
  <c r="X20" i="33" s="1"/>
  <c r="S20" i="33"/>
  <c r="K20" i="33"/>
  <c r="K18" i="33" s="1"/>
  <c r="J20" i="33"/>
  <c r="J18" i="33" s="1"/>
  <c r="G20" i="33"/>
  <c r="G18" i="33" s="1"/>
  <c r="F20" i="33"/>
  <c r="F18" i="33" s="1"/>
  <c r="X19" i="33"/>
  <c r="W19" i="33"/>
  <c r="S19" i="33"/>
  <c r="K19" i="33"/>
  <c r="J19" i="33"/>
  <c r="G19" i="33"/>
  <c r="F19" i="33"/>
  <c r="U19" i="33" s="1"/>
  <c r="Z18" i="33"/>
  <c r="Y18" i="33"/>
  <c r="W18" i="33"/>
  <c r="V18" i="33"/>
  <c r="T18" i="33"/>
  <c r="S18" i="33"/>
  <c r="R18" i="33"/>
  <c r="Q18" i="33"/>
  <c r="P18" i="33"/>
  <c r="O18" i="33"/>
  <c r="N18" i="33"/>
  <c r="M18" i="33"/>
  <c r="L18" i="33"/>
  <c r="I18" i="33"/>
  <c r="H18" i="33"/>
  <c r="E18" i="33"/>
  <c r="D18" i="33"/>
  <c r="X18" i="33" s="1"/>
  <c r="C18" i="33"/>
  <c r="B18" i="33"/>
  <c r="H9" i="33"/>
  <c r="W16" i="33"/>
  <c r="X16" i="33" s="1"/>
  <c r="S16" i="33"/>
  <c r="K16" i="33"/>
  <c r="G16" i="33"/>
  <c r="F16" i="33"/>
  <c r="U16" i="33" s="1"/>
  <c r="W15" i="33"/>
  <c r="X15" i="33" s="1"/>
  <c r="S15" i="33"/>
  <c r="K15" i="33"/>
  <c r="G15" i="33"/>
  <c r="F15" i="33"/>
  <c r="U15" i="33" s="1"/>
  <c r="W14" i="33"/>
  <c r="X14" i="33" s="1"/>
  <c r="S14" i="33"/>
  <c r="K14" i="33"/>
  <c r="G14" i="33"/>
  <c r="F14" i="33"/>
  <c r="U14" i="33" s="1"/>
  <c r="W13" i="33"/>
  <c r="X13" i="33" s="1"/>
  <c r="S13" i="33"/>
  <c r="K13" i="33"/>
  <c r="G13" i="33"/>
  <c r="F13" i="33"/>
  <c r="U13" i="33" s="1"/>
  <c r="W12" i="33"/>
  <c r="X12" i="33" s="1"/>
  <c r="S12" i="33"/>
  <c r="K12" i="33"/>
  <c r="G12" i="33"/>
  <c r="F12" i="33"/>
  <c r="U12" i="33" s="1"/>
  <c r="W11" i="33"/>
  <c r="X11" i="33" s="1"/>
  <c r="S11" i="33"/>
  <c r="K11" i="33"/>
  <c r="G11" i="33"/>
  <c r="F11" i="33"/>
  <c r="U11" i="33" s="1"/>
  <c r="W10" i="33"/>
  <c r="X10" i="33" s="1"/>
  <c r="S10" i="33"/>
  <c r="K10" i="33"/>
  <c r="G10" i="33"/>
  <c r="F10" i="33"/>
  <c r="U10" i="33" s="1"/>
  <c r="Z9" i="33"/>
  <c r="Y9" i="33"/>
  <c r="V9" i="33"/>
  <c r="T9" i="33"/>
  <c r="R9" i="33"/>
  <c r="Q9" i="33"/>
  <c r="P9" i="33"/>
  <c r="O9" i="33"/>
  <c r="N9" i="33"/>
  <c r="M9" i="33"/>
  <c r="L9" i="33"/>
  <c r="I9" i="33"/>
  <c r="E9" i="33"/>
  <c r="D9" i="33"/>
  <c r="C9" i="33"/>
  <c r="B9" i="33"/>
  <c r="F34" i="33"/>
  <c r="F33" i="33"/>
  <c r="F32" i="33"/>
  <c r="F31" i="33"/>
  <c r="F30" i="33"/>
  <c r="F29" i="33"/>
  <c r="F28" i="33"/>
  <c r="U20" i="33" l="1"/>
  <c r="U18" i="33" s="1"/>
  <c r="K9" i="33"/>
  <c r="S9" i="33"/>
  <c r="J9" i="33"/>
  <c r="G9" i="33"/>
  <c r="U9" i="33"/>
  <c r="F9" i="33"/>
  <c r="W9" i="33"/>
  <c r="X9" i="33" s="1"/>
  <c r="W43" i="33"/>
  <c r="X43" i="33" s="1"/>
  <c r="U43" i="33"/>
  <c r="S43" i="33"/>
  <c r="K43" i="33"/>
  <c r="J43" i="33"/>
  <c r="G43" i="33"/>
  <c r="W42" i="33"/>
  <c r="X42" i="33" s="1"/>
  <c r="U42" i="33"/>
  <c r="S42" i="33"/>
  <c r="K42" i="33"/>
  <c r="J42" i="33"/>
  <c r="G42" i="33"/>
  <c r="W41" i="33"/>
  <c r="X41" i="33" s="1"/>
  <c r="U41" i="33"/>
  <c r="S41" i="33"/>
  <c r="K41" i="33"/>
  <c r="J41" i="33"/>
  <c r="G41" i="33"/>
  <c r="W40" i="33"/>
  <c r="X40" i="33" s="1"/>
  <c r="U40" i="33"/>
  <c r="S40" i="33"/>
  <c r="K40" i="33"/>
  <c r="J40" i="33"/>
  <c r="G40" i="33"/>
  <c r="W39" i="33"/>
  <c r="X39" i="33" s="1"/>
  <c r="U39" i="33"/>
  <c r="S39" i="33"/>
  <c r="K39" i="33"/>
  <c r="J39" i="33"/>
  <c r="G39" i="33"/>
  <c r="W38" i="33"/>
  <c r="X38" i="33" s="1"/>
  <c r="U38" i="33"/>
  <c r="S38" i="33"/>
  <c r="K38" i="33"/>
  <c r="J38" i="33"/>
  <c r="G38" i="33"/>
  <c r="W37" i="33"/>
  <c r="X37" i="33" s="1"/>
  <c r="U37" i="33"/>
  <c r="S37" i="33"/>
  <c r="K37" i="33"/>
  <c r="J37" i="33"/>
  <c r="G37" i="33"/>
  <c r="Z36" i="33"/>
  <c r="Y36" i="33"/>
  <c r="V36" i="33"/>
  <c r="T36" i="33"/>
  <c r="R36" i="33"/>
  <c r="Q36" i="33"/>
  <c r="P36" i="33"/>
  <c r="O36" i="33"/>
  <c r="N36" i="33"/>
  <c r="M36" i="33"/>
  <c r="L36" i="33"/>
  <c r="I36" i="33"/>
  <c r="H36" i="33"/>
  <c r="F36" i="33"/>
  <c r="E36" i="33"/>
  <c r="D36" i="33"/>
  <c r="C36" i="33"/>
  <c r="B36" i="33"/>
  <c r="W34" i="33"/>
  <c r="X34" i="33" s="1"/>
  <c r="U34" i="33"/>
  <c r="S34" i="33"/>
  <c r="K34" i="33"/>
  <c r="J34" i="33"/>
  <c r="G34" i="33"/>
  <c r="W33" i="33"/>
  <c r="X33" i="33" s="1"/>
  <c r="U33" i="33"/>
  <c r="S33" i="33"/>
  <c r="K33" i="33"/>
  <c r="J33" i="33"/>
  <c r="G33" i="33"/>
  <c r="W32" i="33"/>
  <c r="X32" i="33" s="1"/>
  <c r="U32" i="33"/>
  <c r="S32" i="33"/>
  <c r="K32" i="33"/>
  <c r="J32" i="33"/>
  <c r="G32" i="33"/>
  <c r="W31" i="33"/>
  <c r="X31" i="33" s="1"/>
  <c r="U31" i="33"/>
  <c r="S31" i="33"/>
  <c r="K31" i="33"/>
  <c r="J31" i="33"/>
  <c r="G31" i="33"/>
  <c r="W30" i="33"/>
  <c r="X30" i="33" s="1"/>
  <c r="U30" i="33"/>
  <c r="S30" i="33"/>
  <c r="K30" i="33"/>
  <c r="J30" i="33"/>
  <c r="G30" i="33"/>
  <c r="W29" i="33"/>
  <c r="X29" i="33" s="1"/>
  <c r="U29" i="33"/>
  <c r="S29" i="33"/>
  <c r="K29" i="33"/>
  <c r="J29" i="33"/>
  <c r="G29" i="33"/>
  <c r="W28" i="33"/>
  <c r="U28" i="33"/>
  <c r="S28" i="33"/>
  <c r="K28" i="33"/>
  <c r="J28" i="33"/>
  <c r="G28" i="33"/>
  <c r="Z27" i="33"/>
  <c r="Y27" i="33"/>
  <c r="V27" i="33"/>
  <c r="T27" i="33"/>
  <c r="R27" i="33"/>
  <c r="Q27" i="33"/>
  <c r="P27" i="33"/>
  <c r="O27" i="33"/>
  <c r="N27" i="33"/>
  <c r="M27" i="33"/>
  <c r="L27" i="33"/>
  <c r="I27" i="33"/>
  <c r="H27" i="33"/>
  <c r="F27" i="33"/>
  <c r="E27" i="33"/>
  <c r="D27" i="33"/>
  <c r="C27" i="33"/>
  <c r="B27" i="33"/>
  <c r="G36" i="33" l="1"/>
  <c r="J36" i="33"/>
  <c r="U36" i="33"/>
  <c r="K36" i="33"/>
  <c r="S36" i="33"/>
  <c r="J27" i="33"/>
  <c r="W36" i="33"/>
  <c r="X36" i="33" s="1"/>
  <c r="K27" i="33"/>
  <c r="U27" i="33"/>
  <c r="W27" i="33"/>
  <c r="X27" i="33" s="1"/>
  <c r="G27" i="33"/>
  <c r="S27" i="33"/>
  <c r="X28" i="33"/>
  <c r="W61" i="33" l="1"/>
  <c r="X61" i="33" s="1"/>
  <c r="U61" i="33"/>
  <c r="S61" i="33"/>
  <c r="K61" i="33"/>
  <c r="J61" i="33"/>
  <c r="G61" i="33"/>
  <c r="W60" i="33"/>
  <c r="X60" i="33" s="1"/>
  <c r="U60" i="33"/>
  <c r="S60" i="33"/>
  <c r="K60" i="33"/>
  <c r="J60" i="33"/>
  <c r="G60" i="33"/>
  <c r="W59" i="33"/>
  <c r="X59" i="33" s="1"/>
  <c r="U59" i="33"/>
  <c r="S59" i="33"/>
  <c r="K59" i="33"/>
  <c r="J59" i="33"/>
  <c r="G59" i="33"/>
  <c r="W58" i="33"/>
  <c r="X58" i="33" s="1"/>
  <c r="U58" i="33"/>
  <c r="S58" i="33"/>
  <c r="K58" i="33"/>
  <c r="J58" i="33"/>
  <c r="G58" i="33"/>
  <c r="W57" i="33"/>
  <c r="X57" i="33" s="1"/>
  <c r="U57" i="33"/>
  <c r="S57" i="33"/>
  <c r="K57" i="33"/>
  <c r="J57" i="33"/>
  <c r="G57" i="33"/>
  <c r="W56" i="33"/>
  <c r="X56" i="33" s="1"/>
  <c r="U56" i="33"/>
  <c r="S56" i="33"/>
  <c r="K56" i="33"/>
  <c r="J56" i="33"/>
  <c r="G56" i="33"/>
  <c r="W55" i="33"/>
  <c r="U55" i="33"/>
  <c r="S55" i="33"/>
  <c r="K55" i="33"/>
  <c r="J55" i="33"/>
  <c r="G55" i="33"/>
  <c r="Z54" i="33"/>
  <c r="Y54" i="33"/>
  <c r="V54" i="33"/>
  <c r="T54" i="33"/>
  <c r="R54" i="33"/>
  <c r="Q54" i="33"/>
  <c r="P54" i="33"/>
  <c r="O54" i="33"/>
  <c r="N54" i="33"/>
  <c r="M54" i="33"/>
  <c r="L54" i="33"/>
  <c r="I54" i="33"/>
  <c r="H54" i="33"/>
  <c r="F54" i="33"/>
  <c r="E54" i="33"/>
  <c r="D54" i="33"/>
  <c r="C54" i="33"/>
  <c r="B54" i="33"/>
  <c r="G54" i="33" l="1"/>
  <c r="K54" i="33"/>
  <c r="W54" i="33"/>
  <c r="X54" i="33" s="1"/>
  <c r="S54" i="33"/>
  <c r="X55" i="33"/>
  <c r="U54" i="33"/>
  <c r="J54" i="33"/>
  <c r="U70" i="33"/>
  <c r="S70" i="33"/>
  <c r="K70" i="33"/>
  <c r="J70" i="33"/>
  <c r="D70" i="33"/>
  <c r="W70" i="33" s="1"/>
  <c r="X70" i="33" s="1"/>
  <c r="U69" i="33"/>
  <c r="S69" i="33"/>
  <c r="K69" i="33"/>
  <c r="J69" i="33"/>
  <c r="D69" i="33"/>
  <c r="W69" i="33" s="1"/>
  <c r="X69" i="33" s="1"/>
  <c r="U68" i="33"/>
  <c r="S68" i="33"/>
  <c r="K68" i="33"/>
  <c r="J68" i="33"/>
  <c r="D68" i="33"/>
  <c r="W68" i="33" s="1"/>
  <c r="X68" i="33" s="1"/>
  <c r="U67" i="33"/>
  <c r="S67" i="33"/>
  <c r="K67" i="33"/>
  <c r="J67" i="33"/>
  <c r="D67" i="33"/>
  <c r="W67" i="33" s="1"/>
  <c r="X67" i="33" s="1"/>
  <c r="U66" i="33"/>
  <c r="S66" i="33"/>
  <c r="K66" i="33"/>
  <c r="J66" i="33"/>
  <c r="D66" i="33"/>
  <c r="W66" i="33" s="1"/>
  <c r="X66" i="33" s="1"/>
  <c r="U65" i="33"/>
  <c r="S65" i="33"/>
  <c r="K65" i="33"/>
  <c r="J65" i="33"/>
  <c r="D65" i="33"/>
  <c r="W65" i="33" s="1"/>
  <c r="X65" i="33" s="1"/>
  <c r="U64" i="33"/>
  <c r="S64" i="33"/>
  <c r="K64" i="33"/>
  <c r="J64" i="33"/>
  <c r="D64" i="33"/>
  <c r="W64" i="33" s="1"/>
  <c r="Z63" i="33"/>
  <c r="Y63" i="33"/>
  <c r="V63" i="33"/>
  <c r="T63" i="33"/>
  <c r="R63" i="33"/>
  <c r="Q63" i="33"/>
  <c r="P63" i="33"/>
  <c r="O63" i="33"/>
  <c r="N63" i="33"/>
  <c r="M63" i="33"/>
  <c r="L63" i="33"/>
  <c r="I63" i="33"/>
  <c r="H63" i="33"/>
  <c r="F63" i="33"/>
  <c r="E63" i="33"/>
  <c r="C63" i="33"/>
  <c r="B63" i="33"/>
  <c r="U63" i="33" l="1"/>
  <c r="J63" i="33"/>
  <c r="S63" i="33"/>
  <c r="D63" i="33"/>
  <c r="K63" i="33"/>
  <c r="G65" i="33"/>
  <c r="G67" i="33"/>
  <c r="G69" i="33"/>
  <c r="G64" i="33"/>
  <c r="G66" i="33"/>
  <c r="G68" i="33"/>
  <c r="G70" i="33"/>
  <c r="W63" i="33"/>
  <c r="X63" i="33" s="1"/>
  <c r="X64" i="33"/>
  <c r="U79" i="33"/>
  <c r="S79" i="33"/>
  <c r="K79" i="33"/>
  <c r="J79" i="33"/>
  <c r="D79" i="33"/>
  <c r="W79" i="33" s="1"/>
  <c r="X79" i="33" s="1"/>
  <c r="U78" i="33"/>
  <c r="S78" i="33"/>
  <c r="K78" i="33"/>
  <c r="J78" i="33"/>
  <c r="D78" i="33"/>
  <c r="W78" i="33" s="1"/>
  <c r="X78" i="33" s="1"/>
  <c r="U77" i="33"/>
  <c r="S77" i="33"/>
  <c r="K77" i="33"/>
  <c r="J77" i="33"/>
  <c r="D77" i="33"/>
  <c r="W77" i="33" s="1"/>
  <c r="X77" i="33" s="1"/>
  <c r="U76" i="33"/>
  <c r="S76" i="33"/>
  <c r="K76" i="33"/>
  <c r="J76" i="33"/>
  <c r="D76" i="33"/>
  <c r="W76" i="33" s="1"/>
  <c r="X76" i="33" s="1"/>
  <c r="U75" i="33"/>
  <c r="S75" i="33"/>
  <c r="K75" i="33"/>
  <c r="J75" i="33"/>
  <c r="D75" i="33"/>
  <c r="W75" i="33" s="1"/>
  <c r="X75" i="33" s="1"/>
  <c r="U74" i="33"/>
  <c r="S74" i="33"/>
  <c r="K74" i="33"/>
  <c r="J74" i="33"/>
  <c r="D74" i="33"/>
  <c r="W74" i="33" s="1"/>
  <c r="X74" i="33" s="1"/>
  <c r="U73" i="33"/>
  <c r="S73" i="33"/>
  <c r="K73" i="33"/>
  <c r="J73" i="33"/>
  <c r="D73" i="33"/>
  <c r="W73" i="33" s="1"/>
  <c r="Z72" i="33"/>
  <c r="Y72" i="33"/>
  <c r="V72" i="33"/>
  <c r="T72" i="33"/>
  <c r="R72" i="33"/>
  <c r="Q72" i="33"/>
  <c r="P72" i="33"/>
  <c r="O72" i="33"/>
  <c r="N72" i="33"/>
  <c r="M72" i="33"/>
  <c r="L72" i="33"/>
  <c r="I72" i="33"/>
  <c r="H72" i="33"/>
  <c r="F72" i="33"/>
  <c r="E72" i="33"/>
  <c r="C72" i="33"/>
  <c r="B72" i="33"/>
  <c r="J72" i="33" l="1"/>
  <c r="S72" i="33"/>
  <c r="U72" i="33"/>
  <c r="K72" i="33"/>
  <c r="G63" i="33"/>
  <c r="X73" i="33"/>
  <c r="W72" i="33"/>
  <c r="D72" i="33"/>
  <c r="G73" i="33"/>
  <c r="G74" i="33"/>
  <c r="G75" i="33"/>
  <c r="G76" i="33"/>
  <c r="G77" i="33"/>
  <c r="G78" i="33"/>
  <c r="G79" i="33"/>
  <c r="G72" i="33" l="1"/>
  <c r="X72" i="33"/>
  <c r="U46" i="33" l="1"/>
  <c r="U47" i="33"/>
  <c r="U48" i="33"/>
  <c r="U49" i="33"/>
  <c r="U50" i="33"/>
  <c r="U51" i="33"/>
  <c r="U52" i="33"/>
  <c r="K52" i="33"/>
  <c r="J52" i="33"/>
  <c r="K51" i="33"/>
  <c r="J51" i="33"/>
  <c r="K50" i="33"/>
  <c r="J50" i="33"/>
  <c r="K49" i="33"/>
  <c r="J49" i="33"/>
  <c r="K48" i="33"/>
  <c r="J48" i="33"/>
  <c r="K47" i="33"/>
  <c r="J47" i="33"/>
  <c r="K46" i="33"/>
  <c r="J46" i="33"/>
  <c r="S52" i="33"/>
  <c r="S51" i="33"/>
  <c r="S50" i="33"/>
  <c r="S49" i="33"/>
  <c r="S48" i="33"/>
  <c r="S47" i="33"/>
  <c r="S46" i="33"/>
  <c r="W49" i="33"/>
  <c r="W47" i="33"/>
  <c r="Z81" i="33"/>
  <c r="Y81" i="33"/>
  <c r="W81" i="33"/>
  <c r="V81" i="33"/>
  <c r="U81" i="33"/>
  <c r="T81" i="33"/>
  <c r="S81" i="33"/>
  <c r="R81" i="33"/>
  <c r="Q81" i="33"/>
  <c r="P81" i="33"/>
  <c r="O81" i="33"/>
  <c r="N81" i="33"/>
  <c r="M81" i="33"/>
  <c r="L81" i="33"/>
  <c r="K81" i="33"/>
  <c r="J81" i="33"/>
  <c r="I81" i="33"/>
  <c r="H81" i="33"/>
  <c r="G81" i="33"/>
  <c r="F81" i="33"/>
  <c r="E81" i="33"/>
  <c r="D81" i="33"/>
  <c r="X81" i="33" s="1"/>
  <c r="C81" i="33"/>
  <c r="B81" i="33"/>
  <c r="G47" i="33" l="1"/>
  <c r="G48" i="33"/>
  <c r="W48" i="33"/>
  <c r="G51" i="33"/>
  <c r="W51" i="33"/>
  <c r="G52" i="33"/>
  <c r="W52" i="33"/>
  <c r="G50" i="33"/>
  <c r="W50" i="33"/>
  <c r="G49" i="33"/>
  <c r="X52" i="33" l="1"/>
  <c r="X51" i="33"/>
  <c r="X50" i="33"/>
  <c r="X49" i="33"/>
  <c r="X48" i="33"/>
  <c r="X47" i="33"/>
  <c r="Z45" i="33"/>
  <c r="Y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E45" i="33"/>
  <c r="C45" i="33"/>
  <c r="B45" i="33"/>
  <c r="X169" i="33" l="1"/>
  <c r="Q169" i="33"/>
  <c r="X168" i="33"/>
  <c r="Q168" i="33"/>
  <c r="X167" i="33"/>
  <c r="Q167" i="33"/>
  <c r="X166" i="33"/>
  <c r="Q166" i="33"/>
  <c r="X165" i="33"/>
  <c r="Q165" i="33"/>
  <c r="X164" i="33"/>
  <c r="Q164" i="33"/>
  <c r="X163" i="33"/>
  <c r="Q163" i="33"/>
  <c r="Z162" i="33"/>
  <c r="Y162" i="33"/>
  <c r="W162" i="33"/>
  <c r="V162" i="33"/>
  <c r="U162" i="33"/>
  <c r="T162" i="33"/>
  <c r="S162" i="33"/>
  <c r="R162" i="33"/>
  <c r="P162" i="33"/>
  <c r="O162" i="33"/>
  <c r="N162" i="33"/>
  <c r="M162" i="33"/>
  <c r="L162" i="33"/>
  <c r="K162" i="33"/>
  <c r="J162" i="33"/>
  <c r="I162" i="33"/>
  <c r="H162" i="33"/>
  <c r="G162" i="33"/>
  <c r="F162" i="33"/>
  <c r="E162" i="33"/>
  <c r="D162" i="33"/>
  <c r="C162" i="33"/>
  <c r="B162" i="33"/>
  <c r="X160" i="33"/>
  <c r="Q160" i="33"/>
  <c r="X159" i="33"/>
  <c r="Q159" i="33"/>
  <c r="X158" i="33"/>
  <c r="Q158" i="33"/>
  <c r="X157" i="33"/>
  <c r="Q157" i="33"/>
  <c r="X156" i="33"/>
  <c r="Q156" i="33"/>
  <c r="X155" i="33"/>
  <c r="Q155" i="33"/>
  <c r="X154" i="33"/>
  <c r="Q154" i="33"/>
  <c r="W153" i="33"/>
  <c r="V153" i="33"/>
  <c r="U153" i="33"/>
  <c r="T153" i="33"/>
  <c r="S153" i="33"/>
  <c r="R153" i="33"/>
  <c r="P153" i="33"/>
  <c r="O153" i="33"/>
  <c r="N153" i="33"/>
  <c r="M153" i="33"/>
  <c r="L153" i="33"/>
  <c r="K153" i="33"/>
  <c r="J153" i="33"/>
  <c r="I153" i="33"/>
  <c r="H153" i="33"/>
  <c r="G153" i="33"/>
  <c r="F153" i="33"/>
  <c r="E153" i="33"/>
  <c r="D153" i="33"/>
  <c r="C153" i="33"/>
  <c r="B153" i="33"/>
  <c r="X151" i="33"/>
  <c r="Q151" i="33"/>
  <c r="X150" i="33"/>
  <c r="Q150" i="33"/>
  <c r="X149" i="33"/>
  <c r="Q149" i="33"/>
  <c r="X148" i="33"/>
  <c r="Q148" i="33"/>
  <c r="X147" i="33"/>
  <c r="Q147" i="33"/>
  <c r="X146" i="33"/>
  <c r="Q146" i="33"/>
  <c r="X145" i="33"/>
  <c r="Q145" i="33"/>
  <c r="Z144" i="33"/>
  <c r="Y144" i="33"/>
  <c r="W144" i="33"/>
  <c r="V144" i="33"/>
  <c r="U144" i="33"/>
  <c r="T144" i="33"/>
  <c r="S144" i="33"/>
  <c r="R144" i="33"/>
  <c r="P144" i="33"/>
  <c r="O144" i="33"/>
  <c r="N144" i="33"/>
  <c r="M144" i="33"/>
  <c r="L144" i="33"/>
  <c r="K144" i="33"/>
  <c r="J144" i="33"/>
  <c r="I144" i="33"/>
  <c r="H144" i="33"/>
  <c r="G144" i="33"/>
  <c r="F144" i="33"/>
  <c r="E144" i="33"/>
  <c r="D144" i="33"/>
  <c r="C144" i="33"/>
  <c r="B144" i="33"/>
  <c r="X142" i="33"/>
  <c r="Q142" i="33"/>
  <c r="X141" i="33"/>
  <c r="Q141" i="33"/>
  <c r="X140" i="33"/>
  <c r="Q140" i="33"/>
  <c r="X139" i="33"/>
  <c r="Q139" i="33"/>
  <c r="X138" i="33"/>
  <c r="Q138" i="33"/>
  <c r="X137" i="33"/>
  <c r="Q137" i="33"/>
  <c r="X136" i="33"/>
  <c r="Q136" i="33"/>
  <c r="Z135" i="33"/>
  <c r="Y135" i="33"/>
  <c r="W135" i="33"/>
  <c r="V135" i="33"/>
  <c r="U135" i="33"/>
  <c r="T135" i="33"/>
  <c r="S135" i="33"/>
  <c r="R135" i="33"/>
  <c r="P135" i="33"/>
  <c r="O135" i="33"/>
  <c r="N135" i="33"/>
  <c r="M135" i="33"/>
  <c r="L135" i="33"/>
  <c r="K135" i="33"/>
  <c r="J135" i="33"/>
  <c r="I135" i="33"/>
  <c r="H135" i="33"/>
  <c r="G135" i="33"/>
  <c r="F135" i="33"/>
  <c r="E135" i="33"/>
  <c r="D135" i="33"/>
  <c r="C135" i="33"/>
  <c r="B135" i="33"/>
  <c r="X133" i="33"/>
  <c r="Q133" i="33"/>
  <c r="X132" i="33"/>
  <c r="Q132" i="33"/>
  <c r="X131" i="33"/>
  <c r="Q131" i="33"/>
  <c r="X130" i="33"/>
  <c r="Q130" i="33"/>
  <c r="X129" i="33"/>
  <c r="Q129" i="33"/>
  <c r="X128" i="33"/>
  <c r="Q128" i="33"/>
  <c r="X127" i="33"/>
  <c r="Q127" i="33"/>
  <c r="Z126" i="33"/>
  <c r="Y126" i="33"/>
  <c r="W126" i="33"/>
  <c r="V126" i="33"/>
  <c r="U126" i="33"/>
  <c r="T126" i="33"/>
  <c r="S126" i="33"/>
  <c r="R126" i="33"/>
  <c r="P126" i="33"/>
  <c r="O126" i="33"/>
  <c r="N126" i="33"/>
  <c r="M126" i="33"/>
  <c r="L126" i="33"/>
  <c r="K126" i="33"/>
  <c r="J126" i="33"/>
  <c r="I126" i="33"/>
  <c r="H126" i="33"/>
  <c r="G126" i="33"/>
  <c r="F126" i="33"/>
  <c r="E126" i="33"/>
  <c r="D126" i="33"/>
  <c r="C126" i="33"/>
  <c r="B126" i="33"/>
  <c r="X124" i="33"/>
  <c r="Q124" i="33"/>
  <c r="X123" i="33"/>
  <c r="Q123" i="33"/>
  <c r="X122" i="33"/>
  <c r="Q122" i="33"/>
  <c r="X121" i="33"/>
  <c r="Q121" i="33"/>
  <c r="X120" i="33"/>
  <c r="Q120" i="33"/>
  <c r="X119" i="33"/>
  <c r="Q119" i="33"/>
  <c r="X118" i="33"/>
  <c r="Q118" i="33"/>
  <c r="Z117" i="33"/>
  <c r="Y117" i="33"/>
  <c r="W117" i="33"/>
  <c r="V117" i="33"/>
  <c r="U117" i="33"/>
  <c r="T117" i="33"/>
  <c r="S117" i="33"/>
  <c r="R117" i="33"/>
  <c r="P117" i="33"/>
  <c r="O117" i="33"/>
  <c r="N117" i="33"/>
  <c r="M117" i="33"/>
  <c r="L117" i="33"/>
  <c r="K117" i="33"/>
  <c r="J117" i="33"/>
  <c r="I117" i="33"/>
  <c r="H117" i="33"/>
  <c r="G117" i="33"/>
  <c r="F117" i="33"/>
  <c r="E117" i="33"/>
  <c r="D117" i="33"/>
  <c r="C117" i="33"/>
  <c r="B117" i="33"/>
  <c r="X115" i="33"/>
  <c r="Q115" i="33"/>
  <c r="P115" i="33"/>
  <c r="X114" i="33"/>
  <c r="Q114" i="33"/>
  <c r="P114" i="33"/>
  <c r="X113" i="33"/>
  <c r="Q113" i="33"/>
  <c r="P113" i="33"/>
  <c r="X112" i="33"/>
  <c r="Q112" i="33"/>
  <c r="P112" i="33"/>
  <c r="X111" i="33"/>
  <c r="Q111" i="33"/>
  <c r="P111" i="33"/>
  <c r="X110" i="33"/>
  <c r="Q110" i="33"/>
  <c r="P110" i="33"/>
  <c r="X109" i="33"/>
  <c r="Q109" i="33"/>
  <c r="P109" i="33"/>
  <c r="Z108" i="33"/>
  <c r="Y108" i="33"/>
  <c r="W108" i="33"/>
  <c r="V108" i="33"/>
  <c r="U108" i="33"/>
  <c r="T108" i="33"/>
  <c r="S108" i="33"/>
  <c r="R108" i="33"/>
  <c r="O108" i="33"/>
  <c r="N108" i="33"/>
  <c r="M108" i="33"/>
  <c r="L108" i="33"/>
  <c r="K108" i="33"/>
  <c r="J108" i="33"/>
  <c r="I108" i="33"/>
  <c r="H108" i="33"/>
  <c r="G108" i="33"/>
  <c r="F108" i="33"/>
  <c r="E108" i="33"/>
  <c r="D108" i="33"/>
  <c r="C108" i="33"/>
  <c r="B108" i="33"/>
  <c r="X106" i="33"/>
  <c r="Q106" i="33"/>
  <c r="P106" i="33"/>
  <c r="X105" i="33"/>
  <c r="Q105" i="33"/>
  <c r="P105" i="33"/>
  <c r="X104" i="33"/>
  <c r="Q104" i="33"/>
  <c r="P104" i="33"/>
  <c r="X103" i="33"/>
  <c r="Q103" i="33"/>
  <c r="P103" i="33"/>
  <c r="X102" i="33"/>
  <c r="Q102" i="33"/>
  <c r="P102" i="33"/>
  <c r="X101" i="33"/>
  <c r="Q101" i="33"/>
  <c r="P101" i="33"/>
  <c r="X100" i="33"/>
  <c r="Q100" i="33"/>
  <c r="P100" i="33"/>
  <c r="Z99" i="33"/>
  <c r="Y99" i="33"/>
  <c r="W99" i="33"/>
  <c r="V99" i="33"/>
  <c r="U99" i="33"/>
  <c r="T99" i="33"/>
  <c r="S99" i="33"/>
  <c r="R99" i="33"/>
  <c r="O99" i="33"/>
  <c r="N99" i="33"/>
  <c r="M99" i="33"/>
  <c r="L99" i="33"/>
  <c r="K99" i="33"/>
  <c r="J99" i="33"/>
  <c r="I99" i="33"/>
  <c r="H99" i="33"/>
  <c r="G99" i="33"/>
  <c r="F99" i="33"/>
  <c r="E99" i="33"/>
  <c r="D99" i="33"/>
  <c r="X99" i="33" s="1"/>
  <c r="C99" i="33"/>
  <c r="B99" i="33"/>
  <c r="X97" i="33"/>
  <c r="Q97" i="33"/>
  <c r="P97" i="33"/>
  <c r="X96" i="33"/>
  <c r="Q96" i="33"/>
  <c r="P96" i="33"/>
  <c r="X95" i="33"/>
  <c r="Q95" i="33"/>
  <c r="P95" i="33"/>
  <c r="X94" i="33"/>
  <c r="Q94" i="33"/>
  <c r="P94" i="33"/>
  <c r="X93" i="33"/>
  <c r="Q93" i="33"/>
  <c r="P93" i="33"/>
  <c r="X92" i="33"/>
  <c r="Q92" i="33"/>
  <c r="P92" i="33"/>
  <c r="X91" i="33"/>
  <c r="Q91" i="33"/>
  <c r="P91" i="33"/>
  <c r="Z90" i="33"/>
  <c r="Y90" i="33"/>
  <c r="W90" i="33"/>
  <c r="V90" i="33"/>
  <c r="U90" i="33"/>
  <c r="T90" i="33"/>
  <c r="S90" i="33"/>
  <c r="R90" i="33"/>
  <c r="O90" i="33"/>
  <c r="N90" i="33"/>
  <c r="M90" i="33"/>
  <c r="L90" i="33"/>
  <c r="K90" i="33"/>
  <c r="J90" i="33"/>
  <c r="I90" i="33"/>
  <c r="H90" i="33"/>
  <c r="G90" i="33"/>
  <c r="F90" i="33"/>
  <c r="E90" i="33"/>
  <c r="D90" i="33"/>
  <c r="C90" i="33"/>
  <c r="B90" i="33"/>
  <c r="Q153" i="33" l="1"/>
  <c r="P99" i="33"/>
  <c r="X117" i="33"/>
  <c r="Q144" i="33"/>
  <c r="X153" i="33"/>
  <c r="Q117" i="33"/>
  <c r="Q135" i="33"/>
  <c r="Q126" i="33"/>
  <c r="P90" i="33"/>
  <c r="X108" i="33"/>
  <c r="Q108" i="33"/>
  <c r="X135" i="33"/>
  <c r="X90" i="33"/>
  <c r="Q90" i="33"/>
  <c r="Q99" i="33"/>
  <c r="X162" i="33"/>
  <c r="Q162" i="33"/>
  <c r="P108" i="33"/>
  <c r="X126" i="33"/>
  <c r="X144" i="33"/>
  <c r="F45" i="33" l="1"/>
  <c r="W46" i="33"/>
  <c r="W45" i="33" s="1"/>
  <c r="D45" i="33" l="1"/>
  <c r="X45" i="33" s="1"/>
  <c r="X46" i="33"/>
  <c r="G46" i="33"/>
  <c r="G45" i="33" s="1"/>
</calcChain>
</file>

<file path=xl/sharedStrings.xml><?xml version="1.0" encoding="utf-8"?>
<sst xmlns="http://schemas.openxmlformats.org/spreadsheetml/2006/main" count="186" uniqueCount="58">
  <si>
    <t>総延長</t>
    <rPh sb="0" eb="3">
      <t>ソウエンチョウ</t>
    </rPh>
    <phoneticPr fontId="1"/>
  </si>
  <si>
    <t>合計</t>
    <rPh sb="0" eb="2">
      <t>ゴウケイ</t>
    </rPh>
    <phoneticPr fontId="1"/>
  </si>
  <si>
    <t>５．道路・橋梁の状況</t>
    <rPh sb="2" eb="4">
      <t>ドウロ</t>
    </rPh>
    <rPh sb="5" eb="7">
      <t>キョウリョウ</t>
    </rPh>
    <rPh sb="8" eb="10">
      <t>ジョウキョウ</t>
    </rPh>
    <phoneticPr fontId="1"/>
  </si>
  <si>
    <t>各年４月１日</t>
    <rPh sb="0" eb="2">
      <t>カクネン</t>
    </rPh>
    <rPh sb="3" eb="4">
      <t>ガツ</t>
    </rPh>
    <rPh sb="5" eb="6">
      <t>ニチ</t>
    </rPh>
    <phoneticPr fontId="1"/>
  </si>
  <si>
    <t>年・
支所別</t>
    <rPh sb="0" eb="1">
      <t>ネン</t>
    </rPh>
    <rPh sb="3" eb="5">
      <t>シショ</t>
    </rPh>
    <rPh sb="5" eb="6">
      <t>ベツ</t>
    </rPh>
    <phoneticPr fontId="1"/>
  </si>
  <si>
    <t>路線数</t>
    <rPh sb="0" eb="2">
      <t>ロセン</t>
    </rPh>
    <rPh sb="2" eb="3">
      <t>スウ</t>
    </rPh>
    <phoneticPr fontId="1"/>
  </si>
  <si>
    <t>実延長</t>
    <rPh sb="0" eb="1">
      <t>ジツ</t>
    </rPh>
    <rPh sb="1" eb="3">
      <t>エンチョウ</t>
    </rPh>
    <phoneticPr fontId="1"/>
  </si>
  <si>
    <t>実延長の内訳</t>
    <rPh sb="0" eb="1">
      <t>ジツ</t>
    </rPh>
    <rPh sb="1" eb="3">
      <t>エンチョウ</t>
    </rPh>
    <rPh sb="4" eb="6">
      <t>ウチワケ</t>
    </rPh>
    <phoneticPr fontId="1"/>
  </si>
  <si>
    <t>面積
（㎡）</t>
    <rPh sb="0" eb="2">
      <t>メンセキ</t>
    </rPh>
    <phoneticPr fontId="1"/>
  </si>
  <si>
    <t>規格
改良済
延長</t>
    <rPh sb="0" eb="2">
      <t>キカク</t>
    </rPh>
    <rPh sb="3" eb="5">
      <t>カイリョウ</t>
    </rPh>
    <rPh sb="5" eb="6">
      <t>ズ</t>
    </rPh>
    <rPh sb="7" eb="9">
      <t>エンチョウ</t>
    </rPh>
    <phoneticPr fontId="1"/>
  </si>
  <si>
    <t>未改良
延長</t>
    <rPh sb="0" eb="1">
      <t>ミ</t>
    </rPh>
    <rPh sb="1" eb="3">
      <t>カイリョウ</t>
    </rPh>
    <rPh sb="4" eb="6">
      <t>エンチョウ</t>
    </rPh>
    <phoneticPr fontId="1"/>
  </si>
  <si>
    <t>種類別内訳</t>
    <rPh sb="0" eb="2">
      <t>シュルイ</t>
    </rPh>
    <rPh sb="2" eb="3">
      <t>ベツ</t>
    </rPh>
    <rPh sb="3" eb="5">
      <t>ウチワケ</t>
    </rPh>
    <phoneticPr fontId="1"/>
  </si>
  <si>
    <t>幅員別内訳</t>
    <rPh sb="0" eb="2">
      <t>フクイン</t>
    </rPh>
    <rPh sb="2" eb="3">
      <t>ベツ</t>
    </rPh>
    <rPh sb="3" eb="5">
      <t>ウチワケ</t>
    </rPh>
    <phoneticPr fontId="1"/>
  </si>
  <si>
    <t>路面別内訳</t>
    <rPh sb="0" eb="2">
      <t>ロメン</t>
    </rPh>
    <rPh sb="2" eb="3">
      <t>ベツ</t>
    </rPh>
    <rPh sb="3" eb="5">
      <t>ウチワケ</t>
    </rPh>
    <phoneticPr fontId="1"/>
  </si>
  <si>
    <t>道路延長</t>
    <rPh sb="0" eb="2">
      <t>ドウロ</t>
    </rPh>
    <rPh sb="2" eb="4">
      <t>エンチョウ</t>
    </rPh>
    <phoneticPr fontId="1"/>
  </si>
  <si>
    <t>トンネル</t>
    <phoneticPr fontId="1"/>
  </si>
  <si>
    <t>橋梁</t>
    <rPh sb="0" eb="2">
      <t>キョウリョウ</t>
    </rPh>
    <phoneticPr fontId="1"/>
  </si>
  <si>
    <t>規格改良済</t>
    <rPh sb="0" eb="2">
      <t>キカク</t>
    </rPh>
    <rPh sb="2" eb="4">
      <t>カイリョウ</t>
    </rPh>
    <rPh sb="4" eb="5">
      <t>ズ</t>
    </rPh>
    <phoneticPr fontId="1"/>
  </si>
  <si>
    <t>未改良</t>
    <rPh sb="0" eb="1">
      <t>ミ</t>
    </rPh>
    <rPh sb="1" eb="3">
      <t>カイリョウ</t>
    </rPh>
    <phoneticPr fontId="1"/>
  </si>
  <si>
    <t>砂利路</t>
    <rPh sb="0" eb="2">
      <t>ジャリ</t>
    </rPh>
    <rPh sb="2" eb="3">
      <t>ミチ</t>
    </rPh>
    <phoneticPr fontId="1"/>
  </si>
  <si>
    <t>舗装道</t>
    <rPh sb="0" eb="2">
      <t>ホソウ</t>
    </rPh>
    <rPh sb="2" eb="3">
      <t>ミチ</t>
    </rPh>
    <phoneticPr fontId="1"/>
  </si>
  <si>
    <t>舗装率
（％）</t>
    <rPh sb="0" eb="2">
      <t>ホソウ</t>
    </rPh>
    <rPh sb="2" eb="3">
      <t>リツ</t>
    </rPh>
    <phoneticPr fontId="1"/>
  </si>
  <si>
    <t>永久橋</t>
    <rPh sb="0" eb="2">
      <t>エイキュウ</t>
    </rPh>
    <rPh sb="2" eb="3">
      <t>バシ</t>
    </rPh>
    <phoneticPr fontId="1"/>
  </si>
  <si>
    <t>石橋</t>
    <rPh sb="0" eb="1">
      <t>イシ</t>
    </rPh>
    <rPh sb="1" eb="2">
      <t>ハシ</t>
    </rPh>
    <phoneticPr fontId="1"/>
  </si>
  <si>
    <t>木橋</t>
    <rPh sb="0" eb="1">
      <t>キ</t>
    </rPh>
    <rPh sb="1" eb="2">
      <t>ハシ</t>
    </rPh>
    <phoneticPr fontId="1"/>
  </si>
  <si>
    <t>5.5ｍ
以上</t>
    <rPh sb="5" eb="7">
      <t>イジョウ</t>
    </rPh>
    <phoneticPr fontId="1"/>
  </si>
  <si>
    <t>5.5ｍ
未満</t>
    <rPh sb="5" eb="7">
      <t>ミマン</t>
    </rPh>
    <phoneticPr fontId="1"/>
  </si>
  <si>
    <t>3.5ｍ
以上</t>
    <rPh sb="5" eb="7">
      <t>イジョウ</t>
    </rPh>
    <phoneticPr fontId="1"/>
  </si>
  <si>
    <t>3.5ｍ
未満</t>
    <rPh sb="5" eb="7">
      <t>ミマン</t>
    </rPh>
    <phoneticPr fontId="1"/>
  </si>
  <si>
    <t>道路</t>
    <rPh sb="0" eb="2">
      <t>ドウロ</t>
    </rPh>
    <phoneticPr fontId="1"/>
  </si>
  <si>
    <t>個数</t>
    <rPh sb="0" eb="2">
      <t>コスウ</t>
    </rPh>
    <phoneticPr fontId="1"/>
  </si>
  <si>
    <t>延長</t>
    <rPh sb="0" eb="2">
      <t>エンチョウ</t>
    </rPh>
    <phoneticPr fontId="1"/>
  </si>
  <si>
    <t>平成２８年計</t>
    <rPh sb="0" eb="2">
      <t>ヘイセイ</t>
    </rPh>
    <rPh sb="4" eb="5">
      <t>ネン</t>
    </rPh>
    <rPh sb="5" eb="6">
      <t>ケイ</t>
    </rPh>
    <phoneticPr fontId="1"/>
  </si>
  <si>
    <t>　石巻</t>
    <rPh sb="1" eb="3">
      <t>イシノマキ</t>
    </rPh>
    <phoneticPr fontId="1"/>
  </si>
  <si>
    <t>　河北</t>
    <rPh sb="1" eb="3">
      <t>カホク</t>
    </rPh>
    <phoneticPr fontId="1"/>
  </si>
  <si>
    <t>　雄勝</t>
    <rPh sb="1" eb="3">
      <t>オガツ</t>
    </rPh>
    <phoneticPr fontId="1"/>
  </si>
  <si>
    <t>　河南</t>
    <rPh sb="1" eb="3">
      <t>カナン</t>
    </rPh>
    <phoneticPr fontId="1"/>
  </si>
  <si>
    <t>　桃生</t>
    <rPh sb="1" eb="3">
      <t>モノウ</t>
    </rPh>
    <phoneticPr fontId="1"/>
  </si>
  <si>
    <t>　北上</t>
    <rPh sb="1" eb="3">
      <t>キタカミ</t>
    </rPh>
    <phoneticPr fontId="1"/>
  </si>
  <si>
    <t>　牡鹿</t>
    <rPh sb="1" eb="3">
      <t>オシカ</t>
    </rPh>
    <phoneticPr fontId="1"/>
  </si>
  <si>
    <t>平成２７年計</t>
    <rPh sb="0" eb="2">
      <t>ヘイセイ</t>
    </rPh>
    <rPh sb="4" eb="5">
      <t>ネン</t>
    </rPh>
    <rPh sb="5" eb="6">
      <t>ケイ</t>
    </rPh>
    <phoneticPr fontId="1"/>
  </si>
  <si>
    <t>平成２６年計</t>
    <rPh sb="0" eb="2">
      <t>ヘイセイ</t>
    </rPh>
    <rPh sb="4" eb="5">
      <t>ネン</t>
    </rPh>
    <rPh sb="5" eb="6">
      <t>ケイ</t>
    </rPh>
    <phoneticPr fontId="1"/>
  </si>
  <si>
    <t>平成２５年計</t>
    <rPh sb="0" eb="2">
      <t>ヘイセイ</t>
    </rPh>
    <rPh sb="4" eb="5">
      <t>ネン</t>
    </rPh>
    <rPh sb="5" eb="6">
      <t>ケイ</t>
    </rPh>
    <phoneticPr fontId="1"/>
  </si>
  <si>
    <t>平成２４年計</t>
    <rPh sb="0" eb="2">
      <t>ヘイセイ</t>
    </rPh>
    <rPh sb="4" eb="5">
      <t>ネン</t>
    </rPh>
    <rPh sb="5" eb="6">
      <t>ケイ</t>
    </rPh>
    <phoneticPr fontId="1"/>
  </si>
  <si>
    <t>平成２３年計</t>
    <rPh sb="0" eb="2">
      <t>ヘイセイ</t>
    </rPh>
    <rPh sb="4" eb="5">
      <t>ネン</t>
    </rPh>
    <rPh sb="5" eb="6">
      <t>ケイ</t>
    </rPh>
    <phoneticPr fontId="1"/>
  </si>
  <si>
    <t>平成２２年計</t>
    <rPh sb="0" eb="2">
      <t>ヘイセイ</t>
    </rPh>
    <rPh sb="4" eb="5">
      <t>ネン</t>
    </rPh>
    <rPh sb="5" eb="6">
      <t>ケイ</t>
    </rPh>
    <phoneticPr fontId="1"/>
  </si>
  <si>
    <t>平成２1年計</t>
    <rPh sb="0" eb="2">
      <t>ヘイセイ</t>
    </rPh>
    <rPh sb="4" eb="5">
      <t>ネン</t>
    </rPh>
    <rPh sb="5" eb="6">
      <t>ケイ</t>
    </rPh>
    <phoneticPr fontId="1"/>
  </si>
  <si>
    <t>平成２０年計</t>
    <rPh sb="0" eb="2">
      <t>ヘイセイ</t>
    </rPh>
    <rPh sb="4" eb="5">
      <t>ネン</t>
    </rPh>
    <rPh sb="5" eb="6">
      <t>ケイ</t>
    </rPh>
    <phoneticPr fontId="1"/>
  </si>
  <si>
    <t>平成１９年計</t>
    <rPh sb="0" eb="2">
      <t>ヘイセイ</t>
    </rPh>
    <rPh sb="4" eb="5">
      <t>ネン</t>
    </rPh>
    <rPh sb="5" eb="6">
      <t>ケイ</t>
    </rPh>
    <phoneticPr fontId="1"/>
  </si>
  <si>
    <t>資料：石巻市道路課</t>
    <rPh sb="0" eb="2">
      <t>シリョウ</t>
    </rPh>
    <rPh sb="3" eb="6">
      <t>イシノマキシ</t>
    </rPh>
    <rPh sb="6" eb="8">
      <t>ドウロ</t>
    </rPh>
    <rPh sb="8" eb="9">
      <t>カ</t>
    </rPh>
    <phoneticPr fontId="1"/>
  </si>
  <si>
    <t>平成２９年計</t>
    <rPh sb="0" eb="2">
      <t>ヘイセイ</t>
    </rPh>
    <rPh sb="4" eb="5">
      <t>ネン</t>
    </rPh>
    <rPh sb="5" eb="6">
      <t>ケイ</t>
    </rPh>
    <phoneticPr fontId="1"/>
  </si>
  <si>
    <t>平成３０年計</t>
    <rPh sb="0" eb="2">
      <t>ヘイセイ</t>
    </rPh>
    <rPh sb="4" eb="5">
      <t>ネン</t>
    </rPh>
    <rPh sb="5" eb="6">
      <t>ケイ</t>
    </rPh>
    <phoneticPr fontId="1"/>
  </si>
  <si>
    <t>令和元年計</t>
    <rPh sb="0" eb="2">
      <t>レイワ</t>
    </rPh>
    <rPh sb="2" eb="3">
      <t>ガン</t>
    </rPh>
    <rPh sb="3" eb="4">
      <t>ネン</t>
    </rPh>
    <rPh sb="4" eb="5">
      <t>ケイ</t>
    </rPh>
    <phoneticPr fontId="1"/>
  </si>
  <si>
    <t>令和２年計</t>
    <rPh sb="0" eb="2">
      <t>レイワ</t>
    </rPh>
    <rPh sb="3" eb="4">
      <t>ネン</t>
    </rPh>
    <rPh sb="4" eb="5">
      <t>ケイ</t>
    </rPh>
    <phoneticPr fontId="1"/>
  </si>
  <si>
    <t>令和３年計</t>
    <rPh sb="0" eb="2">
      <t>レイワ</t>
    </rPh>
    <rPh sb="3" eb="4">
      <t>ネン</t>
    </rPh>
    <rPh sb="4" eb="5">
      <t>ケイ</t>
    </rPh>
    <phoneticPr fontId="1"/>
  </si>
  <si>
    <t>令和４年計</t>
    <rPh sb="0" eb="2">
      <t>レイワ</t>
    </rPh>
    <rPh sb="3" eb="4">
      <t>ネン</t>
    </rPh>
    <rPh sb="4" eb="5">
      <t>ケイ</t>
    </rPh>
    <phoneticPr fontId="1"/>
  </si>
  <si>
    <t>令和５年計</t>
    <rPh sb="0" eb="2">
      <t>レイワ</t>
    </rPh>
    <rPh sb="3" eb="4">
      <t>ネン</t>
    </rPh>
    <rPh sb="4" eb="5">
      <t>ケイ</t>
    </rPh>
    <phoneticPr fontId="1"/>
  </si>
  <si>
    <t>令和６年計</t>
    <rPh sb="0" eb="2">
      <t>レイワ</t>
    </rPh>
    <rPh sb="3" eb="4">
      <t>ネン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</si>
</sst>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9" formatCode="#,##0_ "/>
    <numFmt numFmtId="180" formatCode="#,##0.0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9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Z193"/>
  <sheetViews>
    <sheetView tabSelected="1" view="pageBreakPreview" zoomScale="85" zoomScaleNormal="85" zoomScaleSheetLayoutView="85" workbookViewId="0">
      <pane xSplit="1" ySplit="8" topLeftCell="D162" activePane="bottomRight" state="frozen"/>
      <selection pane="topRight" activeCell="B1" sqref="B1"/>
      <selection pane="bottomLeft" activeCell="A9" sqref="A9"/>
      <selection pane="bottomRight" activeCell="D9" sqref="D9"/>
    </sheetView>
  </sheetViews>
  <sheetFormatPr defaultRowHeight="13.5" x14ac:dyDescent="0.15"/>
  <cols>
    <col min="1" max="1" width="13.25" customWidth="1"/>
    <col min="2" max="2" width="10" style="1" bestFit="1" customWidth="1"/>
    <col min="3" max="3" width="13.75" style="2" bestFit="1" customWidth="1"/>
    <col min="4" max="4" width="12.75" style="2" bestFit="1" customWidth="1"/>
    <col min="5" max="5" width="14.25" style="2" bestFit="1" customWidth="1"/>
    <col min="6" max="6" width="12.5" style="2" bestFit="1" customWidth="1"/>
    <col min="7" max="7" width="14.25" style="2" bestFit="1" customWidth="1"/>
    <col min="8" max="8" width="5.5" style="1" bestFit="1" customWidth="1"/>
    <col min="9" max="9" width="10.25" style="2" bestFit="1" customWidth="1"/>
    <col min="10" max="10" width="7.75" style="1" bestFit="1" customWidth="1"/>
    <col min="11" max="11" width="10.25" style="2" bestFit="1" customWidth="1"/>
    <col min="12" max="12" width="5.375" style="1" bestFit="1" customWidth="1"/>
    <col min="13" max="13" width="8.625" style="2" bestFit="1" customWidth="1"/>
    <col min="14" max="14" width="5.375" style="1" bestFit="1" customWidth="1"/>
    <col min="15" max="15" width="8.625" style="2" bestFit="1" customWidth="1"/>
    <col min="16" max="16" width="7.625" style="1" bestFit="1" customWidth="1"/>
    <col min="17" max="17" width="10.125" style="2" bestFit="1" customWidth="1"/>
    <col min="18" max="18" width="12.625" style="2" bestFit="1" customWidth="1"/>
    <col min="19" max="21" width="12.375" style="2" bestFit="1" customWidth="1"/>
    <col min="22" max="23" width="12.5" style="2" bestFit="1" customWidth="1"/>
    <col min="24" max="24" width="9" style="2"/>
    <col min="25" max="25" width="9.875" style="2" bestFit="1" customWidth="1"/>
    <col min="26" max="26" width="13.625" style="2" bestFit="1" customWidth="1"/>
  </cols>
  <sheetData>
    <row r="1" spans="1:26" ht="20.25" customHeight="1" x14ac:dyDescent="0.15"/>
    <row r="2" spans="1:26" ht="20.25" customHeight="1" x14ac:dyDescent="0.15">
      <c r="A2" t="s">
        <v>2</v>
      </c>
    </row>
    <row r="3" spans="1:26" ht="20.25" customHeight="1" x14ac:dyDescent="0.15">
      <c r="Z3" s="3" t="s">
        <v>3</v>
      </c>
    </row>
    <row r="4" spans="1:26" ht="20.25" customHeight="1" x14ac:dyDescent="0.15">
      <c r="A4" s="16" t="s">
        <v>4</v>
      </c>
      <c r="B4" s="18" t="s">
        <v>5</v>
      </c>
      <c r="C4" s="19" t="s">
        <v>0</v>
      </c>
      <c r="D4" s="19" t="s">
        <v>6</v>
      </c>
      <c r="E4" s="17" t="s">
        <v>7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20" t="s">
        <v>8</v>
      </c>
      <c r="Z4" s="20"/>
    </row>
    <row r="5" spans="1:26" ht="20.25" customHeight="1" x14ac:dyDescent="0.15">
      <c r="A5" s="17"/>
      <c r="B5" s="18"/>
      <c r="C5" s="19"/>
      <c r="D5" s="19"/>
      <c r="E5" s="20" t="s">
        <v>9</v>
      </c>
      <c r="F5" s="20" t="s">
        <v>10</v>
      </c>
      <c r="G5" s="17" t="s">
        <v>11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9" t="s">
        <v>12</v>
      </c>
      <c r="S5" s="19"/>
      <c r="T5" s="19"/>
      <c r="U5" s="19"/>
      <c r="V5" s="19" t="s">
        <v>13</v>
      </c>
      <c r="W5" s="19"/>
      <c r="X5" s="19"/>
      <c r="Y5" s="20"/>
      <c r="Z5" s="20"/>
    </row>
    <row r="6" spans="1:26" ht="20.25" customHeight="1" x14ac:dyDescent="0.15">
      <c r="A6" s="17"/>
      <c r="B6" s="18"/>
      <c r="C6" s="19"/>
      <c r="D6" s="19"/>
      <c r="E6" s="20"/>
      <c r="F6" s="20"/>
      <c r="G6" s="19" t="s">
        <v>14</v>
      </c>
      <c r="H6" s="17" t="s">
        <v>15</v>
      </c>
      <c r="I6" s="17"/>
      <c r="J6" s="17" t="s">
        <v>16</v>
      </c>
      <c r="K6" s="17"/>
      <c r="L6" s="17"/>
      <c r="M6" s="17"/>
      <c r="N6" s="17"/>
      <c r="O6" s="17"/>
      <c r="P6" s="17"/>
      <c r="Q6" s="17"/>
      <c r="R6" s="19" t="s">
        <v>17</v>
      </c>
      <c r="S6" s="19"/>
      <c r="T6" s="19" t="s">
        <v>18</v>
      </c>
      <c r="U6" s="19"/>
      <c r="V6" s="19" t="s">
        <v>19</v>
      </c>
      <c r="W6" s="19" t="s">
        <v>20</v>
      </c>
      <c r="X6" s="20" t="s">
        <v>21</v>
      </c>
      <c r="Y6" s="20"/>
      <c r="Z6" s="20"/>
    </row>
    <row r="7" spans="1:26" ht="20.25" customHeight="1" x14ac:dyDescent="0.15">
      <c r="A7" s="17"/>
      <c r="B7" s="18"/>
      <c r="C7" s="19"/>
      <c r="D7" s="19"/>
      <c r="E7" s="20"/>
      <c r="F7" s="20"/>
      <c r="G7" s="19"/>
      <c r="H7" s="17"/>
      <c r="I7" s="17"/>
      <c r="J7" s="17" t="s">
        <v>22</v>
      </c>
      <c r="K7" s="17"/>
      <c r="L7" s="17" t="s">
        <v>23</v>
      </c>
      <c r="M7" s="17"/>
      <c r="N7" s="17" t="s">
        <v>24</v>
      </c>
      <c r="O7" s="17"/>
      <c r="P7" s="17" t="s">
        <v>1</v>
      </c>
      <c r="Q7" s="17"/>
      <c r="R7" s="20" t="s">
        <v>25</v>
      </c>
      <c r="S7" s="20" t="s">
        <v>26</v>
      </c>
      <c r="T7" s="20" t="s">
        <v>27</v>
      </c>
      <c r="U7" s="20" t="s">
        <v>28</v>
      </c>
      <c r="V7" s="19"/>
      <c r="W7" s="19"/>
      <c r="X7" s="20"/>
      <c r="Y7" s="19" t="s">
        <v>16</v>
      </c>
      <c r="Z7" s="19" t="s">
        <v>29</v>
      </c>
    </row>
    <row r="8" spans="1:26" s="6" customFormat="1" ht="20.25" customHeight="1" x14ac:dyDescent="0.15">
      <c r="A8" s="17"/>
      <c r="B8" s="18"/>
      <c r="C8" s="19"/>
      <c r="D8" s="19"/>
      <c r="E8" s="20"/>
      <c r="F8" s="20"/>
      <c r="G8" s="19"/>
      <c r="H8" s="4" t="s">
        <v>30</v>
      </c>
      <c r="I8" s="5" t="s">
        <v>31</v>
      </c>
      <c r="J8" s="4" t="s">
        <v>30</v>
      </c>
      <c r="K8" s="5" t="s">
        <v>31</v>
      </c>
      <c r="L8" s="4" t="s">
        <v>30</v>
      </c>
      <c r="M8" s="5" t="s">
        <v>31</v>
      </c>
      <c r="N8" s="4" t="s">
        <v>30</v>
      </c>
      <c r="O8" s="5" t="s">
        <v>31</v>
      </c>
      <c r="P8" s="4" t="s">
        <v>30</v>
      </c>
      <c r="Q8" s="5" t="s">
        <v>31</v>
      </c>
      <c r="R8" s="20"/>
      <c r="S8" s="20"/>
      <c r="T8" s="20"/>
      <c r="U8" s="20"/>
      <c r="V8" s="19"/>
      <c r="W8" s="19"/>
      <c r="X8" s="20"/>
      <c r="Y8" s="19"/>
      <c r="Z8" s="19"/>
    </row>
    <row r="9" spans="1:26" s="6" customFormat="1" ht="20.25" customHeight="1" x14ac:dyDescent="0.15">
      <c r="A9" s="7" t="s">
        <v>57</v>
      </c>
      <c r="B9" s="8">
        <f>SUM(B10:B16)</f>
        <v>5235</v>
      </c>
      <c r="C9" s="9">
        <f>SUM(C10:C16)</f>
        <v>2161947.69</v>
      </c>
      <c r="D9" s="9">
        <f>SUM(D10:D16)</f>
        <v>2091653.8599999999</v>
      </c>
      <c r="E9" s="9">
        <f>SUM(E10:E16)</f>
        <v>1294319.4199999997</v>
      </c>
      <c r="F9" s="9">
        <f>SUM(F10:F16)</f>
        <v>797334.44000000006</v>
      </c>
      <c r="G9" s="9">
        <f t="shared" ref="G9:W9" si="0">SUM(G10:G16)</f>
        <v>2079254.9199999997</v>
      </c>
      <c r="H9" s="8">
        <f t="shared" si="0"/>
        <v>9</v>
      </c>
      <c r="I9" s="9">
        <f t="shared" si="0"/>
        <v>3611.02</v>
      </c>
      <c r="J9" s="8">
        <f t="shared" si="0"/>
        <v>1009</v>
      </c>
      <c r="K9" s="9">
        <f t="shared" si="0"/>
        <v>8595.7199999999993</v>
      </c>
      <c r="L9" s="8">
        <f t="shared" si="0"/>
        <v>35</v>
      </c>
      <c r="M9" s="9">
        <f t="shared" si="0"/>
        <v>93.199999999999989</v>
      </c>
      <c r="N9" s="8">
        <f t="shared" si="0"/>
        <v>15</v>
      </c>
      <c r="O9" s="9">
        <f t="shared" si="0"/>
        <v>99</v>
      </c>
      <c r="P9" s="8">
        <f t="shared" si="0"/>
        <v>1059</v>
      </c>
      <c r="Q9" s="9">
        <f t="shared" si="0"/>
        <v>8787.92</v>
      </c>
      <c r="R9" s="9">
        <f t="shared" si="0"/>
        <v>853997.72</v>
      </c>
      <c r="S9" s="9">
        <f t="shared" si="0"/>
        <v>440321.70000000007</v>
      </c>
      <c r="T9" s="9">
        <f t="shared" si="0"/>
        <v>305794.26999999996</v>
      </c>
      <c r="U9" s="9">
        <f t="shared" si="0"/>
        <v>491540.16999999993</v>
      </c>
      <c r="V9" s="9">
        <f t="shared" si="0"/>
        <v>686013.52</v>
      </c>
      <c r="W9" s="9">
        <f t="shared" si="0"/>
        <v>1405640.3399999999</v>
      </c>
      <c r="X9" s="10">
        <f t="shared" ref="X9:X16" si="1">W9/D9*100</f>
        <v>67.20234006596101</v>
      </c>
      <c r="Y9" s="9">
        <f>SUM(Y10:Y16)</f>
        <v>58590.01</v>
      </c>
      <c r="Z9" s="9">
        <f>SUM(Z10:Z16)</f>
        <v>11569458.01</v>
      </c>
    </row>
    <row r="10" spans="1:26" s="6" customFormat="1" ht="20.25" customHeight="1" x14ac:dyDescent="0.15">
      <c r="A10" s="7" t="s">
        <v>33</v>
      </c>
      <c r="B10" s="8">
        <v>2242</v>
      </c>
      <c r="C10" s="10">
        <v>691794.31</v>
      </c>
      <c r="D10" s="10">
        <v>666949.75</v>
      </c>
      <c r="E10" s="10">
        <v>584617.77</v>
      </c>
      <c r="F10" s="10">
        <f>D10-E10</f>
        <v>82331.979999999981</v>
      </c>
      <c r="G10" s="10">
        <f>D10-I10-Q10</f>
        <v>660967.57999999996</v>
      </c>
      <c r="H10" s="8">
        <v>5</v>
      </c>
      <c r="I10" s="10">
        <v>3031.04</v>
      </c>
      <c r="J10" s="8">
        <f>P10-L10-N10</f>
        <v>169</v>
      </c>
      <c r="K10" s="10">
        <f>Q10-M10-O10</f>
        <v>2936.33</v>
      </c>
      <c r="L10" s="8">
        <v>2</v>
      </c>
      <c r="M10" s="10">
        <v>7.5</v>
      </c>
      <c r="N10" s="8">
        <v>1</v>
      </c>
      <c r="O10" s="10">
        <v>7.3</v>
      </c>
      <c r="P10" s="8">
        <v>172</v>
      </c>
      <c r="Q10" s="10">
        <v>2951.13</v>
      </c>
      <c r="R10" s="10">
        <v>444884.6</v>
      </c>
      <c r="S10" s="10">
        <f>E10-R10</f>
        <v>139733.17000000004</v>
      </c>
      <c r="T10" s="10">
        <v>40426.61</v>
      </c>
      <c r="U10" s="10">
        <f t="shared" ref="U10:U16" si="2">F10-T10</f>
        <v>41905.369999999981</v>
      </c>
      <c r="V10" s="10">
        <v>42601.39</v>
      </c>
      <c r="W10" s="10">
        <f>D10-V10</f>
        <v>624348.36</v>
      </c>
      <c r="X10" s="10">
        <f t="shared" si="1"/>
        <v>93.612503790577932</v>
      </c>
      <c r="Y10" s="9">
        <v>30176.959999999999</v>
      </c>
      <c r="Z10" s="10">
        <v>4721008.6399999997</v>
      </c>
    </row>
    <row r="11" spans="1:26" s="6" customFormat="1" ht="20.25" customHeight="1" x14ac:dyDescent="0.15">
      <c r="A11" s="7" t="s">
        <v>34</v>
      </c>
      <c r="B11" s="8">
        <v>947</v>
      </c>
      <c r="C11" s="10">
        <v>476294.69</v>
      </c>
      <c r="D11" s="10">
        <v>467568.43</v>
      </c>
      <c r="E11" s="10">
        <v>150927.89000000001</v>
      </c>
      <c r="F11" s="10">
        <f t="shared" ref="F11:F16" si="3">D11-E11</f>
        <v>316640.53999999998</v>
      </c>
      <c r="G11" s="10">
        <f t="shared" ref="G11:G16" si="4">D11-I11-Q11</f>
        <v>465245.43</v>
      </c>
      <c r="H11" s="8">
        <v>0</v>
      </c>
      <c r="I11" s="10">
        <v>0</v>
      </c>
      <c r="J11" s="8">
        <f t="shared" ref="J11:J16" si="5">P11-L11-N11</f>
        <v>346</v>
      </c>
      <c r="K11" s="10">
        <f t="shared" ref="K11:K16" si="6">Q11-M11-O11</f>
        <v>2245.3000000000002</v>
      </c>
      <c r="L11" s="8">
        <v>4</v>
      </c>
      <c r="M11" s="10">
        <v>10.6</v>
      </c>
      <c r="N11" s="8">
        <v>9</v>
      </c>
      <c r="O11" s="10">
        <v>67.099999999999994</v>
      </c>
      <c r="P11" s="8">
        <v>359</v>
      </c>
      <c r="Q11" s="10">
        <v>2323</v>
      </c>
      <c r="R11" s="10">
        <v>92646.69</v>
      </c>
      <c r="S11" s="10">
        <f t="shared" ref="S11:S16" si="7">E11-R11</f>
        <v>58281.200000000012</v>
      </c>
      <c r="T11" s="10">
        <v>150783.21</v>
      </c>
      <c r="U11" s="10">
        <f t="shared" si="2"/>
        <v>165857.32999999999</v>
      </c>
      <c r="V11" s="10">
        <v>264065.74</v>
      </c>
      <c r="W11" s="10">
        <f t="shared" ref="W11:W16" si="8">D11-V11</f>
        <v>203502.69</v>
      </c>
      <c r="X11" s="10">
        <f t="shared" si="1"/>
        <v>43.523616425514447</v>
      </c>
      <c r="Y11" s="10">
        <v>11009.69</v>
      </c>
      <c r="Z11" s="10">
        <v>2121209.61</v>
      </c>
    </row>
    <row r="12" spans="1:26" s="6" customFormat="1" ht="20.25" customHeight="1" x14ac:dyDescent="0.15">
      <c r="A12" s="7" t="s">
        <v>35</v>
      </c>
      <c r="B12" s="8">
        <v>214</v>
      </c>
      <c r="C12" s="10">
        <v>73342.38</v>
      </c>
      <c r="D12" s="10">
        <v>63877.98</v>
      </c>
      <c r="E12" s="10">
        <v>42297.32</v>
      </c>
      <c r="F12" s="10">
        <f t="shared" si="3"/>
        <v>21580.660000000003</v>
      </c>
      <c r="G12" s="10">
        <f t="shared" si="4"/>
        <v>63559.18</v>
      </c>
      <c r="H12" s="8">
        <v>1</v>
      </c>
      <c r="I12" s="10">
        <v>145</v>
      </c>
      <c r="J12" s="8">
        <f t="shared" si="5"/>
        <v>29</v>
      </c>
      <c r="K12" s="10">
        <f t="shared" si="6"/>
        <v>169.10000000000002</v>
      </c>
      <c r="L12" s="8">
        <v>0</v>
      </c>
      <c r="M12" s="10">
        <v>0</v>
      </c>
      <c r="N12" s="8">
        <v>1</v>
      </c>
      <c r="O12" s="10">
        <v>4.7</v>
      </c>
      <c r="P12" s="8">
        <v>30</v>
      </c>
      <c r="Q12" s="10">
        <v>173.8</v>
      </c>
      <c r="R12" s="10">
        <v>30471.040000000001</v>
      </c>
      <c r="S12" s="10">
        <f t="shared" si="7"/>
        <v>11826.279999999999</v>
      </c>
      <c r="T12" s="10">
        <v>7346.99</v>
      </c>
      <c r="U12" s="10">
        <f t="shared" si="2"/>
        <v>14233.670000000004</v>
      </c>
      <c r="V12" s="10">
        <v>10699</v>
      </c>
      <c r="W12" s="10">
        <f t="shared" si="8"/>
        <v>53178.98</v>
      </c>
      <c r="X12" s="10">
        <f t="shared" si="1"/>
        <v>83.250879254478619</v>
      </c>
      <c r="Y12" s="10">
        <v>902.4</v>
      </c>
      <c r="Z12" s="10">
        <v>345410.26</v>
      </c>
    </row>
    <row r="13" spans="1:26" s="6" customFormat="1" ht="20.25" customHeight="1" x14ac:dyDescent="0.15">
      <c r="A13" s="7" t="s">
        <v>36</v>
      </c>
      <c r="B13" s="8">
        <v>615</v>
      </c>
      <c r="C13" s="10">
        <v>427118.21</v>
      </c>
      <c r="D13" s="10">
        <v>417167.93</v>
      </c>
      <c r="E13" s="10">
        <v>208319.66</v>
      </c>
      <c r="F13" s="10">
        <f t="shared" si="3"/>
        <v>208848.27</v>
      </c>
      <c r="G13" s="10">
        <f t="shared" si="4"/>
        <v>415846.13</v>
      </c>
      <c r="H13" s="8">
        <v>0</v>
      </c>
      <c r="I13" s="10">
        <v>0</v>
      </c>
      <c r="J13" s="8">
        <f t="shared" si="5"/>
        <v>219</v>
      </c>
      <c r="K13" s="10">
        <f t="shared" si="6"/>
        <v>1231.7</v>
      </c>
      <c r="L13" s="8">
        <v>28</v>
      </c>
      <c r="M13" s="10">
        <v>72.599999999999994</v>
      </c>
      <c r="N13" s="8">
        <v>3</v>
      </c>
      <c r="O13" s="10">
        <v>17.5</v>
      </c>
      <c r="P13" s="8">
        <v>250</v>
      </c>
      <c r="Q13" s="10">
        <v>1321.8</v>
      </c>
      <c r="R13" s="10">
        <v>134093.68</v>
      </c>
      <c r="S13" s="10">
        <f t="shared" si="7"/>
        <v>74225.98000000001</v>
      </c>
      <c r="T13" s="10">
        <v>29769.86</v>
      </c>
      <c r="U13" s="10">
        <f t="shared" si="2"/>
        <v>179078.40999999997</v>
      </c>
      <c r="V13" s="10">
        <v>194224.78</v>
      </c>
      <c r="W13" s="10">
        <f t="shared" si="8"/>
        <v>222943.15</v>
      </c>
      <c r="X13" s="10">
        <f t="shared" si="1"/>
        <v>53.442063487478528</v>
      </c>
      <c r="Y13" s="10">
        <v>5688.95</v>
      </c>
      <c r="Z13" s="10">
        <v>1909087.03</v>
      </c>
    </row>
    <row r="14" spans="1:26" s="6" customFormat="1" ht="20.25" customHeight="1" x14ac:dyDescent="0.15">
      <c r="A14" s="7" t="s">
        <v>37</v>
      </c>
      <c r="B14" s="8">
        <v>576</v>
      </c>
      <c r="C14" s="10">
        <v>282345.69</v>
      </c>
      <c r="D14" s="10">
        <v>276239.01</v>
      </c>
      <c r="E14" s="10">
        <v>178111.74</v>
      </c>
      <c r="F14" s="10">
        <f t="shared" si="3"/>
        <v>98127.270000000019</v>
      </c>
      <c r="G14" s="10">
        <f t="shared" si="4"/>
        <v>275305.86</v>
      </c>
      <c r="H14" s="8">
        <v>0</v>
      </c>
      <c r="I14" s="10">
        <v>0</v>
      </c>
      <c r="J14" s="8">
        <f t="shared" si="5"/>
        <v>143</v>
      </c>
      <c r="K14" s="10">
        <f t="shared" si="6"/>
        <v>933.15</v>
      </c>
      <c r="L14" s="8">
        <v>0</v>
      </c>
      <c r="M14" s="10">
        <v>0</v>
      </c>
      <c r="N14" s="8">
        <v>0</v>
      </c>
      <c r="O14" s="10">
        <v>0</v>
      </c>
      <c r="P14" s="8">
        <v>143</v>
      </c>
      <c r="Q14" s="10">
        <v>933.15</v>
      </c>
      <c r="R14" s="10">
        <v>78481.13</v>
      </c>
      <c r="S14" s="10">
        <f t="shared" si="7"/>
        <v>99630.609999999986</v>
      </c>
      <c r="T14" s="10">
        <v>55579.6</v>
      </c>
      <c r="U14" s="10">
        <f t="shared" si="2"/>
        <v>42547.67000000002</v>
      </c>
      <c r="V14" s="10">
        <v>143237.82</v>
      </c>
      <c r="W14" s="10">
        <f t="shared" si="8"/>
        <v>133001.19</v>
      </c>
      <c r="X14" s="10">
        <f t="shared" si="1"/>
        <v>48.147142577726434</v>
      </c>
      <c r="Y14" s="10">
        <v>4856.93</v>
      </c>
      <c r="Z14" s="10">
        <v>1477903.77</v>
      </c>
    </row>
    <row r="15" spans="1:26" s="6" customFormat="1" ht="20.25" customHeight="1" x14ac:dyDescent="0.15">
      <c r="A15" s="7" t="s">
        <v>38</v>
      </c>
      <c r="B15" s="8">
        <v>238</v>
      </c>
      <c r="C15" s="10">
        <v>101041.3</v>
      </c>
      <c r="D15" s="10">
        <v>97459.97</v>
      </c>
      <c r="E15" s="10">
        <v>67773.91</v>
      </c>
      <c r="F15" s="10">
        <f t="shared" si="3"/>
        <v>29686.059999999998</v>
      </c>
      <c r="G15" s="10">
        <f t="shared" si="4"/>
        <v>96218.25</v>
      </c>
      <c r="H15" s="8">
        <v>2</v>
      </c>
      <c r="I15" s="10">
        <v>384.48</v>
      </c>
      <c r="J15" s="8">
        <f t="shared" si="5"/>
        <v>64</v>
      </c>
      <c r="K15" s="10">
        <f t="shared" si="6"/>
        <v>857.24</v>
      </c>
      <c r="L15" s="8">
        <v>0</v>
      </c>
      <c r="M15" s="10">
        <v>0</v>
      </c>
      <c r="N15" s="8">
        <v>0</v>
      </c>
      <c r="O15" s="10">
        <v>0</v>
      </c>
      <c r="P15" s="8">
        <v>64</v>
      </c>
      <c r="Q15" s="10">
        <v>857.24</v>
      </c>
      <c r="R15" s="10">
        <v>30696.2</v>
      </c>
      <c r="S15" s="10">
        <f t="shared" si="7"/>
        <v>37077.710000000006</v>
      </c>
      <c r="T15" s="10">
        <v>13023.63</v>
      </c>
      <c r="U15" s="10">
        <f t="shared" si="2"/>
        <v>16662.43</v>
      </c>
      <c r="V15" s="10">
        <v>23865.3</v>
      </c>
      <c r="W15" s="10">
        <f t="shared" si="8"/>
        <v>73594.67</v>
      </c>
      <c r="X15" s="10">
        <f t="shared" si="1"/>
        <v>75.512715630837974</v>
      </c>
      <c r="Y15" s="10">
        <v>4689.68</v>
      </c>
      <c r="Z15" s="10">
        <v>498732.74</v>
      </c>
    </row>
    <row r="16" spans="1:26" s="6" customFormat="1" ht="20.25" customHeight="1" x14ac:dyDescent="0.15">
      <c r="A16" s="7" t="s">
        <v>39</v>
      </c>
      <c r="B16" s="8">
        <v>403</v>
      </c>
      <c r="C16" s="10">
        <v>110011.11</v>
      </c>
      <c r="D16" s="10">
        <v>102390.79</v>
      </c>
      <c r="E16" s="10">
        <v>62271.13</v>
      </c>
      <c r="F16" s="10">
        <f t="shared" si="3"/>
        <v>40119.659999999996</v>
      </c>
      <c r="G16" s="10">
        <f t="shared" si="4"/>
        <v>102112.48999999999</v>
      </c>
      <c r="H16" s="8">
        <v>1</v>
      </c>
      <c r="I16" s="10">
        <v>50.5</v>
      </c>
      <c r="J16" s="8">
        <f t="shared" si="5"/>
        <v>39</v>
      </c>
      <c r="K16" s="10">
        <f t="shared" si="6"/>
        <v>222.9</v>
      </c>
      <c r="L16" s="8">
        <v>1</v>
      </c>
      <c r="M16" s="10">
        <v>2.5</v>
      </c>
      <c r="N16" s="8">
        <v>1</v>
      </c>
      <c r="O16" s="10">
        <v>2.4</v>
      </c>
      <c r="P16" s="8">
        <v>41</v>
      </c>
      <c r="Q16" s="10">
        <v>227.8</v>
      </c>
      <c r="R16" s="10">
        <v>42724.38</v>
      </c>
      <c r="S16" s="10">
        <f t="shared" si="7"/>
        <v>19546.75</v>
      </c>
      <c r="T16" s="10">
        <v>8864.3700000000008</v>
      </c>
      <c r="U16" s="10">
        <f t="shared" si="2"/>
        <v>31255.289999999994</v>
      </c>
      <c r="V16" s="10">
        <v>7319.49</v>
      </c>
      <c r="W16" s="10">
        <f t="shared" si="8"/>
        <v>95071.299999999988</v>
      </c>
      <c r="X16" s="10">
        <f t="shared" si="1"/>
        <v>92.851417593320633</v>
      </c>
      <c r="Y16" s="10">
        <v>1265.4000000000001</v>
      </c>
      <c r="Z16" s="10">
        <v>496105.96</v>
      </c>
    </row>
    <row r="17" spans="1:26" s="6" customFormat="1" ht="20.25" customHeight="1" x14ac:dyDescent="0.15">
      <c r="A17" s="7"/>
      <c r="B17" s="8"/>
      <c r="C17" s="10"/>
      <c r="D17" s="10"/>
      <c r="E17" s="10"/>
      <c r="F17" s="10"/>
      <c r="G17" s="10"/>
      <c r="H17" s="8"/>
      <c r="I17" s="10"/>
      <c r="J17" s="8"/>
      <c r="K17" s="10"/>
      <c r="L17" s="8"/>
      <c r="M17" s="10"/>
      <c r="N17" s="8"/>
      <c r="O17" s="10"/>
      <c r="P17" s="8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6" customFormat="1" ht="20.25" customHeight="1" x14ac:dyDescent="0.15">
      <c r="A18" s="7" t="s">
        <v>56</v>
      </c>
      <c r="B18" s="8">
        <f>SUM(B19:B25)</f>
        <v>5230</v>
      </c>
      <c r="C18" s="9">
        <f>SUM(C19:C25)</f>
        <v>2160873.75</v>
      </c>
      <c r="D18" s="9">
        <f>SUM(D19:D25)</f>
        <v>2076518.05</v>
      </c>
      <c r="E18" s="9">
        <f>SUM(E19:E25)</f>
        <v>1279147.8599999999</v>
      </c>
      <c r="F18" s="9">
        <f>SUM(F19:F25)</f>
        <v>797370.19000000006</v>
      </c>
      <c r="G18" s="9">
        <f t="shared" ref="G18:W18" si="9">SUM(G19:G25)</f>
        <v>2064206.3399999999</v>
      </c>
      <c r="H18" s="8">
        <f t="shared" si="9"/>
        <v>9</v>
      </c>
      <c r="I18" s="9">
        <f t="shared" si="9"/>
        <v>3611.04</v>
      </c>
      <c r="J18" s="8">
        <f t="shared" si="9"/>
        <v>1011</v>
      </c>
      <c r="K18" s="9">
        <f t="shared" si="9"/>
        <v>8508.4699999999993</v>
      </c>
      <c r="L18" s="8">
        <f t="shared" si="9"/>
        <v>35</v>
      </c>
      <c r="M18" s="9">
        <f t="shared" si="9"/>
        <v>93.199999999999989</v>
      </c>
      <c r="N18" s="8">
        <f t="shared" si="9"/>
        <v>15</v>
      </c>
      <c r="O18" s="9">
        <f t="shared" si="9"/>
        <v>99</v>
      </c>
      <c r="P18" s="8">
        <f t="shared" si="9"/>
        <v>1061</v>
      </c>
      <c r="Q18" s="9">
        <f t="shared" si="9"/>
        <v>8700.67</v>
      </c>
      <c r="R18" s="9">
        <f t="shared" si="9"/>
        <v>839569.42999999993</v>
      </c>
      <c r="S18" s="9">
        <f t="shared" si="9"/>
        <v>439578.43</v>
      </c>
      <c r="T18" s="9">
        <f t="shared" si="9"/>
        <v>305830.01999999996</v>
      </c>
      <c r="U18" s="9">
        <f t="shared" si="9"/>
        <v>491540.17000000004</v>
      </c>
      <c r="V18" s="9">
        <f t="shared" si="9"/>
        <v>686045.1100000001</v>
      </c>
      <c r="W18" s="9">
        <f t="shared" si="9"/>
        <v>1390472.94</v>
      </c>
      <c r="X18" s="10">
        <f t="shared" ref="X18:X25" si="10">W18/D18*100</f>
        <v>66.96175552146056</v>
      </c>
      <c r="Y18" s="9">
        <f>SUM(Y19:Y25)</f>
        <v>57597.34</v>
      </c>
      <c r="Z18" s="9">
        <f>SUM(Z19:Z25)</f>
        <v>11430005.999999998</v>
      </c>
    </row>
    <row r="19" spans="1:26" s="6" customFormat="1" ht="20.25" customHeight="1" x14ac:dyDescent="0.15">
      <c r="A19" s="7" t="s">
        <v>33</v>
      </c>
      <c r="B19" s="8">
        <v>2237</v>
      </c>
      <c r="C19" s="10">
        <v>690666.25</v>
      </c>
      <c r="D19" s="10">
        <v>653274.42000000004</v>
      </c>
      <c r="E19" s="10">
        <v>570942.43999999994</v>
      </c>
      <c r="F19" s="10">
        <f>D19-E19</f>
        <v>82331.980000000098</v>
      </c>
      <c r="G19" s="10">
        <f>D19-I19-Q19</f>
        <v>647312.35</v>
      </c>
      <c r="H19" s="8">
        <v>5</v>
      </c>
      <c r="I19" s="10">
        <v>3031.04</v>
      </c>
      <c r="J19" s="8">
        <f>P19-L19-N19</f>
        <v>172</v>
      </c>
      <c r="K19" s="10">
        <f>Q19-M19-O19</f>
        <v>2916.23</v>
      </c>
      <c r="L19" s="8">
        <v>2</v>
      </c>
      <c r="M19" s="10">
        <v>7.5</v>
      </c>
      <c r="N19" s="8">
        <v>1</v>
      </c>
      <c r="O19" s="10">
        <v>7.3</v>
      </c>
      <c r="P19" s="8">
        <v>175</v>
      </c>
      <c r="Q19" s="10">
        <v>2931.03</v>
      </c>
      <c r="R19" s="10">
        <v>431952.54</v>
      </c>
      <c r="S19" s="10">
        <f>E19-R19</f>
        <v>138989.89999999997</v>
      </c>
      <c r="T19" s="10">
        <v>40426.61</v>
      </c>
      <c r="U19" s="10">
        <f t="shared" ref="U19:U25" si="11">F19-T19</f>
        <v>41905.370000000097</v>
      </c>
      <c r="V19" s="10">
        <v>42597.23</v>
      </c>
      <c r="W19" s="10">
        <f>D19-V19</f>
        <v>610677.19000000006</v>
      </c>
      <c r="X19" s="10">
        <f t="shared" si="10"/>
        <v>93.47942783371191</v>
      </c>
      <c r="Y19" s="9">
        <v>29873.95</v>
      </c>
      <c r="Z19" s="10">
        <v>4596728.7699999996</v>
      </c>
    </row>
    <row r="20" spans="1:26" s="6" customFormat="1" ht="20.25" customHeight="1" x14ac:dyDescent="0.15">
      <c r="A20" s="7" t="s">
        <v>34</v>
      </c>
      <c r="B20" s="8">
        <v>947</v>
      </c>
      <c r="C20" s="10">
        <v>476370.68</v>
      </c>
      <c r="D20" s="10">
        <v>467644.42</v>
      </c>
      <c r="E20" s="10">
        <v>150968.13</v>
      </c>
      <c r="F20" s="10">
        <f t="shared" ref="F20:F25" si="12">D20-E20</f>
        <v>316676.28999999998</v>
      </c>
      <c r="G20" s="10">
        <f t="shared" ref="G20:G25" si="13">D20-I20-Q20</f>
        <v>465321.42</v>
      </c>
      <c r="H20" s="8">
        <v>0</v>
      </c>
      <c r="I20" s="10">
        <v>0</v>
      </c>
      <c r="J20" s="8">
        <f t="shared" ref="J20:J25" si="14">P20-L20-N20</f>
        <v>346</v>
      </c>
      <c r="K20" s="10">
        <f t="shared" ref="K20:K25" si="15">Q20-M20-O20</f>
        <v>2245.3000000000002</v>
      </c>
      <c r="L20" s="8">
        <v>4</v>
      </c>
      <c r="M20" s="10">
        <v>10.6</v>
      </c>
      <c r="N20" s="8">
        <v>9</v>
      </c>
      <c r="O20" s="10">
        <v>67.099999999999994</v>
      </c>
      <c r="P20" s="8">
        <v>359</v>
      </c>
      <c r="Q20" s="10">
        <v>2323</v>
      </c>
      <c r="R20" s="10">
        <v>92686.93</v>
      </c>
      <c r="S20" s="10">
        <f t="shared" ref="S20:S25" si="16">E20-R20</f>
        <v>58281.200000000012</v>
      </c>
      <c r="T20" s="10">
        <v>150818.96</v>
      </c>
      <c r="U20" s="10">
        <f t="shared" si="11"/>
        <v>165857.32999999999</v>
      </c>
      <c r="V20" s="10">
        <v>264101.49</v>
      </c>
      <c r="W20" s="10">
        <f t="shared" ref="W20:W25" si="17">D20-V20</f>
        <v>203542.93</v>
      </c>
      <c r="X20" s="10">
        <f t="shared" si="10"/>
        <v>43.525148872726845</v>
      </c>
      <c r="Y20" s="10">
        <v>11009.69</v>
      </c>
      <c r="Z20" s="10">
        <v>2121995.5099999998</v>
      </c>
    </row>
    <row r="21" spans="1:26" s="6" customFormat="1" ht="20.25" customHeight="1" x14ac:dyDescent="0.15">
      <c r="A21" s="7" t="s">
        <v>35</v>
      </c>
      <c r="B21" s="8">
        <v>214</v>
      </c>
      <c r="C21" s="10">
        <v>73342.38</v>
      </c>
      <c r="D21" s="10">
        <v>63877.98</v>
      </c>
      <c r="E21" s="10">
        <v>42297.32</v>
      </c>
      <c r="F21" s="10">
        <f t="shared" si="12"/>
        <v>21580.660000000003</v>
      </c>
      <c r="G21" s="10">
        <f t="shared" si="13"/>
        <v>63559.18</v>
      </c>
      <c r="H21" s="8">
        <v>1</v>
      </c>
      <c r="I21" s="10">
        <v>145</v>
      </c>
      <c r="J21" s="8">
        <f t="shared" si="14"/>
        <v>29</v>
      </c>
      <c r="K21" s="10">
        <f t="shared" si="15"/>
        <v>169.10000000000002</v>
      </c>
      <c r="L21" s="8">
        <v>0</v>
      </c>
      <c r="M21" s="10">
        <v>0</v>
      </c>
      <c r="N21" s="8">
        <v>1</v>
      </c>
      <c r="O21" s="10">
        <v>4.7</v>
      </c>
      <c r="P21" s="8">
        <v>30</v>
      </c>
      <c r="Q21" s="10">
        <v>173.8</v>
      </c>
      <c r="R21" s="10">
        <v>30471.040000000001</v>
      </c>
      <c r="S21" s="10">
        <f t="shared" si="16"/>
        <v>11826.279999999999</v>
      </c>
      <c r="T21" s="10">
        <v>7346.99</v>
      </c>
      <c r="U21" s="10">
        <f t="shared" si="11"/>
        <v>14233.670000000004</v>
      </c>
      <c r="V21" s="10">
        <v>10699</v>
      </c>
      <c r="W21" s="10">
        <f t="shared" si="17"/>
        <v>53178.98</v>
      </c>
      <c r="X21" s="10">
        <f t="shared" si="10"/>
        <v>83.250879254478619</v>
      </c>
      <c r="Y21" s="10">
        <v>902.4</v>
      </c>
      <c r="Z21" s="10">
        <v>345410.26</v>
      </c>
    </row>
    <row r="22" spans="1:26" s="6" customFormat="1" ht="20.25" customHeight="1" x14ac:dyDescent="0.15">
      <c r="A22" s="7" t="s">
        <v>36</v>
      </c>
      <c r="B22" s="8">
        <v>615</v>
      </c>
      <c r="C22" s="10">
        <v>427118.21</v>
      </c>
      <c r="D22" s="10">
        <v>417167.93</v>
      </c>
      <c r="E22" s="10">
        <v>208319.66</v>
      </c>
      <c r="F22" s="10">
        <f t="shared" si="12"/>
        <v>208848.27</v>
      </c>
      <c r="G22" s="10">
        <f t="shared" si="13"/>
        <v>415846.13</v>
      </c>
      <c r="H22" s="8">
        <v>0</v>
      </c>
      <c r="I22" s="10">
        <v>0</v>
      </c>
      <c r="J22" s="8">
        <f t="shared" si="14"/>
        <v>219</v>
      </c>
      <c r="K22" s="10">
        <f t="shared" si="15"/>
        <v>1231.7</v>
      </c>
      <c r="L22" s="8">
        <v>28</v>
      </c>
      <c r="M22" s="10">
        <v>72.599999999999994</v>
      </c>
      <c r="N22" s="8">
        <v>3</v>
      </c>
      <c r="O22" s="10">
        <v>17.5</v>
      </c>
      <c r="P22" s="8">
        <v>250</v>
      </c>
      <c r="Q22" s="10">
        <v>1321.8</v>
      </c>
      <c r="R22" s="10">
        <v>134093.68</v>
      </c>
      <c r="S22" s="10">
        <f t="shared" si="16"/>
        <v>74225.98000000001</v>
      </c>
      <c r="T22" s="10">
        <v>29769.86</v>
      </c>
      <c r="U22" s="10">
        <f t="shared" si="11"/>
        <v>179078.40999999997</v>
      </c>
      <c r="V22" s="10">
        <v>194224.78</v>
      </c>
      <c r="W22" s="10">
        <f t="shared" si="17"/>
        <v>222943.15</v>
      </c>
      <c r="X22" s="10">
        <f t="shared" si="10"/>
        <v>53.442063487478528</v>
      </c>
      <c r="Y22" s="10">
        <v>5688.95</v>
      </c>
      <c r="Z22" s="10">
        <v>1909087.03</v>
      </c>
    </row>
    <row r="23" spans="1:26" s="6" customFormat="1" ht="20.25" customHeight="1" x14ac:dyDescent="0.15">
      <c r="A23" s="7" t="s">
        <v>37</v>
      </c>
      <c r="B23" s="8">
        <v>576</v>
      </c>
      <c r="C23" s="10">
        <v>282345.69</v>
      </c>
      <c r="D23" s="10">
        <v>276239.01</v>
      </c>
      <c r="E23" s="10">
        <v>178111.74</v>
      </c>
      <c r="F23" s="10">
        <f t="shared" si="12"/>
        <v>98127.270000000019</v>
      </c>
      <c r="G23" s="10">
        <f t="shared" si="13"/>
        <v>275305.86</v>
      </c>
      <c r="H23" s="8">
        <v>0</v>
      </c>
      <c r="I23" s="10">
        <v>0</v>
      </c>
      <c r="J23" s="8">
        <f t="shared" si="14"/>
        <v>143</v>
      </c>
      <c r="K23" s="10">
        <f t="shared" si="15"/>
        <v>933.15</v>
      </c>
      <c r="L23" s="8">
        <v>0</v>
      </c>
      <c r="M23" s="10">
        <v>0</v>
      </c>
      <c r="N23" s="8">
        <v>0</v>
      </c>
      <c r="O23" s="10">
        <v>0</v>
      </c>
      <c r="P23" s="8">
        <v>143</v>
      </c>
      <c r="Q23" s="10">
        <v>933.15</v>
      </c>
      <c r="R23" s="10">
        <v>78481.13</v>
      </c>
      <c r="S23" s="10">
        <f t="shared" si="16"/>
        <v>99630.609999999986</v>
      </c>
      <c r="T23" s="10">
        <v>55579.6</v>
      </c>
      <c r="U23" s="10">
        <f t="shared" si="11"/>
        <v>42547.67000000002</v>
      </c>
      <c r="V23" s="10">
        <v>143237.82</v>
      </c>
      <c r="W23" s="10">
        <f t="shared" si="17"/>
        <v>133001.19</v>
      </c>
      <c r="X23" s="10">
        <f t="shared" si="10"/>
        <v>48.147142577726434</v>
      </c>
      <c r="Y23" s="10">
        <v>4856.93</v>
      </c>
      <c r="Z23" s="10">
        <v>1477903.77</v>
      </c>
    </row>
    <row r="24" spans="1:26" s="6" customFormat="1" ht="20.25" customHeight="1" x14ac:dyDescent="0.15">
      <c r="A24" s="7" t="s">
        <v>38</v>
      </c>
      <c r="B24" s="8">
        <v>238</v>
      </c>
      <c r="C24" s="10">
        <v>101019.43</v>
      </c>
      <c r="D24" s="10">
        <v>95923.5</v>
      </c>
      <c r="E24" s="10">
        <v>66237.440000000002</v>
      </c>
      <c r="F24" s="10">
        <f t="shared" si="12"/>
        <v>29686.059999999998</v>
      </c>
      <c r="G24" s="10">
        <f t="shared" si="13"/>
        <v>94748.91</v>
      </c>
      <c r="H24" s="8">
        <v>2</v>
      </c>
      <c r="I24" s="10">
        <v>384.5</v>
      </c>
      <c r="J24" s="8">
        <f t="shared" si="14"/>
        <v>63</v>
      </c>
      <c r="K24" s="10">
        <f t="shared" si="15"/>
        <v>790.09</v>
      </c>
      <c r="L24" s="8">
        <v>0</v>
      </c>
      <c r="M24" s="10">
        <v>0</v>
      </c>
      <c r="N24" s="8">
        <v>0</v>
      </c>
      <c r="O24" s="10">
        <v>0</v>
      </c>
      <c r="P24" s="8">
        <v>63</v>
      </c>
      <c r="Q24" s="10">
        <v>790.09</v>
      </c>
      <c r="R24" s="10">
        <v>29159.73</v>
      </c>
      <c r="S24" s="10">
        <f t="shared" si="16"/>
        <v>37077.710000000006</v>
      </c>
      <c r="T24" s="10">
        <v>13023.63</v>
      </c>
      <c r="U24" s="10">
        <f t="shared" si="11"/>
        <v>16662.43</v>
      </c>
      <c r="V24" s="10">
        <v>23865.3</v>
      </c>
      <c r="W24" s="10">
        <f t="shared" si="17"/>
        <v>72058.2</v>
      </c>
      <c r="X24" s="10">
        <f t="shared" si="10"/>
        <v>75.120486637789483</v>
      </c>
      <c r="Y24" s="10">
        <v>4000.02</v>
      </c>
      <c r="Z24" s="10">
        <v>482774.7</v>
      </c>
    </row>
    <row r="25" spans="1:26" s="6" customFormat="1" ht="20.25" customHeight="1" x14ac:dyDescent="0.15">
      <c r="A25" s="7" t="s">
        <v>39</v>
      </c>
      <c r="B25" s="8">
        <v>403</v>
      </c>
      <c r="C25" s="10">
        <v>110011.11</v>
      </c>
      <c r="D25" s="10">
        <v>102390.79</v>
      </c>
      <c r="E25" s="10">
        <v>62271.13</v>
      </c>
      <c r="F25" s="10">
        <f t="shared" si="12"/>
        <v>40119.659999999996</v>
      </c>
      <c r="G25" s="10">
        <f t="shared" si="13"/>
        <v>102112.48999999999</v>
      </c>
      <c r="H25" s="8">
        <v>1</v>
      </c>
      <c r="I25" s="10">
        <v>50.5</v>
      </c>
      <c r="J25" s="8">
        <f t="shared" si="14"/>
        <v>39</v>
      </c>
      <c r="K25" s="10">
        <f t="shared" si="15"/>
        <v>222.9</v>
      </c>
      <c r="L25" s="8">
        <v>1</v>
      </c>
      <c r="M25" s="10">
        <v>2.5</v>
      </c>
      <c r="N25" s="8">
        <v>1</v>
      </c>
      <c r="O25" s="10">
        <v>2.4</v>
      </c>
      <c r="P25" s="8">
        <v>41</v>
      </c>
      <c r="Q25" s="10">
        <v>227.8</v>
      </c>
      <c r="R25" s="10">
        <v>42724.38</v>
      </c>
      <c r="S25" s="10">
        <f t="shared" si="16"/>
        <v>19546.75</v>
      </c>
      <c r="T25" s="10">
        <v>8864.3700000000008</v>
      </c>
      <c r="U25" s="10">
        <f t="shared" si="11"/>
        <v>31255.289999999994</v>
      </c>
      <c r="V25" s="10">
        <v>7319.49</v>
      </c>
      <c r="W25" s="10">
        <f t="shared" si="17"/>
        <v>95071.299999999988</v>
      </c>
      <c r="X25" s="10">
        <f t="shared" si="10"/>
        <v>92.851417593320633</v>
      </c>
      <c r="Y25" s="10">
        <v>1265.4000000000001</v>
      </c>
      <c r="Z25" s="10">
        <v>496105.96</v>
      </c>
    </row>
    <row r="26" spans="1:26" s="6" customFormat="1" ht="20.25" customHeight="1" x14ac:dyDescent="0.15">
      <c r="A26" s="7"/>
      <c r="B26" s="8"/>
      <c r="C26" s="10"/>
      <c r="D26" s="10"/>
      <c r="E26" s="10"/>
      <c r="F26" s="10"/>
      <c r="G26" s="10"/>
      <c r="H26" s="8"/>
      <c r="I26" s="10"/>
      <c r="J26" s="8"/>
      <c r="K26" s="10"/>
      <c r="L26" s="8"/>
      <c r="M26" s="10"/>
      <c r="N26" s="8"/>
      <c r="O26" s="10"/>
      <c r="P26" s="8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6" customFormat="1" ht="20.25" customHeight="1" x14ac:dyDescent="0.15">
      <c r="A27" s="7" t="s">
        <v>55</v>
      </c>
      <c r="B27" s="8">
        <f>SUM(B28:B34)</f>
        <v>5223</v>
      </c>
      <c r="C27" s="9">
        <f>SUM(C28:C34)</f>
        <v>2164864.42</v>
      </c>
      <c r="D27" s="9">
        <f>SUM(D28:D34)</f>
        <v>2066371.31</v>
      </c>
      <c r="E27" s="9">
        <f>SUM(E28:E34)</f>
        <v>1268878.6499999999</v>
      </c>
      <c r="F27" s="9">
        <f>SUM(F28:F34)</f>
        <v>797492.66</v>
      </c>
      <c r="G27" s="9">
        <f t="shared" ref="G27:W27" si="18">SUM(G28:G34)</f>
        <v>2054444.0999999996</v>
      </c>
      <c r="H27" s="8">
        <f t="shared" si="18"/>
        <v>7</v>
      </c>
      <c r="I27" s="9">
        <f t="shared" si="18"/>
        <v>3226.54</v>
      </c>
      <c r="J27" s="8">
        <f t="shared" si="18"/>
        <v>1011</v>
      </c>
      <c r="K27" s="9">
        <f t="shared" si="18"/>
        <v>8508.4699999999993</v>
      </c>
      <c r="L27" s="8">
        <f t="shared" si="18"/>
        <v>35</v>
      </c>
      <c r="M27" s="9">
        <f t="shared" si="18"/>
        <v>93.199999999999989</v>
      </c>
      <c r="N27" s="8">
        <f t="shared" si="18"/>
        <v>15</v>
      </c>
      <c r="O27" s="9">
        <f t="shared" si="18"/>
        <v>99</v>
      </c>
      <c r="P27" s="8">
        <f t="shared" si="18"/>
        <v>1061</v>
      </c>
      <c r="Q27" s="9">
        <f t="shared" si="18"/>
        <v>8700.67</v>
      </c>
      <c r="R27" s="9">
        <f t="shared" si="18"/>
        <v>828584.82000000007</v>
      </c>
      <c r="S27" s="9">
        <f t="shared" si="18"/>
        <v>440293.83</v>
      </c>
      <c r="T27" s="9">
        <f t="shared" si="18"/>
        <v>305952.48999999993</v>
      </c>
      <c r="U27" s="9">
        <f t="shared" si="18"/>
        <v>491540.17000000004</v>
      </c>
      <c r="V27" s="9">
        <f t="shared" si="18"/>
        <v>686045.1100000001</v>
      </c>
      <c r="W27" s="9">
        <f t="shared" si="18"/>
        <v>1380326.2</v>
      </c>
      <c r="X27" s="10">
        <f t="shared" ref="X27:X34" si="19">W27/D27*100</f>
        <v>66.799524041010798</v>
      </c>
      <c r="Y27" s="9">
        <f>SUM(Y28:Y34)</f>
        <v>57597.34</v>
      </c>
      <c r="Z27" s="9">
        <f>SUM(Z28:Z34)</f>
        <v>11308877.279999999</v>
      </c>
    </row>
    <row r="28" spans="1:26" s="6" customFormat="1" ht="20.25" customHeight="1" x14ac:dyDescent="0.15">
      <c r="A28" s="7" t="s">
        <v>33</v>
      </c>
      <c r="B28" s="8">
        <v>2233</v>
      </c>
      <c r="C28" s="10">
        <v>694190.99</v>
      </c>
      <c r="D28" s="10">
        <v>643127.68000000005</v>
      </c>
      <c r="E28" s="10">
        <v>560673.23</v>
      </c>
      <c r="F28" s="10">
        <f>D28-E28</f>
        <v>82454.45000000007</v>
      </c>
      <c r="G28" s="10">
        <f>D28-I28-Q28</f>
        <v>637165.61</v>
      </c>
      <c r="H28" s="8">
        <v>5</v>
      </c>
      <c r="I28" s="10">
        <v>3031.04</v>
      </c>
      <c r="J28" s="8">
        <f>P28-L28-N28</f>
        <v>172</v>
      </c>
      <c r="K28" s="10">
        <f>Q28-M28-O28</f>
        <v>2916.23</v>
      </c>
      <c r="L28" s="8">
        <v>2</v>
      </c>
      <c r="M28" s="10">
        <v>7.5</v>
      </c>
      <c r="N28" s="8">
        <v>1</v>
      </c>
      <c r="O28" s="10">
        <v>7.3</v>
      </c>
      <c r="P28" s="8">
        <v>175</v>
      </c>
      <c r="Q28" s="10">
        <v>2931.03</v>
      </c>
      <c r="R28" s="10">
        <v>420967.93</v>
      </c>
      <c r="S28" s="10">
        <f>E28-R28</f>
        <v>139705.29999999999</v>
      </c>
      <c r="T28" s="10">
        <v>40549.08</v>
      </c>
      <c r="U28" s="10">
        <f t="shared" ref="U28:U34" si="20">F28-T28</f>
        <v>41905.370000000068</v>
      </c>
      <c r="V28" s="10">
        <v>42597.23</v>
      </c>
      <c r="W28" s="10">
        <f>D28-V28</f>
        <v>600530.45000000007</v>
      </c>
      <c r="X28" s="10">
        <f t="shared" si="19"/>
        <v>93.376551604807318</v>
      </c>
      <c r="Y28" s="9">
        <v>29873.95</v>
      </c>
      <c r="Z28" s="10">
        <v>4475600.05</v>
      </c>
    </row>
    <row r="29" spans="1:26" s="6" customFormat="1" ht="20.25" customHeight="1" x14ac:dyDescent="0.15">
      <c r="A29" s="7" t="s">
        <v>34</v>
      </c>
      <c r="B29" s="8">
        <v>947</v>
      </c>
      <c r="C29" s="10">
        <v>476370.68</v>
      </c>
      <c r="D29" s="10">
        <v>467644.42</v>
      </c>
      <c r="E29" s="10">
        <v>150968.13</v>
      </c>
      <c r="F29" s="10">
        <f t="shared" ref="F29:F34" si="21">D29-E29</f>
        <v>316676.28999999998</v>
      </c>
      <c r="G29" s="10">
        <f t="shared" ref="G29:G34" si="22">D29-I29-Q29</f>
        <v>465321.42</v>
      </c>
      <c r="H29" s="8">
        <v>0</v>
      </c>
      <c r="I29" s="10">
        <v>0</v>
      </c>
      <c r="J29" s="8">
        <f t="shared" ref="J29:J34" si="23">P29-L29-N29</f>
        <v>346</v>
      </c>
      <c r="K29" s="10">
        <f t="shared" ref="K29:K34" si="24">Q29-M29-O29</f>
        <v>2245.3000000000002</v>
      </c>
      <c r="L29" s="8">
        <v>4</v>
      </c>
      <c r="M29" s="10">
        <v>10.6</v>
      </c>
      <c r="N29" s="8">
        <v>9</v>
      </c>
      <c r="O29" s="10">
        <v>67.099999999999994</v>
      </c>
      <c r="P29" s="8">
        <v>359</v>
      </c>
      <c r="Q29" s="10">
        <v>2323</v>
      </c>
      <c r="R29" s="10">
        <v>92686.93</v>
      </c>
      <c r="S29" s="10">
        <f t="shared" ref="S29:S34" si="25">E29-R29</f>
        <v>58281.200000000012</v>
      </c>
      <c r="T29" s="10">
        <v>150818.96</v>
      </c>
      <c r="U29" s="10">
        <f t="shared" si="20"/>
        <v>165857.32999999999</v>
      </c>
      <c r="V29" s="10">
        <v>264101.49</v>
      </c>
      <c r="W29" s="10">
        <f t="shared" ref="W29:W34" si="26">D29-V29</f>
        <v>203542.93</v>
      </c>
      <c r="X29" s="10">
        <f t="shared" si="19"/>
        <v>43.525148872726845</v>
      </c>
      <c r="Y29" s="10">
        <v>11009.69</v>
      </c>
      <c r="Z29" s="10">
        <v>2121995.5099999998</v>
      </c>
    </row>
    <row r="30" spans="1:26" s="6" customFormat="1" ht="20.25" customHeight="1" x14ac:dyDescent="0.15">
      <c r="A30" s="7" t="s">
        <v>35</v>
      </c>
      <c r="B30" s="8">
        <v>214</v>
      </c>
      <c r="C30" s="10">
        <v>73342.38</v>
      </c>
      <c r="D30" s="10">
        <v>63877.98</v>
      </c>
      <c r="E30" s="10">
        <v>42297.32</v>
      </c>
      <c r="F30" s="10">
        <f t="shared" si="21"/>
        <v>21580.660000000003</v>
      </c>
      <c r="G30" s="10">
        <f t="shared" si="22"/>
        <v>63559.18</v>
      </c>
      <c r="H30" s="8">
        <v>1</v>
      </c>
      <c r="I30" s="10">
        <v>145</v>
      </c>
      <c r="J30" s="8">
        <f t="shared" si="23"/>
        <v>29</v>
      </c>
      <c r="K30" s="10">
        <f t="shared" si="24"/>
        <v>169.10000000000002</v>
      </c>
      <c r="L30" s="8">
        <v>0</v>
      </c>
      <c r="M30" s="10">
        <v>0</v>
      </c>
      <c r="N30" s="8">
        <v>1</v>
      </c>
      <c r="O30" s="10">
        <v>4.7</v>
      </c>
      <c r="P30" s="8">
        <v>30</v>
      </c>
      <c r="Q30" s="10">
        <v>173.8</v>
      </c>
      <c r="R30" s="10">
        <v>30471.040000000001</v>
      </c>
      <c r="S30" s="10">
        <f t="shared" si="25"/>
        <v>11826.279999999999</v>
      </c>
      <c r="T30" s="10">
        <v>7346.99</v>
      </c>
      <c r="U30" s="10">
        <f t="shared" si="20"/>
        <v>14233.670000000004</v>
      </c>
      <c r="V30" s="10">
        <v>10699</v>
      </c>
      <c r="W30" s="10">
        <f t="shared" si="26"/>
        <v>53178.98</v>
      </c>
      <c r="X30" s="10">
        <f t="shared" si="19"/>
        <v>83.250879254478619</v>
      </c>
      <c r="Y30" s="10">
        <v>902.4</v>
      </c>
      <c r="Z30" s="10">
        <v>345410.26</v>
      </c>
    </row>
    <row r="31" spans="1:26" s="6" customFormat="1" ht="20.25" customHeight="1" x14ac:dyDescent="0.15">
      <c r="A31" s="7" t="s">
        <v>36</v>
      </c>
      <c r="B31" s="8">
        <v>612</v>
      </c>
      <c r="C31" s="10">
        <v>426920.84</v>
      </c>
      <c r="D31" s="10">
        <v>417167.93</v>
      </c>
      <c r="E31" s="10">
        <v>208319.66</v>
      </c>
      <c r="F31" s="10">
        <f t="shared" si="21"/>
        <v>208848.27</v>
      </c>
      <c r="G31" s="10">
        <f t="shared" si="22"/>
        <v>415846.13</v>
      </c>
      <c r="H31" s="8">
        <v>0</v>
      </c>
      <c r="I31" s="10">
        <v>0</v>
      </c>
      <c r="J31" s="8">
        <f t="shared" si="23"/>
        <v>219</v>
      </c>
      <c r="K31" s="10">
        <f t="shared" si="24"/>
        <v>1231.7</v>
      </c>
      <c r="L31" s="8">
        <v>28</v>
      </c>
      <c r="M31" s="10">
        <v>72.599999999999994</v>
      </c>
      <c r="N31" s="8">
        <v>3</v>
      </c>
      <c r="O31" s="10">
        <v>17.5</v>
      </c>
      <c r="P31" s="8">
        <v>250</v>
      </c>
      <c r="Q31" s="10">
        <v>1321.8</v>
      </c>
      <c r="R31" s="10">
        <v>134093.68</v>
      </c>
      <c r="S31" s="10">
        <f t="shared" si="25"/>
        <v>74225.98000000001</v>
      </c>
      <c r="T31" s="10">
        <v>29769.86</v>
      </c>
      <c r="U31" s="10">
        <f t="shared" si="20"/>
        <v>179078.40999999997</v>
      </c>
      <c r="V31" s="10">
        <v>194224.78</v>
      </c>
      <c r="W31" s="10">
        <f t="shared" si="26"/>
        <v>222943.15</v>
      </c>
      <c r="X31" s="10">
        <f t="shared" si="19"/>
        <v>53.442063487478528</v>
      </c>
      <c r="Y31" s="10">
        <v>5688.95</v>
      </c>
      <c r="Z31" s="10">
        <v>1909087.03</v>
      </c>
    </row>
    <row r="32" spans="1:26" s="6" customFormat="1" ht="20.25" customHeight="1" x14ac:dyDescent="0.15">
      <c r="A32" s="7" t="s">
        <v>37</v>
      </c>
      <c r="B32" s="8">
        <v>576</v>
      </c>
      <c r="C32" s="10">
        <v>282345.69</v>
      </c>
      <c r="D32" s="10">
        <v>276239.01</v>
      </c>
      <c r="E32" s="10">
        <v>178111.74</v>
      </c>
      <c r="F32" s="10">
        <f t="shared" si="21"/>
        <v>98127.270000000019</v>
      </c>
      <c r="G32" s="10">
        <f t="shared" si="22"/>
        <v>275305.86</v>
      </c>
      <c r="H32" s="8">
        <v>0</v>
      </c>
      <c r="I32" s="10">
        <v>0</v>
      </c>
      <c r="J32" s="8">
        <f t="shared" si="23"/>
        <v>143</v>
      </c>
      <c r="K32" s="10">
        <f t="shared" si="24"/>
        <v>933.15</v>
      </c>
      <c r="L32" s="8">
        <v>0</v>
      </c>
      <c r="M32" s="10">
        <v>0</v>
      </c>
      <c r="N32" s="8">
        <v>0</v>
      </c>
      <c r="O32" s="10">
        <v>0</v>
      </c>
      <c r="P32" s="8">
        <v>143</v>
      </c>
      <c r="Q32" s="10">
        <v>933.15</v>
      </c>
      <c r="R32" s="10">
        <v>78481.13</v>
      </c>
      <c r="S32" s="10">
        <f t="shared" si="25"/>
        <v>99630.609999999986</v>
      </c>
      <c r="T32" s="10">
        <v>55579.6</v>
      </c>
      <c r="U32" s="10">
        <f t="shared" si="20"/>
        <v>42547.67000000002</v>
      </c>
      <c r="V32" s="10">
        <v>143237.82</v>
      </c>
      <c r="W32" s="10">
        <f t="shared" si="26"/>
        <v>133001.19</v>
      </c>
      <c r="X32" s="10">
        <f t="shared" si="19"/>
        <v>48.147142577726434</v>
      </c>
      <c r="Y32" s="10">
        <v>4856.93</v>
      </c>
      <c r="Z32" s="10">
        <v>1477903.77</v>
      </c>
    </row>
    <row r="33" spans="1:26" s="6" customFormat="1" ht="20.25" customHeight="1" x14ac:dyDescent="0.15">
      <c r="A33" s="7" t="s">
        <v>38</v>
      </c>
      <c r="B33" s="8">
        <v>238</v>
      </c>
      <c r="C33" s="10">
        <v>101019.43</v>
      </c>
      <c r="D33" s="10">
        <v>95923.5</v>
      </c>
      <c r="E33" s="10">
        <v>66237.440000000002</v>
      </c>
      <c r="F33" s="10">
        <f t="shared" si="21"/>
        <v>29686.059999999998</v>
      </c>
      <c r="G33" s="10">
        <f t="shared" si="22"/>
        <v>95133.41</v>
      </c>
      <c r="H33" s="8">
        <v>0</v>
      </c>
      <c r="I33" s="10">
        <v>0</v>
      </c>
      <c r="J33" s="8">
        <f t="shared" si="23"/>
        <v>63</v>
      </c>
      <c r="K33" s="10">
        <f t="shared" si="24"/>
        <v>790.09</v>
      </c>
      <c r="L33" s="8">
        <v>0</v>
      </c>
      <c r="M33" s="10">
        <v>0</v>
      </c>
      <c r="N33" s="8">
        <v>0</v>
      </c>
      <c r="O33" s="10">
        <v>0</v>
      </c>
      <c r="P33" s="8">
        <v>63</v>
      </c>
      <c r="Q33" s="10">
        <v>790.09</v>
      </c>
      <c r="R33" s="10">
        <v>29159.73</v>
      </c>
      <c r="S33" s="10">
        <f t="shared" si="25"/>
        <v>37077.710000000006</v>
      </c>
      <c r="T33" s="10">
        <v>13023.63</v>
      </c>
      <c r="U33" s="10">
        <f t="shared" si="20"/>
        <v>16662.43</v>
      </c>
      <c r="V33" s="10">
        <v>23865.3</v>
      </c>
      <c r="W33" s="10">
        <f t="shared" si="26"/>
        <v>72058.2</v>
      </c>
      <c r="X33" s="10">
        <f t="shared" si="19"/>
        <v>75.120486637789483</v>
      </c>
      <c r="Y33" s="10">
        <v>4000.02</v>
      </c>
      <c r="Z33" s="10">
        <v>482774.7</v>
      </c>
    </row>
    <row r="34" spans="1:26" s="6" customFormat="1" ht="20.25" customHeight="1" x14ac:dyDescent="0.15">
      <c r="A34" s="7" t="s">
        <v>39</v>
      </c>
      <c r="B34" s="8">
        <v>403</v>
      </c>
      <c r="C34" s="10">
        <v>110674.41</v>
      </c>
      <c r="D34" s="10">
        <v>102390.79</v>
      </c>
      <c r="E34" s="10">
        <v>62271.13</v>
      </c>
      <c r="F34" s="10">
        <f t="shared" si="21"/>
        <v>40119.659999999996</v>
      </c>
      <c r="G34" s="10">
        <f t="shared" si="22"/>
        <v>102112.48999999999</v>
      </c>
      <c r="H34" s="8">
        <v>1</v>
      </c>
      <c r="I34" s="10">
        <v>50.5</v>
      </c>
      <c r="J34" s="8">
        <f t="shared" si="23"/>
        <v>39</v>
      </c>
      <c r="K34" s="10">
        <f t="shared" si="24"/>
        <v>222.9</v>
      </c>
      <c r="L34" s="8">
        <v>1</v>
      </c>
      <c r="M34" s="10">
        <v>2.5</v>
      </c>
      <c r="N34" s="8">
        <v>1</v>
      </c>
      <c r="O34" s="10">
        <v>2.4</v>
      </c>
      <c r="P34" s="8">
        <v>41</v>
      </c>
      <c r="Q34" s="10">
        <v>227.8</v>
      </c>
      <c r="R34" s="10">
        <v>42724.38</v>
      </c>
      <c r="S34" s="10">
        <f t="shared" si="25"/>
        <v>19546.75</v>
      </c>
      <c r="T34" s="10">
        <v>8864.3700000000008</v>
      </c>
      <c r="U34" s="10">
        <f t="shared" si="20"/>
        <v>31255.289999999994</v>
      </c>
      <c r="V34" s="10">
        <v>7319.49</v>
      </c>
      <c r="W34" s="10">
        <f t="shared" si="26"/>
        <v>95071.299999999988</v>
      </c>
      <c r="X34" s="10">
        <f t="shared" si="19"/>
        <v>92.851417593320633</v>
      </c>
      <c r="Y34" s="10">
        <v>1265.4000000000001</v>
      </c>
      <c r="Z34" s="10">
        <v>496105.96</v>
      </c>
    </row>
    <row r="35" spans="1:26" s="6" customFormat="1" ht="20.25" customHeight="1" x14ac:dyDescent="0.15">
      <c r="A35" s="7"/>
      <c r="B35" s="8"/>
      <c r="C35" s="10"/>
      <c r="D35" s="10"/>
      <c r="E35" s="10"/>
      <c r="F35" s="10"/>
      <c r="G35" s="10"/>
      <c r="H35" s="8"/>
      <c r="I35" s="10"/>
      <c r="J35" s="8"/>
      <c r="K35" s="10"/>
      <c r="L35" s="8"/>
      <c r="M35" s="10"/>
      <c r="N35" s="8"/>
      <c r="O35" s="10"/>
      <c r="P35" s="8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6" customFormat="1" ht="20.25" customHeight="1" x14ac:dyDescent="0.15">
      <c r="A36" s="7" t="s">
        <v>54</v>
      </c>
      <c r="B36" s="8">
        <f>SUM(B37:B43)</f>
        <v>5238</v>
      </c>
      <c r="C36" s="9">
        <f>SUM(C37:C43)</f>
        <v>2175275.6500000004</v>
      </c>
      <c r="D36" s="9">
        <f>SUM(D37:D43)</f>
        <v>2076616.5700000003</v>
      </c>
      <c r="E36" s="9">
        <f>SUM(E37:E43)</f>
        <v>1268919.9000000001</v>
      </c>
      <c r="F36" s="9">
        <f>SUM(F37:F43)</f>
        <v>807696.66999999993</v>
      </c>
      <c r="G36" s="9">
        <f t="shared" ref="G36:W36" si="27">SUM(G37:G43)</f>
        <v>2064672.76</v>
      </c>
      <c r="H36" s="8">
        <f t="shared" si="27"/>
        <v>7</v>
      </c>
      <c r="I36" s="9">
        <f t="shared" si="27"/>
        <v>3226.54</v>
      </c>
      <c r="J36" s="8">
        <f t="shared" si="27"/>
        <v>1018</v>
      </c>
      <c r="K36" s="9">
        <f t="shared" si="27"/>
        <v>8525.0699999999979</v>
      </c>
      <c r="L36" s="8">
        <f t="shared" si="27"/>
        <v>35</v>
      </c>
      <c r="M36" s="9">
        <f t="shared" si="27"/>
        <v>93.200000000000017</v>
      </c>
      <c r="N36" s="8">
        <f t="shared" si="27"/>
        <v>15</v>
      </c>
      <c r="O36" s="9">
        <f t="shared" si="27"/>
        <v>99</v>
      </c>
      <c r="P36" s="8">
        <f t="shared" si="27"/>
        <v>1068</v>
      </c>
      <c r="Q36" s="9">
        <f t="shared" si="27"/>
        <v>8717.2699999999968</v>
      </c>
      <c r="R36" s="9">
        <f t="shared" si="27"/>
        <v>828532.05</v>
      </c>
      <c r="S36" s="9">
        <f t="shared" si="27"/>
        <v>440387.85000000003</v>
      </c>
      <c r="T36" s="9">
        <f t="shared" si="27"/>
        <v>308859.69000000024</v>
      </c>
      <c r="U36" s="9">
        <f t="shared" si="27"/>
        <v>498836.97999999957</v>
      </c>
      <c r="V36" s="9">
        <f t="shared" si="27"/>
        <v>693049.26000000059</v>
      </c>
      <c r="W36" s="9">
        <f t="shared" si="27"/>
        <v>1383567.3099999998</v>
      </c>
      <c r="X36" s="10">
        <f t="shared" ref="X36:X43" si="28">W36/D36*100</f>
        <v>66.626036312519631</v>
      </c>
      <c r="Y36" s="9">
        <f>SUM(Y37:Y43)</f>
        <v>57453.160000000018</v>
      </c>
      <c r="Z36" s="9">
        <f>SUM(Z37:Z43)</f>
        <v>11336125.839999998</v>
      </c>
    </row>
    <row r="37" spans="1:26" s="6" customFormat="1" ht="20.25" customHeight="1" x14ac:dyDescent="0.15">
      <c r="A37" s="7" t="s">
        <v>33</v>
      </c>
      <c r="B37" s="8">
        <v>2239</v>
      </c>
      <c r="C37" s="10">
        <v>696598.95</v>
      </c>
      <c r="D37" s="10">
        <v>644464.14</v>
      </c>
      <c r="E37" s="10">
        <v>562499.23</v>
      </c>
      <c r="F37" s="10">
        <v>81964.91</v>
      </c>
      <c r="G37" s="10">
        <f>D37-I37-Q37</f>
        <v>638502.06999999995</v>
      </c>
      <c r="H37" s="8">
        <v>5</v>
      </c>
      <c r="I37" s="10">
        <v>3031.04</v>
      </c>
      <c r="J37" s="8">
        <f>P37-L37-N37</f>
        <v>172</v>
      </c>
      <c r="K37" s="10">
        <f>Q37-M37-O37</f>
        <v>2916.23</v>
      </c>
      <c r="L37" s="8">
        <v>2</v>
      </c>
      <c r="M37" s="10">
        <v>7.5</v>
      </c>
      <c r="N37" s="8">
        <v>1</v>
      </c>
      <c r="O37" s="10">
        <v>7.3</v>
      </c>
      <c r="P37" s="8">
        <v>175</v>
      </c>
      <c r="Q37" s="10">
        <v>2931.03</v>
      </c>
      <c r="R37" s="10">
        <v>421500.33</v>
      </c>
      <c r="S37" s="10">
        <f>E37-R37</f>
        <v>140998.89999999997</v>
      </c>
      <c r="T37" s="10">
        <v>40086.500000000007</v>
      </c>
      <c r="U37" s="10">
        <f t="shared" ref="U37:U43" si="29">F37-T37</f>
        <v>41878.409999999996</v>
      </c>
      <c r="V37" s="10">
        <v>42602.609999999986</v>
      </c>
      <c r="W37" s="10">
        <f>D37-V37</f>
        <v>601861.53</v>
      </c>
      <c r="X37" s="10">
        <f t="shared" si="28"/>
        <v>93.389452204431421</v>
      </c>
      <c r="Y37" s="9">
        <v>29873.950000000008</v>
      </c>
      <c r="Z37" s="10">
        <v>4479681.9000000004</v>
      </c>
    </row>
    <row r="38" spans="1:26" s="6" customFormat="1" ht="20.25" customHeight="1" x14ac:dyDescent="0.15">
      <c r="A38" s="7" t="s">
        <v>34</v>
      </c>
      <c r="B38" s="8">
        <v>964</v>
      </c>
      <c r="C38" s="10">
        <v>487151.83</v>
      </c>
      <c r="D38" s="10">
        <v>478316.31</v>
      </c>
      <c r="E38" s="10">
        <v>151131.88999999978</v>
      </c>
      <c r="F38" s="10">
        <v>327184.42</v>
      </c>
      <c r="G38" s="10">
        <f t="shared" ref="G38:G43" si="30">D38-I38-Q38</f>
        <v>475966.31</v>
      </c>
      <c r="H38" s="8">
        <v>0</v>
      </c>
      <c r="I38" s="10">
        <v>0</v>
      </c>
      <c r="J38" s="8">
        <f t="shared" ref="J38:J43" si="31">P38-L38-N38</f>
        <v>350</v>
      </c>
      <c r="K38" s="10">
        <f t="shared" ref="K38:K43" si="32">Q38-M38-O38</f>
        <v>2272.2999999999993</v>
      </c>
      <c r="L38" s="8">
        <v>4</v>
      </c>
      <c r="M38" s="10">
        <v>10.600000000000001</v>
      </c>
      <c r="N38" s="8">
        <v>9</v>
      </c>
      <c r="O38" s="10">
        <v>67.099999999999994</v>
      </c>
      <c r="P38" s="8">
        <v>363</v>
      </c>
      <c r="Q38" s="10">
        <v>2349.9999999999991</v>
      </c>
      <c r="R38" s="10">
        <v>93485.95</v>
      </c>
      <c r="S38" s="10">
        <f t="shared" ref="S38:S43" si="33">E38-R38</f>
        <v>57645.939999999784</v>
      </c>
      <c r="T38" s="10">
        <v>153998.84000000026</v>
      </c>
      <c r="U38" s="10">
        <f t="shared" si="29"/>
        <v>173185.57999999973</v>
      </c>
      <c r="V38" s="10">
        <v>271010.44000000024</v>
      </c>
      <c r="W38" s="10">
        <f t="shared" ref="W38:W43" si="34">D38-V38</f>
        <v>207305.86999999976</v>
      </c>
      <c r="X38" s="10">
        <f t="shared" si="28"/>
        <v>43.340748719189563</v>
      </c>
      <c r="Y38" s="10">
        <v>11046.110000000002</v>
      </c>
      <c r="Z38" s="10">
        <v>2157036.0399999972</v>
      </c>
    </row>
    <row r="39" spans="1:26" s="6" customFormat="1" ht="20.25" customHeight="1" x14ac:dyDescent="0.15">
      <c r="A39" s="7" t="s">
        <v>35</v>
      </c>
      <c r="B39" s="8">
        <v>214</v>
      </c>
      <c r="C39" s="10">
        <v>73342.380000000034</v>
      </c>
      <c r="D39" s="10">
        <v>63877.980000000032</v>
      </c>
      <c r="E39" s="10">
        <v>42297.319999999978</v>
      </c>
      <c r="F39" s="10">
        <v>21580.659999999996</v>
      </c>
      <c r="G39" s="10">
        <f t="shared" si="30"/>
        <v>63559.180000000029</v>
      </c>
      <c r="H39" s="8">
        <v>1</v>
      </c>
      <c r="I39" s="10">
        <v>145</v>
      </c>
      <c r="J39" s="8">
        <f t="shared" si="31"/>
        <v>29</v>
      </c>
      <c r="K39" s="10">
        <f t="shared" si="32"/>
        <v>169.10000000000008</v>
      </c>
      <c r="L39" s="8">
        <v>0</v>
      </c>
      <c r="M39" s="10">
        <v>0</v>
      </c>
      <c r="N39" s="8">
        <v>1</v>
      </c>
      <c r="O39" s="10">
        <v>4.7</v>
      </c>
      <c r="P39" s="8">
        <v>30</v>
      </c>
      <c r="Q39" s="10">
        <v>173.80000000000007</v>
      </c>
      <c r="R39" s="10">
        <v>30471.039999999975</v>
      </c>
      <c r="S39" s="10">
        <f t="shared" si="33"/>
        <v>11826.280000000002</v>
      </c>
      <c r="T39" s="10">
        <v>7346.9900000000016</v>
      </c>
      <c r="U39" s="10">
        <f t="shared" si="29"/>
        <v>14233.669999999995</v>
      </c>
      <c r="V39" s="10">
        <v>10699</v>
      </c>
      <c r="W39" s="10">
        <f t="shared" si="34"/>
        <v>53178.980000000032</v>
      </c>
      <c r="X39" s="10">
        <f t="shared" si="28"/>
        <v>83.250879254478633</v>
      </c>
      <c r="Y39" s="10">
        <v>902.4</v>
      </c>
      <c r="Z39" s="10">
        <v>345410.26</v>
      </c>
    </row>
    <row r="40" spans="1:26" s="6" customFormat="1" ht="20.25" customHeight="1" x14ac:dyDescent="0.15">
      <c r="A40" s="7" t="s">
        <v>36</v>
      </c>
      <c r="B40" s="8">
        <v>608</v>
      </c>
      <c r="C40" s="10">
        <v>426488.98</v>
      </c>
      <c r="D40" s="10">
        <v>416847.06</v>
      </c>
      <c r="E40" s="10">
        <v>207903.19000000041</v>
      </c>
      <c r="F40" s="10">
        <v>208943.86999999994</v>
      </c>
      <c r="G40" s="10">
        <f t="shared" si="30"/>
        <v>415525.26</v>
      </c>
      <c r="H40" s="8">
        <v>0</v>
      </c>
      <c r="I40" s="10">
        <v>0</v>
      </c>
      <c r="J40" s="8">
        <f t="shared" si="31"/>
        <v>219</v>
      </c>
      <c r="K40" s="10">
        <f t="shared" si="32"/>
        <v>1231.6999999999989</v>
      </c>
      <c r="L40" s="8">
        <v>28</v>
      </c>
      <c r="M40" s="10">
        <v>72.600000000000023</v>
      </c>
      <c r="N40" s="8">
        <v>3</v>
      </c>
      <c r="O40" s="10">
        <v>17.5</v>
      </c>
      <c r="P40" s="8">
        <v>250</v>
      </c>
      <c r="Q40" s="10">
        <v>1321.799999999999</v>
      </c>
      <c r="R40" s="10">
        <v>133677.21000000017</v>
      </c>
      <c r="S40" s="10">
        <f t="shared" si="33"/>
        <v>74225.980000000243</v>
      </c>
      <c r="T40" s="10">
        <v>29858.06</v>
      </c>
      <c r="U40" s="10">
        <f t="shared" si="29"/>
        <v>179085.80999999994</v>
      </c>
      <c r="V40" s="10">
        <v>194224.7800000002</v>
      </c>
      <c r="W40" s="10">
        <f t="shared" si="34"/>
        <v>222622.2799999998</v>
      </c>
      <c r="X40" s="10">
        <f t="shared" si="28"/>
        <v>53.406225295195753</v>
      </c>
      <c r="Y40" s="10">
        <v>5688.9500000000007</v>
      </c>
      <c r="Z40" s="10">
        <v>1906854.2600000026</v>
      </c>
    </row>
    <row r="41" spans="1:26" s="6" customFormat="1" ht="20.25" customHeight="1" x14ac:dyDescent="0.15">
      <c r="A41" s="7" t="s">
        <v>37</v>
      </c>
      <c r="B41" s="8">
        <v>576</v>
      </c>
      <c r="C41" s="10">
        <v>282345.69000000047</v>
      </c>
      <c r="D41" s="10">
        <v>276239.01000000047</v>
      </c>
      <c r="E41" s="10">
        <v>178111.74000000005</v>
      </c>
      <c r="F41" s="10">
        <v>98127.27</v>
      </c>
      <c r="G41" s="10">
        <f t="shared" si="30"/>
        <v>275305.86000000045</v>
      </c>
      <c r="H41" s="8">
        <v>0</v>
      </c>
      <c r="I41" s="10">
        <v>0</v>
      </c>
      <c r="J41" s="8">
        <f t="shared" si="31"/>
        <v>143</v>
      </c>
      <c r="K41" s="10">
        <f t="shared" si="32"/>
        <v>933.14999999999986</v>
      </c>
      <c r="L41" s="8">
        <v>0</v>
      </c>
      <c r="M41" s="10">
        <v>0</v>
      </c>
      <c r="N41" s="8">
        <v>0</v>
      </c>
      <c r="O41" s="10">
        <v>0</v>
      </c>
      <c r="P41" s="8">
        <v>143</v>
      </c>
      <c r="Q41" s="10">
        <v>933.14999999999986</v>
      </c>
      <c r="R41" s="10">
        <v>78481.13</v>
      </c>
      <c r="S41" s="10">
        <f t="shared" si="33"/>
        <v>99630.610000000044</v>
      </c>
      <c r="T41" s="10">
        <v>55579.6</v>
      </c>
      <c r="U41" s="10">
        <f t="shared" si="29"/>
        <v>42547.670000000006</v>
      </c>
      <c r="V41" s="10">
        <v>143237.82000000012</v>
      </c>
      <c r="W41" s="10">
        <f t="shared" si="34"/>
        <v>133001.19000000035</v>
      </c>
      <c r="X41" s="10">
        <f t="shared" si="28"/>
        <v>48.147142577726484</v>
      </c>
      <c r="Y41" s="10">
        <v>4856.9299999999994</v>
      </c>
      <c r="Z41" s="10">
        <v>1477903.7699999977</v>
      </c>
    </row>
    <row r="42" spans="1:26" s="6" customFormat="1" ht="20.25" customHeight="1" x14ac:dyDescent="0.15">
      <c r="A42" s="7" t="s">
        <v>38</v>
      </c>
      <c r="B42" s="8">
        <v>235</v>
      </c>
      <c r="C42" s="10">
        <v>99240.02</v>
      </c>
      <c r="D42" s="10">
        <v>95949.59</v>
      </c>
      <c r="E42" s="10">
        <v>66173.709999999963</v>
      </c>
      <c r="F42" s="10">
        <v>29775.880000000012</v>
      </c>
      <c r="G42" s="10">
        <f t="shared" si="30"/>
        <v>95144.9</v>
      </c>
      <c r="H42" s="8">
        <v>0</v>
      </c>
      <c r="I42" s="10">
        <v>0</v>
      </c>
      <c r="J42" s="8">
        <f t="shared" si="31"/>
        <v>66</v>
      </c>
      <c r="K42" s="10">
        <f t="shared" si="32"/>
        <v>804.69</v>
      </c>
      <c r="L42" s="8">
        <v>0</v>
      </c>
      <c r="M42" s="10">
        <v>0</v>
      </c>
      <c r="N42" s="8">
        <v>0</v>
      </c>
      <c r="O42" s="10">
        <v>0</v>
      </c>
      <c r="P42" s="8">
        <v>66</v>
      </c>
      <c r="Q42" s="10">
        <v>804.69</v>
      </c>
      <c r="R42" s="10">
        <v>28796.819999999952</v>
      </c>
      <c r="S42" s="10">
        <f t="shared" si="33"/>
        <v>37376.890000000014</v>
      </c>
      <c r="T42" s="10">
        <v>13125.330000000002</v>
      </c>
      <c r="U42" s="10">
        <f t="shared" si="29"/>
        <v>16650.55000000001</v>
      </c>
      <c r="V42" s="10">
        <v>23955.120000000017</v>
      </c>
      <c r="W42" s="10">
        <f t="shared" si="34"/>
        <v>71994.469999999972</v>
      </c>
      <c r="X42" s="10">
        <f t="shared" si="28"/>
        <v>75.03364006036918</v>
      </c>
      <c r="Y42" s="10">
        <v>4091.4199999999996</v>
      </c>
      <c r="Z42" s="10">
        <v>481660.03000000009</v>
      </c>
    </row>
    <row r="43" spans="1:26" s="6" customFormat="1" ht="20.25" customHeight="1" x14ac:dyDescent="0.15">
      <c r="A43" s="7" t="s">
        <v>39</v>
      </c>
      <c r="B43" s="8">
        <v>402</v>
      </c>
      <c r="C43" s="10">
        <v>110107.79999999987</v>
      </c>
      <c r="D43" s="10">
        <v>100922.47999999986</v>
      </c>
      <c r="E43" s="10">
        <v>60802.819999999992</v>
      </c>
      <c r="F43" s="10">
        <v>40119.660000000003</v>
      </c>
      <c r="G43" s="10">
        <f t="shared" si="30"/>
        <v>100669.17999999986</v>
      </c>
      <c r="H43" s="8">
        <v>1</v>
      </c>
      <c r="I43" s="10">
        <v>50.5</v>
      </c>
      <c r="J43" s="8">
        <f t="shared" si="31"/>
        <v>39</v>
      </c>
      <c r="K43" s="10">
        <f t="shared" si="32"/>
        <v>197.90000000000003</v>
      </c>
      <c r="L43" s="8">
        <v>1</v>
      </c>
      <c r="M43" s="10">
        <v>2.5</v>
      </c>
      <c r="N43" s="8">
        <v>1</v>
      </c>
      <c r="O43" s="10">
        <v>2.4</v>
      </c>
      <c r="P43" s="8">
        <v>41</v>
      </c>
      <c r="Q43" s="10">
        <v>202.80000000000004</v>
      </c>
      <c r="R43" s="10">
        <v>42119.569999999992</v>
      </c>
      <c r="S43" s="10">
        <f t="shared" si="33"/>
        <v>18683.25</v>
      </c>
      <c r="T43" s="10">
        <v>8864.3700000000026</v>
      </c>
      <c r="U43" s="10">
        <f t="shared" si="29"/>
        <v>31255.29</v>
      </c>
      <c r="V43" s="10">
        <v>7319.49</v>
      </c>
      <c r="W43" s="10">
        <f t="shared" si="34"/>
        <v>93602.98999999986</v>
      </c>
      <c r="X43" s="10">
        <f t="shared" si="28"/>
        <v>92.747413658483211</v>
      </c>
      <c r="Y43" s="10">
        <v>993.4</v>
      </c>
      <c r="Z43" s="10">
        <v>487579.58</v>
      </c>
    </row>
    <row r="44" spans="1:26" s="6" customFormat="1" ht="20.25" customHeight="1" x14ac:dyDescent="0.15">
      <c r="A44" s="7"/>
      <c r="B44" s="8"/>
      <c r="C44" s="10"/>
      <c r="D44" s="10"/>
      <c r="E44" s="10"/>
      <c r="F44" s="10"/>
      <c r="G44" s="10"/>
      <c r="H44" s="8"/>
      <c r="I44" s="10"/>
      <c r="J44" s="8"/>
      <c r="K44" s="10"/>
      <c r="L44" s="8"/>
      <c r="M44" s="10"/>
      <c r="N44" s="8"/>
      <c r="O44" s="10"/>
      <c r="P44" s="8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s="6" customFormat="1" ht="20.25" customHeight="1" x14ac:dyDescent="0.15">
      <c r="A45" s="7" t="s">
        <v>53</v>
      </c>
      <c r="B45" s="8">
        <f>SUM(B46:B52)</f>
        <v>5244</v>
      </c>
      <c r="C45" s="9">
        <f>SUM(C46:C52)</f>
        <v>2176706.0299999989</v>
      </c>
      <c r="D45" s="9">
        <f>SUM(D46:D52)</f>
        <v>2075986.69</v>
      </c>
      <c r="E45" s="9">
        <f>SUM(E46:E52)</f>
        <v>1264328.9300000009</v>
      </c>
      <c r="F45" s="9">
        <f>SUM(F46:F52)</f>
        <v>811657.76000000047</v>
      </c>
      <c r="G45" s="9">
        <f t="shared" ref="G45:W45" si="35">SUM(G46:G52)</f>
        <v>2065118.2499999995</v>
      </c>
      <c r="H45" s="8">
        <f t="shared" si="35"/>
        <v>6</v>
      </c>
      <c r="I45" s="9">
        <f t="shared" si="35"/>
        <v>2528.5</v>
      </c>
      <c r="J45" s="8">
        <f t="shared" si="35"/>
        <v>1019</v>
      </c>
      <c r="K45" s="9">
        <f t="shared" si="35"/>
        <v>8144.7399999999989</v>
      </c>
      <c r="L45" s="8">
        <f t="shared" si="35"/>
        <v>35</v>
      </c>
      <c r="M45" s="9">
        <f t="shared" si="35"/>
        <v>93.200000000000017</v>
      </c>
      <c r="N45" s="8">
        <f t="shared" si="35"/>
        <v>15</v>
      </c>
      <c r="O45" s="9">
        <f t="shared" si="35"/>
        <v>102</v>
      </c>
      <c r="P45" s="8">
        <f t="shared" si="35"/>
        <v>1069</v>
      </c>
      <c r="Q45" s="9">
        <f t="shared" si="35"/>
        <v>8339.9399999999987</v>
      </c>
      <c r="R45" s="9">
        <f t="shared" si="35"/>
        <v>820786.99000000011</v>
      </c>
      <c r="S45" s="9">
        <f t="shared" si="35"/>
        <v>443541.94000000047</v>
      </c>
      <c r="T45" s="9">
        <f t="shared" si="35"/>
        <v>312269.87000000029</v>
      </c>
      <c r="U45" s="9">
        <f t="shared" si="35"/>
        <v>499387.89000000019</v>
      </c>
      <c r="V45" s="9">
        <f t="shared" si="35"/>
        <v>692833.26000000047</v>
      </c>
      <c r="W45" s="9">
        <f t="shared" si="35"/>
        <v>1383153.4299999995</v>
      </c>
      <c r="X45" s="10">
        <f t="shared" ref="X45:X52" si="36">W45/D45*100</f>
        <v>66.626314930757076</v>
      </c>
      <c r="Y45" s="9">
        <f>SUM(Y46:Y52)</f>
        <v>53219.400000000009</v>
      </c>
      <c r="Z45" s="9">
        <f>SUM(Z46:Z52)</f>
        <v>11234671.079999996</v>
      </c>
    </row>
    <row r="46" spans="1:26" s="6" customFormat="1" ht="20.25" customHeight="1" x14ac:dyDescent="0.15">
      <c r="A46" s="7" t="s">
        <v>33</v>
      </c>
      <c r="B46" s="8">
        <v>2236</v>
      </c>
      <c r="C46" s="10">
        <v>699165.22</v>
      </c>
      <c r="D46" s="10">
        <v>641035.03</v>
      </c>
      <c r="E46" s="10">
        <v>556021.30000000005</v>
      </c>
      <c r="F46" s="10">
        <v>85013.730000000025</v>
      </c>
      <c r="G46" s="10">
        <f>D46-I46-Q46</f>
        <v>636189.43000000005</v>
      </c>
      <c r="H46" s="8">
        <v>4</v>
      </c>
      <c r="I46" s="10">
        <v>2333</v>
      </c>
      <c r="J46" s="8">
        <f>P46-L46-N46</f>
        <v>170</v>
      </c>
      <c r="K46" s="10">
        <f>Q46-M46-O46</f>
        <v>2497.8000000000002</v>
      </c>
      <c r="L46" s="8">
        <v>2</v>
      </c>
      <c r="M46" s="10">
        <v>7.5</v>
      </c>
      <c r="N46" s="8">
        <v>1</v>
      </c>
      <c r="O46" s="10">
        <v>7.3</v>
      </c>
      <c r="P46" s="8">
        <v>173</v>
      </c>
      <c r="Q46" s="10">
        <v>2512.6000000000004</v>
      </c>
      <c r="R46" s="10">
        <v>413548.34</v>
      </c>
      <c r="S46" s="10">
        <f>E46-R46</f>
        <v>142472.96000000002</v>
      </c>
      <c r="T46" s="10">
        <v>42535.78</v>
      </c>
      <c r="U46" s="10">
        <f t="shared" ref="U46:U52" si="37">F46-T46</f>
        <v>42477.950000000026</v>
      </c>
      <c r="V46" s="10">
        <v>43231.509999999995</v>
      </c>
      <c r="W46" s="10">
        <f>D46-V46</f>
        <v>597803.52000000002</v>
      </c>
      <c r="X46" s="10">
        <f t="shared" si="36"/>
        <v>93.255983218264987</v>
      </c>
      <c r="Y46" s="9">
        <v>25410.390000000014</v>
      </c>
      <c r="Z46" s="10">
        <v>4367920.5999999996</v>
      </c>
    </row>
    <row r="47" spans="1:26" s="6" customFormat="1" ht="20.25" customHeight="1" x14ac:dyDescent="0.15">
      <c r="A47" s="7" t="s">
        <v>34</v>
      </c>
      <c r="B47" s="8">
        <v>964</v>
      </c>
      <c r="C47" s="10">
        <v>487151.82999999967</v>
      </c>
      <c r="D47" s="10">
        <v>478316.31</v>
      </c>
      <c r="E47" s="10">
        <v>151131.89000000016</v>
      </c>
      <c r="F47" s="10">
        <v>327184.42000000039</v>
      </c>
      <c r="G47" s="10">
        <f t="shared" ref="G47:G52" si="38">D47-I47-Q47</f>
        <v>475966.31</v>
      </c>
      <c r="H47" s="8">
        <v>0</v>
      </c>
      <c r="I47" s="10">
        <v>0</v>
      </c>
      <c r="J47" s="8">
        <f t="shared" ref="J47:J52" si="39">P47-L47-N47</f>
        <v>351</v>
      </c>
      <c r="K47" s="10">
        <f t="shared" ref="K47:K52" si="40">Q47-M47-O47</f>
        <v>2275.2999999999993</v>
      </c>
      <c r="L47" s="8">
        <v>4</v>
      </c>
      <c r="M47" s="10">
        <v>10.600000000000001</v>
      </c>
      <c r="N47" s="8">
        <v>8</v>
      </c>
      <c r="O47" s="10">
        <v>64.099999999999994</v>
      </c>
      <c r="P47" s="8">
        <v>363</v>
      </c>
      <c r="Q47" s="10">
        <v>2349.9999999999991</v>
      </c>
      <c r="R47" s="10">
        <v>93485.95</v>
      </c>
      <c r="S47" s="10">
        <f t="shared" ref="S47:S52" si="41">E47-R47</f>
        <v>57645.940000000162</v>
      </c>
      <c r="T47" s="10">
        <v>153998.84000000026</v>
      </c>
      <c r="U47" s="10">
        <f t="shared" si="37"/>
        <v>173185.58000000013</v>
      </c>
      <c r="V47" s="10">
        <v>271010.44000000024</v>
      </c>
      <c r="W47" s="10">
        <f t="shared" ref="W47:W52" si="42">D47-V47</f>
        <v>207305.86999999976</v>
      </c>
      <c r="X47" s="10">
        <f t="shared" si="36"/>
        <v>43.340748719189563</v>
      </c>
      <c r="Y47" s="10">
        <v>11046.110000000002</v>
      </c>
      <c r="Z47" s="10">
        <v>2157036.0399999972</v>
      </c>
    </row>
    <row r="48" spans="1:26" s="6" customFormat="1" ht="20.25" customHeight="1" x14ac:dyDescent="0.15">
      <c r="A48" s="7" t="s">
        <v>35</v>
      </c>
      <c r="B48" s="8">
        <v>224</v>
      </c>
      <c r="C48" s="10">
        <v>75415.570000000007</v>
      </c>
      <c r="D48" s="10">
        <v>65537.760000000038</v>
      </c>
      <c r="E48" s="10">
        <v>42307.800000000039</v>
      </c>
      <c r="F48" s="10">
        <v>23229.959999999985</v>
      </c>
      <c r="G48" s="10">
        <f t="shared" si="38"/>
        <v>65210.460000000036</v>
      </c>
      <c r="H48" s="8">
        <v>1</v>
      </c>
      <c r="I48" s="10">
        <v>145</v>
      </c>
      <c r="J48" s="8">
        <f t="shared" si="39"/>
        <v>30</v>
      </c>
      <c r="K48" s="10">
        <f t="shared" si="40"/>
        <v>177.60000000000008</v>
      </c>
      <c r="L48" s="8">
        <v>0</v>
      </c>
      <c r="M48" s="10">
        <v>0</v>
      </c>
      <c r="N48" s="8">
        <v>1</v>
      </c>
      <c r="O48" s="10">
        <v>4.7</v>
      </c>
      <c r="P48" s="8">
        <v>31</v>
      </c>
      <c r="Q48" s="10">
        <v>182.30000000000007</v>
      </c>
      <c r="R48" s="10">
        <v>30169.309999999976</v>
      </c>
      <c r="S48" s="10">
        <f t="shared" si="41"/>
        <v>12138.490000000063</v>
      </c>
      <c r="T48" s="10">
        <v>7957.7900000000027</v>
      </c>
      <c r="U48" s="10">
        <f t="shared" si="37"/>
        <v>15272.169999999982</v>
      </c>
      <c r="V48" s="10">
        <v>11093.300000000003</v>
      </c>
      <c r="W48" s="10">
        <f t="shared" si="42"/>
        <v>54444.460000000036</v>
      </c>
      <c r="X48" s="10">
        <f t="shared" si="36"/>
        <v>83.073422100480713</v>
      </c>
      <c r="Y48" s="10">
        <v>945.69999999999993</v>
      </c>
      <c r="Z48" s="10">
        <v>347809.00000000041</v>
      </c>
    </row>
    <row r="49" spans="1:26" s="6" customFormat="1" ht="20.25" customHeight="1" x14ac:dyDescent="0.15">
      <c r="A49" s="7" t="s">
        <v>36</v>
      </c>
      <c r="B49" s="8">
        <v>608</v>
      </c>
      <c r="C49" s="10">
        <v>426677.48</v>
      </c>
      <c r="D49" s="10">
        <v>414767.06</v>
      </c>
      <c r="E49" s="10">
        <v>207540.59000000005</v>
      </c>
      <c r="F49" s="10">
        <v>207226.47</v>
      </c>
      <c r="G49" s="10">
        <f t="shared" si="38"/>
        <v>413447.16</v>
      </c>
      <c r="H49" s="8">
        <v>0</v>
      </c>
      <c r="I49" s="10">
        <v>0</v>
      </c>
      <c r="J49" s="8">
        <f t="shared" si="39"/>
        <v>217</v>
      </c>
      <c r="K49" s="10">
        <f t="shared" si="40"/>
        <v>1223.7999999999993</v>
      </c>
      <c r="L49" s="8">
        <v>28</v>
      </c>
      <c r="M49" s="10">
        <v>72.600000000000023</v>
      </c>
      <c r="N49" s="8">
        <v>4</v>
      </c>
      <c r="O49" s="10">
        <v>23.5</v>
      </c>
      <c r="P49" s="8">
        <v>249</v>
      </c>
      <c r="Q49" s="10">
        <v>1319.8999999999992</v>
      </c>
      <c r="R49" s="10">
        <v>133480.81000000011</v>
      </c>
      <c r="S49" s="10">
        <f t="shared" si="41"/>
        <v>74059.779999999941</v>
      </c>
      <c r="T49" s="10">
        <v>29654.86</v>
      </c>
      <c r="U49" s="10">
        <f t="shared" si="37"/>
        <v>177571.61</v>
      </c>
      <c r="V49" s="10">
        <v>192950.88000000015</v>
      </c>
      <c r="W49" s="10">
        <f t="shared" si="42"/>
        <v>221816.17999999985</v>
      </c>
      <c r="X49" s="10">
        <f t="shared" si="36"/>
        <v>53.479700147837164</v>
      </c>
      <c r="Y49" s="10">
        <v>5678.9500000000007</v>
      </c>
      <c r="Z49" s="10">
        <v>1899320.2600000026</v>
      </c>
    </row>
    <row r="50" spans="1:26" s="6" customFormat="1" ht="20.25" customHeight="1" x14ac:dyDescent="0.15">
      <c r="A50" s="7" t="s">
        <v>37</v>
      </c>
      <c r="B50" s="8">
        <v>576</v>
      </c>
      <c r="C50" s="10">
        <v>282345.68999999959</v>
      </c>
      <c r="D50" s="10">
        <v>276239.00999999995</v>
      </c>
      <c r="E50" s="10">
        <v>178111.74000000037</v>
      </c>
      <c r="F50" s="10">
        <v>98127.270000000019</v>
      </c>
      <c r="G50" s="10">
        <f t="shared" si="38"/>
        <v>275305.85999999993</v>
      </c>
      <c r="H50" s="8">
        <v>0</v>
      </c>
      <c r="I50" s="10">
        <v>0</v>
      </c>
      <c r="J50" s="8">
        <f t="shared" si="39"/>
        <v>143</v>
      </c>
      <c r="K50" s="10">
        <f t="shared" si="40"/>
        <v>933.14999999999986</v>
      </c>
      <c r="L50" s="8">
        <v>0</v>
      </c>
      <c r="M50" s="10">
        <v>0</v>
      </c>
      <c r="N50" s="8">
        <v>0</v>
      </c>
      <c r="O50" s="10">
        <v>0</v>
      </c>
      <c r="P50" s="8">
        <v>143</v>
      </c>
      <c r="Q50" s="10">
        <v>933.14999999999986</v>
      </c>
      <c r="R50" s="10">
        <v>78481.13</v>
      </c>
      <c r="S50" s="10">
        <f t="shared" si="41"/>
        <v>99630.610000000364</v>
      </c>
      <c r="T50" s="10">
        <v>55579.6</v>
      </c>
      <c r="U50" s="10">
        <f t="shared" si="37"/>
        <v>42547.67000000002</v>
      </c>
      <c r="V50" s="10">
        <v>143237.82000000012</v>
      </c>
      <c r="W50" s="10">
        <f t="shared" si="42"/>
        <v>133001.18999999983</v>
      </c>
      <c r="X50" s="10">
        <f t="shared" si="36"/>
        <v>48.147142577726385</v>
      </c>
      <c r="Y50" s="10">
        <v>4856.9299999999994</v>
      </c>
      <c r="Z50" s="10">
        <v>1477903.7699999977</v>
      </c>
    </row>
    <row r="51" spans="1:26" s="6" customFormat="1" ht="20.25" customHeight="1" x14ac:dyDescent="0.15">
      <c r="A51" s="7" t="s">
        <v>38</v>
      </c>
      <c r="B51" s="8">
        <v>237</v>
      </c>
      <c r="C51" s="10">
        <v>98739.45</v>
      </c>
      <c r="D51" s="10">
        <v>98317.72</v>
      </c>
      <c r="E51" s="10">
        <v>68060.039999999994</v>
      </c>
      <c r="F51" s="10">
        <v>30257.680000000008</v>
      </c>
      <c r="G51" s="10">
        <f t="shared" si="38"/>
        <v>97497.73</v>
      </c>
      <c r="H51" s="8">
        <v>0</v>
      </c>
      <c r="I51" s="10">
        <v>0</v>
      </c>
      <c r="J51" s="8">
        <f t="shared" si="39"/>
        <v>67</v>
      </c>
      <c r="K51" s="10">
        <f t="shared" si="40"/>
        <v>819.99</v>
      </c>
      <c r="L51" s="8">
        <v>0</v>
      </c>
      <c r="M51" s="10">
        <v>0</v>
      </c>
      <c r="N51" s="8">
        <v>0</v>
      </c>
      <c r="O51" s="10">
        <v>0</v>
      </c>
      <c r="P51" s="8">
        <v>67</v>
      </c>
      <c r="Q51" s="10">
        <v>819.99</v>
      </c>
      <c r="R51" s="10">
        <v>29404.95</v>
      </c>
      <c r="S51" s="10">
        <f t="shared" si="41"/>
        <v>38655.089999999997</v>
      </c>
      <c r="T51" s="10">
        <v>13510.03</v>
      </c>
      <c r="U51" s="10">
        <f t="shared" si="37"/>
        <v>16747.650000000009</v>
      </c>
      <c r="V51" s="10">
        <v>23989.820000000018</v>
      </c>
      <c r="W51" s="10">
        <f t="shared" si="42"/>
        <v>74327.89999999998</v>
      </c>
      <c r="X51" s="10">
        <f t="shared" si="36"/>
        <v>75.59969860977246</v>
      </c>
      <c r="Y51" s="10">
        <v>4203.22</v>
      </c>
      <c r="Z51" s="10">
        <v>493132.62999999989</v>
      </c>
    </row>
    <row r="52" spans="1:26" s="6" customFormat="1" ht="20.25" customHeight="1" x14ac:dyDescent="0.15">
      <c r="A52" s="7" t="s">
        <v>39</v>
      </c>
      <c r="B52" s="8">
        <v>399</v>
      </c>
      <c r="C52" s="10">
        <v>107210.7899999998</v>
      </c>
      <c r="D52" s="10">
        <v>101773.79999999984</v>
      </c>
      <c r="E52" s="10">
        <v>61155.569999999985</v>
      </c>
      <c r="F52" s="10">
        <v>40618.230000000003</v>
      </c>
      <c r="G52" s="10">
        <f t="shared" si="38"/>
        <v>101501.29999999984</v>
      </c>
      <c r="H52" s="8">
        <v>1</v>
      </c>
      <c r="I52" s="10">
        <v>50.5</v>
      </c>
      <c r="J52" s="8">
        <f t="shared" si="39"/>
        <v>41</v>
      </c>
      <c r="K52" s="10">
        <f t="shared" si="40"/>
        <v>217.10000000000005</v>
      </c>
      <c r="L52" s="8">
        <v>1</v>
      </c>
      <c r="M52" s="10">
        <v>2.5</v>
      </c>
      <c r="N52" s="8">
        <v>1</v>
      </c>
      <c r="O52" s="10">
        <v>2.4</v>
      </c>
      <c r="P52" s="8">
        <v>43</v>
      </c>
      <c r="Q52" s="10">
        <v>222.00000000000006</v>
      </c>
      <c r="R52" s="10">
        <v>42216.499999999993</v>
      </c>
      <c r="S52" s="10">
        <f t="shared" si="41"/>
        <v>18939.069999999992</v>
      </c>
      <c r="T52" s="10">
        <v>9032.9700000000048</v>
      </c>
      <c r="U52" s="10">
        <f t="shared" si="37"/>
        <v>31585.26</v>
      </c>
      <c r="V52" s="10">
        <v>7319.49</v>
      </c>
      <c r="W52" s="10">
        <f t="shared" si="42"/>
        <v>94454.309999999838</v>
      </c>
      <c r="X52" s="10">
        <f t="shared" si="36"/>
        <v>92.808080272132884</v>
      </c>
      <c r="Y52" s="10">
        <v>1078.1000000000001</v>
      </c>
      <c r="Z52" s="10">
        <v>491548.78</v>
      </c>
    </row>
    <row r="53" spans="1:26" s="6" customFormat="1" ht="20.25" customHeight="1" x14ac:dyDescent="0.15">
      <c r="A53" s="7"/>
      <c r="B53" s="8"/>
      <c r="C53" s="10"/>
      <c r="D53" s="10"/>
      <c r="E53" s="10"/>
      <c r="F53" s="10"/>
      <c r="G53" s="10"/>
      <c r="H53" s="8"/>
      <c r="I53" s="10"/>
      <c r="J53" s="8"/>
      <c r="K53" s="10"/>
      <c r="L53" s="8"/>
      <c r="M53" s="10"/>
      <c r="N53" s="8"/>
      <c r="O53" s="10"/>
      <c r="P53" s="8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6" customFormat="1" ht="20.25" customHeight="1" x14ac:dyDescent="0.15">
      <c r="A54" s="7" t="s">
        <v>52</v>
      </c>
      <c r="B54" s="8">
        <f>SUM(B55:B61)</f>
        <v>5283</v>
      </c>
      <c r="C54" s="9">
        <f>SUM(C55:C61)</f>
        <v>2135027.0399999986</v>
      </c>
      <c r="D54" s="9">
        <f>SUM(D55:D61)</f>
        <v>2086720.0899999999</v>
      </c>
      <c r="E54" s="9">
        <f>SUM(E55:E61)</f>
        <v>1269948.3900000008</v>
      </c>
      <c r="F54" s="9">
        <f>SUM(F55:F61)</f>
        <v>816771.70000000054</v>
      </c>
      <c r="G54" s="9">
        <f t="shared" ref="G54:W54" si="43">SUM(G55:G61)</f>
        <v>2075819.5499999998</v>
      </c>
      <c r="H54" s="8">
        <f t="shared" si="43"/>
        <v>6</v>
      </c>
      <c r="I54" s="9">
        <f t="shared" si="43"/>
        <v>2528.5</v>
      </c>
      <c r="J54" s="8">
        <f t="shared" si="43"/>
        <v>1026</v>
      </c>
      <c r="K54" s="9">
        <f t="shared" si="43"/>
        <v>8170.8399999999983</v>
      </c>
      <c r="L54" s="8">
        <f t="shared" si="43"/>
        <v>35</v>
      </c>
      <c r="M54" s="9">
        <f t="shared" si="43"/>
        <v>93.200000000000017</v>
      </c>
      <c r="N54" s="8">
        <f t="shared" si="43"/>
        <v>16</v>
      </c>
      <c r="O54" s="9">
        <f t="shared" si="43"/>
        <v>108</v>
      </c>
      <c r="P54" s="8">
        <f t="shared" si="43"/>
        <v>1077</v>
      </c>
      <c r="Q54" s="9">
        <f t="shared" si="43"/>
        <v>8372.0399999999991</v>
      </c>
      <c r="R54" s="9">
        <f t="shared" si="43"/>
        <v>825085.45000000007</v>
      </c>
      <c r="S54" s="9">
        <f t="shared" si="43"/>
        <v>444862.94000000058</v>
      </c>
      <c r="T54" s="9">
        <f t="shared" si="43"/>
        <v>314829.72000000032</v>
      </c>
      <c r="U54" s="9">
        <f t="shared" si="43"/>
        <v>501941.98000000021</v>
      </c>
      <c r="V54" s="9">
        <f t="shared" si="43"/>
        <v>694606.25000000058</v>
      </c>
      <c r="W54" s="9">
        <f t="shared" si="43"/>
        <v>1392113.8399999994</v>
      </c>
      <c r="X54" s="10">
        <f t="shared" ref="X54:X61" si="44">W54/D54*100</f>
        <v>66.713012764447939</v>
      </c>
      <c r="Y54" s="9">
        <f>SUM(Y55:Y61)</f>
        <v>53366.630000000012</v>
      </c>
      <c r="Z54" s="9">
        <f>SUM(Z55:Z61)</f>
        <v>11289145.589999996</v>
      </c>
    </row>
    <row r="55" spans="1:26" s="6" customFormat="1" ht="20.25" customHeight="1" x14ac:dyDescent="0.15">
      <c r="A55" s="7" t="s">
        <v>33</v>
      </c>
      <c r="B55" s="8">
        <v>2254</v>
      </c>
      <c r="C55" s="10">
        <v>664664.82999999996</v>
      </c>
      <c r="D55" s="10">
        <v>647691.06000000006</v>
      </c>
      <c r="E55" s="10">
        <v>560466.87</v>
      </c>
      <c r="F55" s="10">
        <v>87224.19</v>
      </c>
      <c r="G55" s="10">
        <f>D55-I55-Q55</f>
        <v>642836.96000000008</v>
      </c>
      <c r="H55" s="8">
        <v>4</v>
      </c>
      <c r="I55" s="10">
        <v>2333</v>
      </c>
      <c r="J55" s="8">
        <f>P55-L55-N55</f>
        <v>172</v>
      </c>
      <c r="K55" s="10">
        <f>Q55-M55-O55</f>
        <v>2506.3000000000002</v>
      </c>
      <c r="L55" s="8">
        <v>2</v>
      </c>
      <c r="M55" s="10">
        <v>7.5</v>
      </c>
      <c r="N55" s="8">
        <v>1</v>
      </c>
      <c r="O55" s="10">
        <v>7.3</v>
      </c>
      <c r="P55" s="8">
        <v>175</v>
      </c>
      <c r="Q55" s="10">
        <v>2521.1000000000004</v>
      </c>
      <c r="R55" s="10">
        <v>417535.39</v>
      </c>
      <c r="S55" s="10">
        <f>E55-R55</f>
        <v>142931.47999999998</v>
      </c>
      <c r="T55" s="10">
        <v>44552.870000000017</v>
      </c>
      <c r="U55" s="10">
        <f t="shared" ref="U55:U61" si="45">F55-T55</f>
        <v>42671.319999999985</v>
      </c>
      <c r="V55" s="10">
        <v>43293.799999999988</v>
      </c>
      <c r="W55" s="10">
        <f>D55-V55</f>
        <v>604397.26</v>
      </c>
      <c r="X55" s="10">
        <f t="shared" si="44"/>
        <v>93.315671209048332</v>
      </c>
      <c r="Y55" s="9">
        <v>25472.920000000013</v>
      </c>
      <c r="Z55" s="10">
        <v>4408248.1399999997</v>
      </c>
    </row>
    <row r="56" spans="1:26" s="6" customFormat="1" ht="20.25" customHeight="1" x14ac:dyDescent="0.15">
      <c r="A56" s="7" t="s">
        <v>34</v>
      </c>
      <c r="B56" s="8">
        <v>963</v>
      </c>
      <c r="C56" s="10">
        <v>484603.84999999951</v>
      </c>
      <c r="D56" s="10">
        <v>478553.71</v>
      </c>
      <c r="E56" s="10">
        <v>151131.89000000016</v>
      </c>
      <c r="F56" s="10">
        <v>327421.82000000047</v>
      </c>
      <c r="G56" s="10">
        <f t="shared" ref="G56:G61" si="46">D56-I56-Q56</f>
        <v>476203.71</v>
      </c>
      <c r="H56" s="8">
        <v>0</v>
      </c>
      <c r="I56" s="10">
        <v>0</v>
      </c>
      <c r="J56" s="8">
        <f t="shared" ref="J56:J61" si="47">P56-L56-N56</f>
        <v>351</v>
      </c>
      <c r="K56" s="10">
        <f t="shared" ref="K56:K61" si="48">Q56-M56-O56</f>
        <v>2275.2999999999993</v>
      </c>
      <c r="L56" s="8">
        <v>4</v>
      </c>
      <c r="M56" s="10">
        <v>10.600000000000001</v>
      </c>
      <c r="N56" s="8">
        <v>8</v>
      </c>
      <c r="O56" s="10">
        <v>64.099999999999994</v>
      </c>
      <c r="P56" s="8">
        <v>363</v>
      </c>
      <c r="Q56" s="10">
        <v>2349.9999999999991</v>
      </c>
      <c r="R56" s="10">
        <v>93485.95</v>
      </c>
      <c r="S56" s="10">
        <f t="shared" ref="S56:S61" si="49">E56-R56</f>
        <v>57645.940000000162</v>
      </c>
      <c r="T56" s="10">
        <v>154033.64000000028</v>
      </c>
      <c r="U56" s="10">
        <f t="shared" si="45"/>
        <v>173388.1800000002</v>
      </c>
      <c r="V56" s="10">
        <v>271071.94000000024</v>
      </c>
      <c r="W56" s="10">
        <f t="shared" ref="W56:W61" si="50">D56-V56</f>
        <v>207481.76999999979</v>
      </c>
      <c r="X56" s="10">
        <f t="shared" si="44"/>
        <v>43.35600490904141</v>
      </c>
      <c r="Y56" s="10">
        <v>11046.110000000002</v>
      </c>
      <c r="Z56" s="10">
        <v>2157713.6199999973</v>
      </c>
    </row>
    <row r="57" spans="1:26" s="6" customFormat="1" ht="20.25" customHeight="1" x14ac:dyDescent="0.15">
      <c r="A57" s="7" t="s">
        <v>35</v>
      </c>
      <c r="B57" s="8">
        <v>232</v>
      </c>
      <c r="C57" s="10">
        <v>75066.960000000006</v>
      </c>
      <c r="D57" s="10">
        <v>66330.459999999992</v>
      </c>
      <c r="E57" s="10">
        <v>42903.600000000042</v>
      </c>
      <c r="F57" s="10">
        <v>23426.859999999986</v>
      </c>
      <c r="G57" s="10">
        <f t="shared" si="46"/>
        <v>65996.659999999989</v>
      </c>
      <c r="H57" s="8">
        <v>1</v>
      </c>
      <c r="I57" s="10">
        <v>145</v>
      </c>
      <c r="J57" s="8">
        <f t="shared" si="47"/>
        <v>32</v>
      </c>
      <c r="K57" s="10">
        <f t="shared" si="48"/>
        <v>184.10000000000008</v>
      </c>
      <c r="L57" s="8">
        <v>0</v>
      </c>
      <c r="M57" s="10">
        <v>0</v>
      </c>
      <c r="N57" s="8">
        <v>1</v>
      </c>
      <c r="O57" s="10">
        <v>4.7</v>
      </c>
      <c r="P57" s="8">
        <v>33</v>
      </c>
      <c r="Q57" s="10">
        <v>188.80000000000007</v>
      </c>
      <c r="R57" s="10">
        <v>30389.709999999977</v>
      </c>
      <c r="S57" s="10">
        <f t="shared" si="49"/>
        <v>12513.890000000065</v>
      </c>
      <c r="T57" s="10">
        <v>8111.8900000000021</v>
      </c>
      <c r="U57" s="10">
        <f t="shared" si="45"/>
        <v>15314.969999999983</v>
      </c>
      <c r="V57" s="10">
        <v>11133.800000000003</v>
      </c>
      <c r="W57" s="10">
        <f t="shared" si="50"/>
        <v>55196.659999999989</v>
      </c>
      <c r="X57" s="10">
        <f t="shared" si="44"/>
        <v>83.214649800408438</v>
      </c>
      <c r="Y57" s="10">
        <v>975.8</v>
      </c>
      <c r="Z57" s="10">
        <v>351735.6</v>
      </c>
    </row>
    <row r="58" spans="1:26" s="6" customFormat="1" ht="20.25" customHeight="1" x14ac:dyDescent="0.15">
      <c r="A58" s="7" t="s">
        <v>36</v>
      </c>
      <c r="B58" s="8">
        <v>607</v>
      </c>
      <c r="C58" s="10">
        <v>426382.11</v>
      </c>
      <c r="D58" s="10">
        <v>417027.32</v>
      </c>
      <c r="E58" s="10">
        <v>207781.55000000016</v>
      </c>
      <c r="F58" s="10">
        <v>209245.77</v>
      </c>
      <c r="G58" s="10">
        <f t="shared" si="46"/>
        <v>415693.52</v>
      </c>
      <c r="H58" s="8">
        <v>0</v>
      </c>
      <c r="I58" s="10">
        <v>0</v>
      </c>
      <c r="J58" s="8">
        <f t="shared" si="47"/>
        <v>219</v>
      </c>
      <c r="K58" s="10">
        <f t="shared" si="48"/>
        <v>1231.6999999999989</v>
      </c>
      <c r="L58" s="8">
        <v>28</v>
      </c>
      <c r="M58" s="10">
        <v>72.600000000000023</v>
      </c>
      <c r="N58" s="8">
        <v>5</v>
      </c>
      <c r="O58" s="10">
        <v>29.5</v>
      </c>
      <c r="P58" s="8">
        <v>252</v>
      </c>
      <c r="Q58" s="10">
        <v>1333.799999999999</v>
      </c>
      <c r="R58" s="10">
        <v>133555.57000000009</v>
      </c>
      <c r="S58" s="10">
        <f t="shared" si="49"/>
        <v>74225.980000000069</v>
      </c>
      <c r="T58" s="10">
        <v>29870.36</v>
      </c>
      <c r="U58" s="10">
        <f t="shared" si="45"/>
        <v>179375.40999999997</v>
      </c>
      <c r="V58" s="10">
        <v>194526.68000000008</v>
      </c>
      <c r="W58" s="10">
        <f t="shared" si="50"/>
        <v>222500.63999999993</v>
      </c>
      <c r="X58" s="10">
        <f t="shared" si="44"/>
        <v>53.353972109069481</v>
      </c>
      <c r="Y58" s="10">
        <v>5724.9500000000007</v>
      </c>
      <c r="Z58" s="10">
        <v>1906781.6000000022</v>
      </c>
    </row>
    <row r="59" spans="1:26" s="6" customFormat="1" ht="20.25" customHeight="1" x14ac:dyDescent="0.15">
      <c r="A59" s="7" t="s">
        <v>37</v>
      </c>
      <c r="B59" s="8">
        <v>576</v>
      </c>
      <c r="C59" s="10">
        <v>282345.68999999959</v>
      </c>
      <c r="D59" s="10">
        <v>276239.00999999995</v>
      </c>
      <c r="E59" s="10">
        <v>178111.74000000037</v>
      </c>
      <c r="F59" s="10">
        <v>98127.270000000019</v>
      </c>
      <c r="G59" s="10">
        <f t="shared" si="46"/>
        <v>275305.85999999993</v>
      </c>
      <c r="H59" s="8">
        <v>0</v>
      </c>
      <c r="I59" s="10">
        <v>0</v>
      </c>
      <c r="J59" s="8">
        <f t="shared" si="47"/>
        <v>143</v>
      </c>
      <c r="K59" s="10">
        <f t="shared" si="48"/>
        <v>933.14999999999986</v>
      </c>
      <c r="L59" s="8">
        <v>0</v>
      </c>
      <c r="M59" s="10">
        <v>0</v>
      </c>
      <c r="N59" s="8">
        <v>0</v>
      </c>
      <c r="O59" s="10">
        <v>0</v>
      </c>
      <c r="P59" s="8">
        <v>143</v>
      </c>
      <c r="Q59" s="10">
        <v>933.14999999999986</v>
      </c>
      <c r="R59" s="10">
        <v>78481.13</v>
      </c>
      <c r="S59" s="10">
        <f t="shared" si="49"/>
        <v>99630.610000000364</v>
      </c>
      <c r="T59" s="10">
        <v>55579.6</v>
      </c>
      <c r="U59" s="10">
        <f t="shared" si="45"/>
        <v>42547.67000000002</v>
      </c>
      <c r="V59" s="10">
        <v>143237.82000000012</v>
      </c>
      <c r="W59" s="10">
        <f t="shared" si="50"/>
        <v>133001.18999999983</v>
      </c>
      <c r="X59" s="10">
        <f t="shared" si="44"/>
        <v>48.147142577726385</v>
      </c>
      <c r="Y59" s="10">
        <v>4856.9299999999994</v>
      </c>
      <c r="Z59" s="10">
        <v>1477903.7699999977</v>
      </c>
    </row>
    <row r="60" spans="1:26" s="6" customFormat="1" ht="20.25" customHeight="1" x14ac:dyDescent="0.15">
      <c r="A60" s="7" t="s">
        <v>38</v>
      </c>
      <c r="B60" s="8">
        <v>237</v>
      </c>
      <c r="C60" s="10">
        <v>98776.48</v>
      </c>
      <c r="D60" s="10">
        <v>98349.5</v>
      </c>
      <c r="E60" s="10">
        <v>68091.820000000007</v>
      </c>
      <c r="F60" s="10">
        <v>30257.680000000008</v>
      </c>
      <c r="G60" s="10">
        <f t="shared" si="46"/>
        <v>97529.51</v>
      </c>
      <c r="H60" s="8">
        <v>0</v>
      </c>
      <c r="I60" s="10">
        <v>0</v>
      </c>
      <c r="J60" s="8">
        <f t="shared" si="47"/>
        <v>67</v>
      </c>
      <c r="K60" s="10">
        <f t="shared" si="48"/>
        <v>819.99</v>
      </c>
      <c r="L60" s="8">
        <v>0</v>
      </c>
      <c r="M60" s="10">
        <v>0</v>
      </c>
      <c r="N60" s="8">
        <v>0</v>
      </c>
      <c r="O60" s="10">
        <v>0</v>
      </c>
      <c r="P60" s="8">
        <v>67</v>
      </c>
      <c r="Q60" s="10">
        <v>819.99</v>
      </c>
      <c r="R60" s="10">
        <v>29404.95</v>
      </c>
      <c r="S60" s="10">
        <f t="shared" si="49"/>
        <v>38686.87000000001</v>
      </c>
      <c r="T60" s="10">
        <v>13510.03</v>
      </c>
      <c r="U60" s="10">
        <f t="shared" si="45"/>
        <v>16747.650000000009</v>
      </c>
      <c r="V60" s="10">
        <v>23989.820000000018</v>
      </c>
      <c r="W60" s="10">
        <f t="shared" si="50"/>
        <v>74359.679999999978</v>
      </c>
      <c r="X60" s="10">
        <f t="shared" si="44"/>
        <v>75.60758316005672</v>
      </c>
      <c r="Y60" s="10">
        <v>4203.22</v>
      </c>
      <c r="Z60" s="10">
        <v>493236.99999999988</v>
      </c>
    </row>
    <row r="61" spans="1:26" s="6" customFormat="1" ht="20.25" customHeight="1" x14ac:dyDescent="0.15">
      <c r="A61" s="7" t="s">
        <v>39</v>
      </c>
      <c r="B61" s="8">
        <v>414</v>
      </c>
      <c r="C61" s="10">
        <v>103187.11999999985</v>
      </c>
      <c r="D61" s="10">
        <v>102529.02999999984</v>
      </c>
      <c r="E61" s="10">
        <v>61460.919999999984</v>
      </c>
      <c r="F61" s="10">
        <v>41068.110000000015</v>
      </c>
      <c r="G61" s="10">
        <f t="shared" si="46"/>
        <v>102253.32999999984</v>
      </c>
      <c r="H61" s="8">
        <v>1</v>
      </c>
      <c r="I61" s="10">
        <v>50.5</v>
      </c>
      <c r="J61" s="8">
        <f t="shared" si="47"/>
        <v>42</v>
      </c>
      <c r="K61" s="10">
        <f t="shared" si="48"/>
        <v>220.30000000000007</v>
      </c>
      <c r="L61" s="8">
        <v>1</v>
      </c>
      <c r="M61" s="10">
        <v>2.5</v>
      </c>
      <c r="N61" s="8">
        <v>1</v>
      </c>
      <c r="O61" s="10">
        <v>2.4</v>
      </c>
      <c r="P61" s="8">
        <v>44</v>
      </c>
      <c r="Q61" s="10">
        <v>225.20000000000007</v>
      </c>
      <c r="R61" s="10">
        <v>42232.75</v>
      </c>
      <c r="S61" s="10">
        <f t="shared" si="49"/>
        <v>19228.169999999984</v>
      </c>
      <c r="T61" s="10">
        <v>9171.33</v>
      </c>
      <c r="U61" s="10">
        <f t="shared" si="45"/>
        <v>31896.780000000013</v>
      </c>
      <c r="V61" s="10">
        <v>7352.39</v>
      </c>
      <c r="W61" s="10">
        <f t="shared" si="50"/>
        <v>95176.639999999839</v>
      </c>
      <c r="X61" s="10">
        <f t="shared" si="44"/>
        <v>92.828967561674958</v>
      </c>
      <c r="Y61" s="10">
        <v>1086.7000000000003</v>
      </c>
      <c r="Z61" s="10">
        <v>493525.86</v>
      </c>
    </row>
    <row r="62" spans="1:26" s="6" customFormat="1" ht="20.25" customHeight="1" x14ac:dyDescent="0.15">
      <c r="A62" s="7"/>
      <c r="B62" s="8"/>
      <c r="C62" s="10"/>
      <c r="D62" s="10"/>
      <c r="E62" s="10"/>
      <c r="F62" s="10"/>
      <c r="G62" s="10"/>
      <c r="H62" s="8"/>
      <c r="I62" s="10"/>
      <c r="J62" s="8"/>
      <c r="K62" s="10"/>
      <c r="L62" s="8"/>
      <c r="M62" s="10"/>
      <c r="N62" s="8"/>
      <c r="O62" s="10"/>
      <c r="P62" s="8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s="6" customFormat="1" ht="20.25" customHeight="1" x14ac:dyDescent="0.15">
      <c r="A63" s="7" t="s">
        <v>51</v>
      </c>
      <c r="B63" s="8">
        <f>SUM(B64:B70)</f>
        <v>5324</v>
      </c>
      <c r="C63" s="9">
        <f>SUM(C64:C70)</f>
        <v>2144913.9999999991</v>
      </c>
      <c r="D63" s="9">
        <f>SUM(D64:D70)</f>
        <v>2096198.0700000012</v>
      </c>
      <c r="E63" s="9">
        <f>SUM(E64:E70)</f>
        <v>1277269.9900000009</v>
      </c>
      <c r="F63" s="9">
        <f>SUM(F64:F70)</f>
        <v>818928.08000000054</v>
      </c>
      <c r="G63" s="9">
        <f t="shared" ref="G63:W63" si="51">SUM(G64:G70)</f>
        <v>2085285.6300000011</v>
      </c>
      <c r="H63" s="8">
        <f t="shared" si="51"/>
        <v>6</v>
      </c>
      <c r="I63" s="9">
        <f t="shared" si="51"/>
        <v>2528.5</v>
      </c>
      <c r="J63" s="8">
        <f t="shared" si="51"/>
        <v>1027</v>
      </c>
      <c r="K63" s="9">
        <f t="shared" si="51"/>
        <v>8182.739999999998</v>
      </c>
      <c r="L63" s="8">
        <f t="shared" si="51"/>
        <v>35</v>
      </c>
      <c r="M63" s="9">
        <f t="shared" si="51"/>
        <v>93.200000000000017</v>
      </c>
      <c r="N63" s="8">
        <f t="shared" si="51"/>
        <v>16</v>
      </c>
      <c r="O63" s="9">
        <f t="shared" si="51"/>
        <v>108</v>
      </c>
      <c r="P63" s="8">
        <f t="shared" si="51"/>
        <v>1078</v>
      </c>
      <c r="Q63" s="9">
        <f t="shared" si="51"/>
        <v>8383.9399999999987</v>
      </c>
      <c r="R63" s="9">
        <f t="shared" si="51"/>
        <v>830876.82000000018</v>
      </c>
      <c r="S63" s="9">
        <f t="shared" si="51"/>
        <v>446393.17000000062</v>
      </c>
      <c r="T63" s="9">
        <f t="shared" si="51"/>
        <v>315624.67000000027</v>
      </c>
      <c r="U63" s="9">
        <f t="shared" si="51"/>
        <v>503303.41000000027</v>
      </c>
      <c r="V63" s="9">
        <f t="shared" si="51"/>
        <v>694747.55000000051</v>
      </c>
      <c r="W63" s="9">
        <f t="shared" si="51"/>
        <v>1401450.5200000005</v>
      </c>
      <c r="X63" s="10">
        <f t="shared" ref="X63:X70" si="52">W63/D63*100</f>
        <v>66.856779426383099</v>
      </c>
      <c r="Y63" s="9">
        <f>SUM(Y64:Y70)</f>
        <v>53406.430000000015</v>
      </c>
      <c r="Z63" s="9">
        <f>SUM(Z64:Z70)</f>
        <v>11339277.139999995</v>
      </c>
    </row>
    <row r="64" spans="1:26" s="6" customFormat="1" ht="20.25" customHeight="1" x14ac:dyDescent="0.15">
      <c r="A64" s="7" t="s">
        <v>33</v>
      </c>
      <c r="B64" s="8">
        <v>2280</v>
      </c>
      <c r="C64" s="10">
        <v>673300.64</v>
      </c>
      <c r="D64" s="10">
        <f>E64+F64</f>
        <v>655926.39</v>
      </c>
      <c r="E64" s="10">
        <v>567650.72</v>
      </c>
      <c r="F64" s="10">
        <v>88275.67</v>
      </c>
      <c r="G64" s="10">
        <f>D64-I64-Q64</f>
        <v>651072.29</v>
      </c>
      <c r="H64" s="8">
        <v>4</v>
      </c>
      <c r="I64" s="10">
        <v>2333</v>
      </c>
      <c r="J64" s="8">
        <f>P64-L64-N64</f>
        <v>172</v>
      </c>
      <c r="K64" s="10">
        <f>Q64-M64-O64</f>
        <v>2506.3000000000002</v>
      </c>
      <c r="L64" s="8">
        <v>2</v>
      </c>
      <c r="M64" s="10">
        <v>7.5</v>
      </c>
      <c r="N64" s="8">
        <v>1</v>
      </c>
      <c r="O64" s="10">
        <v>7.3</v>
      </c>
      <c r="P64" s="8">
        <v>175</v>
      </c>
      <c r="Q64" s="10">
        <v>2521.1000000000004</v>
      </c>
      <c r="R64" s="10">
        <v>423558.8</v>
      </c>
      <c r="S64" s="10">
        <f>E64-R64</f>
        <v>144091.91999999998</v>
      </c>
      <c r="T64" s="10">
        <v>45245.51999999999</v>
      </c>
      <c r="U64" s="10">
        <f t="shared" ref="U64:U70" si="53">F64-T64</f>
        <v>43030.150000000009</v>
      </c>
      <c r="V64" s="10">
        <v>43293.799999999988</v>
      </c>
      <c r="W64" s="10">
        <f>D64-V64</f>
        <v>612632.59000000008</v>
      </c>
      <c r="X64" s="10">
        <f t="shared" si="52"/>
        <v>93.399594731963759</v>
      </c>
      <c r="Y64" s="9">
        <v>25472.920000000013</v>
      </c>
      <c r="Z64" s="10">
        <v>4455291</v>
      </c>
    </row>
    <row r="65" spans="1:26" s="6" customFormat="1" ht="20.25" customHeight="1" x14ac:dyDescent="0.15">
      <c r="A65" s="7" t="s">
        <v>34</v>
      </c>
      <c r="B65" s="8">
        <v>964</v>
      </c>
      <c r="C65" s="10">
        <v>484709.28999999951</v>
      </c>
      <c r="D65" s="10">
        <f t="shared" ref="D65:D70" si="54">E65+F65</f>
        <v>478659.15000000061</v>
      </c>
      <c r="E65" s="10">
        <v>151078.33000000016</v>
      </c>
      <c r="F65" s="10">
        <v>327580.82000000047</v>
      </c>
      <c r="G65" s="10">
        <f t="shared" ref="G65:G70" si="55">D65-I65-Q65</f>
        <v>476309.15000000061</v>
      </c>
      <c r="H65" s="8">
        <v>0</v>
      </c>
      <c r="I65" s="10">
        <v>0</v>
      </c>
      <c r="J65" s="8">
        <f t="shared" ref="J65:J70" si="56">P65-L65-N65</f>
        <v>351</v>
      </c>
      <c r="K65" s="10">
        <f t="shared" ref="K65:K70" si="57">Q65-M65-O65</f>
        <v>2275.2999999999993</v>
      </c>
      <c r="L65" s="8">
        <v>4</v>
      </c>
      <c r="M65" s="10">
        <v>10.600000000000001</v>
      </c>
      <c r="N65" s="8">
        <v>8</v>
      </c>
      <c r="O65" s="10">
        <v>64.099999999999994</v>
      </c>
      <c r="P65" s="8">
        <v>363</v>
      </c>
      <c r="Q65" s="10">
        <v>2349.9999999999991</v>
      </c>
      <c r="R65" s="10">
        <v>93425.89</v>
      </c>
      <c r="S65" s="10">
        <f t="shared" ref="S65:S70" si="58">E65-R65</f>
        <v>57652.440000000162</v>
      </c>
      <c r="T65" s="10">
        <v>154047.74000000028</v>
      </c>
      <c r="U65" s="10">
        <f t="shared" si="53"/>
        <v>173533.08000000019</v>
      </c>
      <c r="V65" s="10">
        <v>271090.14000000025</v>
      </c>
      <c r="W65" s="10">
        <f t="shared" ref="W65:W70" si="59">D65-V65</f>
        <v>207569.01000000036</v>
      </c>
      <c r="X65" s="10">
        <f t="shared" si="52"/>
        <v>43.364680274053072</v>
      </c>
      <c r="Y65" s="10">
        <v>11046.110000000002</v>
      </c>
      <c r="Z65" s="10">
        <v>2157807.239999997</v>
      </c>
    </row>
    <row r="66" spans="1:26" s="6" customFormat="1" ht="20.25" customHeight="1" x14ac:dyDescent="0.15">
      <c r="A66" s="7" t="s">
        <v>35</v>
      </c>
      <c r="B66" s="8">
        <v>241</v>
      </c>
      <c r="C66" s="10">
        <v>75627.729999999952</v>
      </c>
      <c r="D66" s="10">
        <f t="shared" si="54"/>
        <v>66891.23000000001</v>
      </c>
      <c r="E66" s="10">
        <v>43256.270000000033</v>
      </c>
      <c r="F66" s="10">
        <v>23634.959999999985</v>
      </c>
      <c r="G66" s="10">
        <f t="shared" si="55"/>
        <v>66557.430000000008</v>
      </c>
      <c r="H66" s="8">
        <v>1</v>
      </c>
      <c r="I66" s="10">
        <v>145</v>
      </c>
      <c r="J66" s="8">
        <f t="shared" si="56"/>
        <v>32</v>
      </c>
      <c r="K66" s="10">
        <f t="shared" si="57"/>
        <v>184.10000000000008</v>
      </c>
      <c r="L66" s="8">
        <v>0</v>
      </c>
      <c r="M66" s="10">
        <v>0</v>
      </c>
      <c r="N66" s="8">
        <v>1</v>
      </c>
      <c r="O66" s="10">
        <v>4.7</v>
      </c>
      <c r="P66" s="8">
        <v>33</v>
      </c>
      <c r="Q66" s="10">
        <v>188.80000000000007</v>
      </c>
      <c r="R66" s="10">
        <v>30528.179999999978</v>
      </c>
      <c r="S66" s="10">
        <f t="shared" si="58"/>
        <v>12728.090000000055</v>
      </c>
      <c r="T66" s="10">
        <v>8114.1900000000023</v>
      </c>
      <c r="U66" s="10">
        <f t="shared" si="53"/>
        <v>15520.769999999982</v>
      </c>
      <c r="V66" s="10">
        <v>11210.800000000003</v>
      </c>
      <c r="W66" s="10">
        <f t="shared" si="59"/>
        <v>55680.430000000008</v>
      </c>
      <c r="X66" s="10">
        <f t="shared" si="52"/>
        <v>83.240254365183603</v>
      </c>
      <c r="Y66" s="10">
        <v>975.8</v>
      </c>
      <c r="Z66" s="10">
        <v>354124.51000000047</v>
      </c>
    </row>
    <row r="67" spans="1:26" s="6" customFormat="1" ht="20.25" customHeight="1" x14ac:dyDescent="0.15">
      <c r="A67" s="7" t="s">
        <v>36</v>
      </c>
      <c r="B67" s="8">
        <v>603</v>
      </c>
      <c r="C67" s="10">
        <v>426069.25</v>
      </c>
      <c r="D67" s="10">
        <f t="shared" si="54"/>
        <v>416714.4600000002</v>
      </c>
      <c r="E67" s="10">
        <v>207412.29000000018</v>
      </c>
      <c r="F67" s="10">
        <v>209302.17</v>
      </c>
      <c r="G67" s="10">
        <f t="shared" si="55"/>
        <v>415380.66000000021</v>
      </c>
      <c r="H67" s="8">
        <v>0</v>
      </c>
      <c r="I67" s="10">
        <v>0</v>
      </c>
      <c r="J67" s="8">
        <f t="shared" si="56"/>
        <v>219</v>
      </c>
      <c r="K67" s="10">
        <f t="shared" si="57"/>
        <v>1231.6999999999989</v>
      </c>
      <c r="L67" s="8">
        <v>28</v>
      </c>
      <c r="M67" s="10">
        <v>72.600000000000023</v>
      </c>
      <c r="N67" s="8">
        <v>5</v>
      </c>
      <c r="O67" s="10">
        <v>29.5</v>
      </c>
      <c r="P67" s="8">
        <v>252</v>
      </c>
      <c r="Q67" s="10">
        <v>1333.799999999999</v>
      </c>
      <c r="R67" s="10">
        <v>133237.32000000012</v>
      </c>
      <c r="S67" s="10">
        <f t="shared" si="58"/>
        <v>74174.970000000059</v>
      </c>
      <c r="T67" s="10">
        <v>29873.16</v>
      </c>
      <c r="U67" s="10">
        <f t="shared" si="53"/>
        <v>179429.01</v>
      </c>
      <c r="V67" s="10">
        <v>194526.68000000008</v>
      </c>
      <c r="W67" s="10">
        <f t="shared" si="59"/>
        <v>222187.78000000012</v>
      </c>
      <c r="X67" s="10">
        <f t="shared" si="52"/>
        <v>53.31895130300974</v>
      </c>
      <c r="Y67" s="10">
        <v>5724.9500000000007</v>
      </c>
      <c r="Z67" s="10">
        <v>1904612.5600000024</v>
      </c>
    </row>
    <row r="68" spans="1:26" s="6" customFormat="1" ht="20.25" customHeight="1" x14ac:dyDescent="0.15">
      <c r="A68" s="7" t="s">
        <v>37</v>
      </c>
      <c r="B68" s="8">
        <v>576</v>
      </c>
      <c r="C68" s="10">
        <v>282345.68999999959</v>
      </c>
      <c r="D68" s="10">
        <f t="shared" si="54"/>
        <v>276239.01000000036</v>
      </c>
      <c r="E68" s="10">
        <v>178111.74000000037</v>
      </c>
      <c r="F68" s="10">
        <v>98127.270000000019</v>
      </c>
      <c r="G68" s="10">
        <f t="shared" si="55"/>
        <v>275305.86000000034</v>
      </c>
      <c r="H68" s="8">
        <v>0</v>
      </c>
      <c r="I68" s="10">
        <v>0</v>
      </c>
      <c r="J68" s="8">
        <f t="shared" si="56"/>
        <v>143</v>
      </c>
      <c r="K68" s="10">
        <f t="shared" si="57"/>
        <v>933.14999999999986</v>
      </c>
      <c r="L68" s="8">
        <v>0</v>
      </c>
      <c r="M68" s="10">
        <v>0</v>
      </c>
      <c r="N68" s="8">
        <v>0</v>
      </c>
      <c r="O68" s="10">
        <v>0</v>
      </c>
      <c r="P68" s="8">
        <v>143</v>
      </c>
      <c r="Q68" s="10">
        <v>933.14999999999986</v>
      </c>
      <c r="R68" s="10">
        <v>78481.13</v>
      </c>
      <c r="S68" s="10">
        <f t="shared" si="58"/>
        <v>99630.610000000364</v>
      </c>
      <c r="T68" s="10">
        <v>55579.6</v>
      </c>
      <c r="U68" s="10">
        <f t="shared" si="53"/>
        <v>42547.67000000002</v>
      </c>
      <c r="V68" s="10">
        <v>143237.82000000012</v>
      </c>
      <c r="W68" s="10">
        <f t="shared" si="59"/>
        <v>133001.19000000024</v>
      </c>
      <c r="X68" s="10">
        <f t="shared" si="52"/>
        <v>48.147142577726463</v>
      </c>
      <c r="Y68" s="10">
        <v>4856.9299999999994</v>
      </c>
      <c r="Z68" s="10">
        <v>1477903.7699999977</v>
      </c>
    </row>
    <row r="69" spans="1:26" s="6" customFormat="1" ht="20.25" customHeight="1" x14ac:dyDescent="0.15">
      <c r="A69" s="7" t="s">
        <v>38</v>
      </c>
      <c r="B69" s="8">
        <v>237</v>
      </c>
      <c r="C69" s="10">
        <v>98943.98</v>
      </c>
      <c r="D69" s="10">
        <f t="shared" si="54"/>
        <v>98508.500000000015</v>
      </c>
      <c r="E69" s="10">
        <v>68250.820000000007</v>
      </c>
      <c r="F69" s="10">
        <v>30257.680000000008</v>
      </c>
      <c r="G69" s="10">
        <f t="shared" si="55"/>
        <v>97688.510000000009</v>
      </c>
      <c r="H69" s="8">
        <v>0</v>
      </c>
      <c r="I69" s="10">
        <v>0</v>
      </c>
      <c r="J69" s="8">
        <f t="shared" si="56"/>
        <v>67</v>
      </c>
      <c r="K69" s="10">
        <f t="shared" si="57"/>
        <v>819.99</v>
      </c>
      <c r="L69" s="8">
        <v>0</v>
      </c>
      <c r="M69" s="10">
        <v>0</v>
      </c>
      <c r="N69" s="8">
        <v>0</v>
      </c>
      <c r="O69" s="10">
        <v>0</v>
      </c>
      <c r="P69" s="8">
        <v>67</v>
      </c>
      <c r="Q69" s="10">
        <v>819.99</v>
      </c>
      <c r="R69" s="10">
        <v>29412.75</v>
      </c>
      <c r="S69" s="10">
        <f t="shared" si="58"/>
        <v>38838.070000000007</v>
      </c>
      <c r="T69" s="10">
        <v>13510.03</v>
      </c>
      <c r="U69" s="10">
        <f t="shared" si="53"/>
        <v>16747.650000000009</v>
      </c>
      <c r="V69" s="10">
        <v>23989.820000000018</v>
      </c>
      <c r="W69" s="10">
        <f t="shared" si="59"/>
        <v>74518.679999999993</v>
      </c>
      <c r="X69" s="10">
        <f t="shared" si="52"/>
        <v>75.646954323738541</v>
      </c>
      <c r="Y69" s="10">
        <v>4203.22</v>
      </c>
      <c r="Z69" s="10">
        <v>493877.19999999984</v>
      </c>
    </row>
    <row r="70" spans="1:26" s="6" customFormat="1" ht="20.25" customHeight="1" x14ac:dyDescent="0.15">
      <c r="A70" s="7" t="s">
        <v>39</v>
      </c>
      <c r="B70" s="8">
        <v>423</v>
      </c>
      <c r="C70" s="10">
        <v>103917.4199999999</v>
      </c>
      <c r="D70" s="10">
        <f t="shared" si="54"/>
        <v>103259.32999999996</v>
      </c>
      <c r="E70" s="10">
        <v>61509.819999999978</v>
      </c>
      <c r="F70" s="10">
        <v>41749.50999999998</v>
      </c>
      <c r="G70" s="10">
        <f t="shared" si="55"/>
        <v>102971.72999999995</v>
      </c>
      <c r="H70" s="8">
        <v>1</v>
      </c>
      <c r="I70" s="10">
        <v>50.5</v>
      </c>
      <c r="J70" s="8">
        <f t="shared" si="56"/>
        <v>43</v>
      </c>
      <c r="K70" s="10">
        <f t="shared" si="57"/>
        <v>232.20000000000005</v>
      </c>
      <c r="L70" s="8">
        <v>1</v>
      </c>
      <c r="M70" s="10">
        <v>2.5</v>
      </c>
      <c r="N70" s="8">
        <v>1</v>
      </c>
      <c r="O70" s="10">
        <v>2.4</v>
      </c>
      <c r="P70" s="8">
        <v>45</v>
      </c>
      <c r="Q70" s="10">
        <v>237.10000000000005</v>
      </c>
      <c r="R70" s="10">
        <v>42232.75</v>
      </c>
      <c r="S70" s="10">
        <f t="shared" si="58"/>
        <v>19277.069999999978</v>
      </c>
      <c r="T70" s="10">
        <v>9254.43</v>
      </c>
      <c r="U70" s="10">
        <f t="shared" si="53"/>
        <v>32495.07999999998</v>
      </c>
      <c r="V70" s="10">
        <v>7398.49</v>
      </c>
      <c r="W70" s="10">
        <f t="shared" si="59"/>
        <v>95860.839999999953</v>
      </c>
      <c r="X70" s="10">
        <f t="shared" si="52"/>
        <v>92.835039700528739</v>
      </c>
      <c r="Y70" s="10">
        <v>1126.5000000000005</v>
      </c>
      <c r="Z70" s="10">
        <v>495660.86</v>
      </c>
    </row>
    <row r="71" spans="1:26" s="6" customFormat="1" ht="20.25" customHeight="1" x14ac:dyDescent="0.15">
      <c r="A71" s="7"/>
      <c r="B71" s="8"/>
      <c r="C71" s="10"/>
      <c r="D71" s="10"/>
      <c r="E71" s="10"/>
      <c r="F71" s="10"/>
      <c r="G71" s="10"/>
      <c r="H71" s="8"/>
      <c r="I71" s="10"/>
      <c r="J71" s="8"/>
      <c r="K71" s="10"/>
      <c r="L71" s="8"/>
      <c r="M71" s="10"/>
      <c r="N71" s="8"/>
      <c r="O71" s="10"/>
      <c r="P71" s="8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6" customFormat="1" ht="20.25" customHeight="1" x14ac:dyDescent="0.15">
      <c r="A72" s="7" t="s">
        <v>50</v>
      </c>
      <c r="B72" s="8">
        <f>SUM(B73:B79)</f>
        <v>5296</v>
      </c>
      <c r="C72" s="9">
        <f>SUM(C73:C79)</f>
        <v>2125060.27</v>
      </c>
      <c r="D72" s="9">
        <f>SUM(D73:D79)</f>
        <v>2076925.53</v>
      </c>
      <c r="E72" s="9">
        <f>SUM(E73:E79)</f>
        <v>1252506.67</v>
      </c>
      <c r="F72" s="9">
        <f>SUM(F73:F79)</f>
        <v>824418.86</v>
      </c>
      <c r="G72" s="9">
        <f t="shared" ref="G72:W72" si="60">SUM(G73:G79)</f>
        <v>2066019.83</v>
      </c>
      <c r="H72" s="8">
        <f t="shared" si="60"/>
        <v>6</v>
      </c>
      <c r="I72" s="9">
        <f t="shared" si="60"/>
        <v>2528.5</v>
      </c>
      <c r="J72" s="8">
        <f t="shared" si="60"/>
        <v>1029</v>
      </c>
      <c r="K72" s="9">
        <f t="shared" si="60"/>
        <v>8175.9999999999982</v>
      </c>
      <c r="L72" s="8">
        <f t="shared" si="60"/>
        <v>35</v>
      </c>
      <c r="M72" s="9">
        <f t="shared" si="60"/>
        <v>93.200000000000017</v>
      </c>
      <c r="N72" s="8">
        <f t="shared" si="60"/>
        <v>16</v>
      </c>
      <c r="O72" s="9">
        <f t="shared" si="60"/>
        <v>108</v>
      </c>
      <c r="P72" s="8">
        <f t="shared" si="60"/>
        <v>1080</v>
      </c>
      <c r="Q72" s="9">
        <f t="shared" si="60"/>
        <v>8377.1999999999989</v>
      </c>
      <c r="R72" s="9">
        <f t="shared" si="60"/>
        <v>808976.20999999985</v>
      </c>
      <c r="S72" s="9">
        <f t="shared" si="60"/>
        <v>443530.46</v>
      </c>
      <c r="T72" s="9">
        <f t="shared" si="60"/>
        <v>319479.15999999997</v>
      </c>
      <c r="U72" s="9">
        <f t="shared" si="60"/>
        <v>504939.69999999995</v>
      </c>
      <c r="V72" s="9">
        <f t="shared" si="60"/>
        <v>697834.84000000043</v>
      </c>
      <c r="W72" s="9">
        <f t="shared" si="60"/>
        <v>1379090.6899999995</v>
      </c>
      <c r="X72" s="10">
        <f t="shared" ref="X72:X79" si="61">W72/D72*100</f>
        <v>66.400584425383784</v>
      </c>
      <c r="Y72" s="9">
        <f>SUM(Y73:Y79)</f>
        <v>53499.950000000026</v>
      </c>
      <c r="Z72" s="9">
        <f>SUM(Z73:Z79)</f>
        <v>11175246.299999969</v>
      </c>
    </row>
    <row r="73" spans="1:26" s="6" customFormat="1" ht="20.25" customHeight="1" x14ac:dyDescent="0.15">
      <c r="A73" s="7" t="s">
        <v>33</v>
      </c>
      <c r="B73" s="8">
        <v>2258</v>
      </c>
      <c r="C73" s="10">
        <v>668947.27</v>
      </c>
      <c r="D73" s="10">
        <f>E73+F73</f>
        <v>651501.87</v>
      </c>
      <c r="E73" s="10">
        <v>561401.89</v>
      </c>
      <c r="F73" s="10">
        <v>90099.98</v>
      </c>
      <c r="G73" s="10">
        <f>D73-I73-Q73</f>
        <v>646647.77</v>
      </c>
      <c r="H73" s="8">
        <v>4</v>
      </c>
      <c r="I73" s="10">
        <v>2333</v>
      </c>
      <c r="J73" s="8">
        <f>P73-L73-N73</f>
        <v>172</v>
      </c>
      <c r="K73" s="10">
        <f>Q73-M73-O73</f>
        <v>2506.3000000000002</v>
      </c>
      <c r="L73" s="8">
        <v>2</v>
      </c>
      <c r="M73" s="10">
        <v>7.5</v>
      </c>
      <c r="N73" s="8">
        <v>1</v>
      </c>
      <c r="O73" s="10">
        <v>7.3</v>
      </c>
      <c r="P73" s="8">
        <v>175</v>
      </c>
      <c r="Q73" s="10">
        <v>2521.1000000000004</v>
      </c>
      <c r="R73" s="10">
        <v>416266.73</v>
      </c>
      <c r="S73" s="10">
        <f>E73-R73</f>
        <v>145135.16000000003</v>
      </c>
      <c r="T73" s="10">
        <v>46790.68</v>
      </c>
      <c r="U73" s="10">
        <f t="shared" ref="U73:U79" si="62">F73-T73</f>
        <v>43309.299999999996</v>
      </c>
      <c r="V73" s="10">
        <v>43601.76999999999</v>
      </c>
      <c r="W73" s="10">
        <f>D73-V73</f>
        <v>607900.1</v>
      </c>
      <c r="X73" s="10">
        <f t="shared" si="61"/>
        <v>93.307498871799083</v>
      </c>
      <c r="Y73" s="9">
        <v>25472.920000000013</v>
      </c>
      <c r="Z73" s="10">
        <v>4401221.1799999718</v>
      </c>
    </row>
    <row r="74" spans="1:26" s="6" customFormat="1" ht="20.25" customHeight="1" x14ac:dyDescent="0.15">
      <c r="A74" s="7" t="s">
        <v>34</v>
      </c>
      <c r="B74" s="8">
        <v>963</v>
      </c>
      <c r="C74" s="10">
        <v>479979.65</v>
      </c>
      <c r="D74" s="10">
        <f t="shared" ref="D74:D79" si="63">E74+F74</f>
        <v>473894.63</v>
      </c>
      <c r="E74" s="10">
        <v>143124.64000000001</v>
      </c>
      <c r="F74" s="10">
        <v>330769.99</v>
      </c>
      <c r="G74" s="10">
        <f t="shared" ref="G74:G79" si="64">D74-I74-Q74</f>
        <v>471514.56</v>
      </c>
      <c r="H74" s="8">
        <v>0</v>
      </c>
      <c r="I74" s="10">
        <v>0</v>
      </c>
      <c r="J74" s="8">
        <f t="shared" ref="J74:J79" si="65">P74-L74-N74</f>
        <v>356</v>
      </c>
      <c r="K74" s="10">
        <f t="shared" ref="K74:K79" si="66">Q74-M74-O74</f>
        <v>2305.3699999999994</v>
      </c>
      <c r="L74" s="8">
        <v>4</v>
      </c>
      <c r="M74" s="10">
        <v>10.600000000000001</v>
      </c>
      <c r="N74" s="8">
        <v>8</v>
      </c>
      <c r="O74" s="10">
        <v>64.099999999999994</v>
      </c>
      <c r="P74" s="8">
        <v>368</v>
      </c>
      <c r="Q74" s="10">
        <v>2380.0699999999993</v>
      </c>
      <c r="R74" s="10">
        <v>87202.97</v>
      </c>
      <c r="S74" s="10">
        <f t="shared" ref="S74:S79" si="67">E74-R74</f>
        <v>55921.670000000013</v>
      </c>
      <c r="T74" s="10">
        <v>156183.97</v>
      </c>
      <c r="U74" s="10">
        <f t="shared" si="62"/>
        <v>174586.02</v>
      </c>
      <c r="V74" s="10">
        <v>274125.74000000028</v>
      </c>
      <c r="W74" s="10">
        <f t="shared" ref="W74:W79" si="68">D74-V74</f>
        <v>199768.88999999972</v>
      </c>
      <c r="X74" s="10">
        <f t="shared" si="61"/>
        <v>42.1547064164875</v>
      </c>
      <c r="Y74" s="10">
        <v>11179.560000000003</v>
      </c>
      <c r="Z74" s="10">
        <v>2116970.5799999973</v>
      </c>
    </row>
    <row r="75" spans="1:26" s="6" customFormat="1" ht="20.25" customHeight="1" x14ac:dyDescent="0.15">
      <c r="A75" s="7" t="s">
        <v>35</v>
      </c>
      <c r="B75" s="8">
        <v>242</v>
      </c>
      <c r="C75" s="10">
        <v>74706.75</v>
      </c>
      <c r="D75" s="10">
        <f t="shared" si="63"/>
        <v>65970.25</v>
      </c>
      <c r="E75" s="10">
        <v>42223.29</v>
      </c>
      <c r="F75" s="10">
        <v>23746.959999999999</v>
      </c>
      <c r="G75" s="10">
        <f t="shared" si="64"/>
        <v>65636.45</v>
      </c>
      <c r="H75" s="8">
        <v>1</v>
      </c>
      <c r="I75" s="10">
        <v>145</v>
      </c>
      <c r="J75" s="8">
        <f t="shared" si="65"/>
        <v>32</v>
      </c>
      <c r="K75" s="10">
        <f t="shared" si="66"/>
        <v>184.10000000000008</v>
      </c>
      <c r="L75" s="8">
        <v>0</v>
      </c>
      <c r="M75" s="10">
        <v>0</v>
      </c>
      <c r="N75" s="8">
        <v>1</v>
      </c>
      <c r="O75" s="10">
        <v>4.7</v>
      </c>
      <c r="P75" s="8">
        <v>33</v>
      </c>
      <c r="Q75" s="10">
        <v>188.80000000000007</v>
      </c>
      <c r="R75" s="10">
        <v>29616.21</v>
      </c>
      <c r="S75" s="10">
        <f t="shared" si="67"/>
        <v>12607.080000000002</v>
      </c>
      <c r="T75" s="10">
        <v>8132.19</v>
      </c>
      <c r="U75" s="10">
        <f t="shared" si="62"/>
        <v>15614.77</v>
      </c>
      <c r="V75" s="10">
        <v>11210.800000000003</v>
      </c>
      <c r="W75" s="10">
        <f t="shared" si="68"/>
        <v>54759.45</v>
      </c>
      <c r="X75" s="10">
        <f t="shared" si="61"/>
        <v>83.006279345614118</v>
      </c>
      <c r="Y75" s="10">
        <v>975.8</v>
      </c>
      <c r="Z75" s="10">
        <v>348553.46000000054</v>
      </c>
    </row>
    <row r="76" spans="1:26" s="6" customFormat="1" ht="20.25" customHeight="1" x14ac:dyDescent="0.15">
      <c r="A76" s="7" t="s">
        <v>36</v>
      </c>
      <c r="B76" s="8">
        <v>599</v>
      </c>
      <c r="C76" s="10">
        <v>425617.59</v>
      </c>
      <c r="D76" s="10">
        <f t="shared" si="63"/>
        <v>416262.80000000005</v>
      </c>
      <c r="E76" s="10">
        <v>206960.63</v>
      </c>
      <c r="F76" s="10">
        <v>209302.17</v>
      </c>
      <c r="G76" s="10">
        <f t="shared" si="64"/>
        <v>414929.00000000006</v>
      </c>
      <c r="H76" s="8">
        <v>0</v>
      </c>
      <c r="I76" s="10">
        <v>0</v>
      </c>
      <c r="J76" s="8">
        <f t="shared" si="65"/>
        <v>219</v>
      </c>
      <c r="K76" s="10">
        <f t="shared" si="66"/>
        <v>1231.6999999999989</v>
      </c>
      <c r="L76" s="8">
        <v>28</v>
      </c>
      <c r="M76" s="10">
        <v>72.600000000000023</v>
      </c>
      <c r="N76" s="8">
        <v>5</v>
      </c>
      <c r="O76" s="10">
        <v>29.5</v>
      </c>
      <c r="P76" s="8">
        <v>252</v>
      </c>
      <c r="Q76" s="10">
        <v>1333.799999999999</v>
      </c>
      <c r="R76" s="10">
        <v>132835.26</v>
      </c>
      <c r="S76" s="10">
        <f t="shared" si="67"/>
        <v>74125.37</v>
      </c>
      <c r="T76" s="10">
        <v>29873.16</v>
      </c>
      <c r="U76" s="10">
        <f t="shared" si="62"/>
        <v>179429.01</v>
      </c>
      <c r="V76" s="10">
        <v>194526.68000000008</v>
      </c>
      <c r="W76" s="10">
        <f t="shared" si="68"/>
        <v>221736.11999999997</v>
      </c>
      <c r="X76" s="10">
        <f t="shared" si="61"/>
        <v>53.268300698501022</v>
      </c>
      <c r="Y76" s="10">
        <v>5724.9500000000007</v>
      </c>
      <c r="Z76" s="10">
        <v>1901886.2600000021</v>
      </c>
    </row>
    <row r="77" spans="1:26" s="6" customFormat="1" ht="20.25" customHeight="1" x14ac:dyDescent="0.15">
      <c r="A77" s="7" t="s">
        <v>37</v>
      </c>
      <c r="B77" s="8">
        <v>576</v>
      </c>
      <c r="C77" s="10">
        <v>277673.19</v>
      </c>
      <c r="D77" s="10">
        <f t="shared" si="63"/>
        <v>272366.63</v>
      </c>
      <c r="E77" s="10">
        <v>174239.35999999999</v>
      </c>
      <c r="F77" s="10">
        <v>98127.27</v>
      </c>
      <c r="G77" s="10">
        <f t="shared" si="64"/>
        <v>271485.49</v>
      </c>
      <c r="H77" s="8">
        <v>0</v>
      </c>
      <c r="I77" s="10">
        <v>0</v>
      </c>
      <c r="J77" s="8">
        <f t="shared" si="65"/>
        <v>139</v>
      </c>
      <c r="K77" s="10">
        <f t="shared" si="66"/>
        <v>881.13999999999976</v>
      </c>
      <c r="L77" s="8">
        <v>0</v>
      </c>
      <c r="M77" s="10">
        <v>0</v>
      </c>
      <c r="N77" s="8">
        <v>0</v>
      </c>
      <c r="O77" s="10">
        <v>0</v>
      </c>
      <c r="P77" s="8">
        <v>139</v>
      </c>
      <c r="Q77" s="10">
        <v>881.13999999999976</v>
      </c>
      <c r="R77" s="10">
        <v>75080.94</v>
      </c>
      <c r="S77" s="10">
        <f t="shared" si="67"/>
        <v>99158.419999999984</v>
      </c>
      <c r="T77" s="10">
        <v>55579.6</v>
      </c>
      <c r="U77" s="10">
        <f t="shared" si="62"/>
        <v>42547.670000000006</v>
      </c>
      <c r="V77" s="10">
        <v>143021.62000000008</v>
      </c>
      <c r="W77" s="10">
        <f t="shared" si="68"/>
        <v>129345.00999999992</v>
      </c>
      <c r="X77" s="10">
        <f t="shared" si="61"/>
        <v>47.489301461049003</v>
      </c>
      <c r="Y77" s="10">
        <v>4634.5999999999995</v>
      </c>
      <c r="Z77" s="10">
        <v>1446776.5799999968</v>
      </c>
    </row>
    <row r="78" spans="1:26" s="6" customFormat="1" ht="20.25" customHeight="1" x14ac:dyDescent="0.15">
      <c r="A78" s="7" t="s">
        <v>38</v>
      </c>
      <c r="B78" s="8">
        <v>238</v>
      </c>
      <c r="C78" s="10">
        <v>96310.29</v>
      </c>
      <c r="D78" s="10">
        <f t="shared" si="63"/>
        <v>95761.91</v>
      </c>
      <c r="E78" s="10">
        <v>65138.93</v>
      </c>
      <c r="F78" s="10">
        <v>30622.98</v>
      </c>
      <c r="G78" s="10">
        <f t="shared" si="64"/>
        <v>94926.720000000001</v>
      </c>
      <c r="H78" s="8">
        <v>0</v>
      </c>
      <c r="I78" s="10">
        <v>0</v>
      </c>
      <c r="J78" s="8">
        <f t="shared" si="65"/>
        <v>68</v>
      </c>
      <c r="K78" s="10">
        <f t="shared" si="66"/>
        <v>835.18999999999994</v>
      </c>
      <c r="L78" s="8">
        <v>0</v>
      </c>
      <c r="M78" s="10">
        <v>0</v>
      </c>
      <c r="N78" s="8">
        <v>0</v>
      </c>
      <c r="O78" s="10">
        <v>0</v>
      </c>
      <c r="P78" s="8">
        <v>68</v>
      </c>
      <c r="Q78" s="10">
        <v>835.18999999999994</v>
      </c>
      <c r="R78" s="10">
        <v>27389.94</v>
      </c>
      <c r="S78" s="10">
        <f t="shared" si="67"/>
        <v>37748.990000000005</v>
      </c>
      <c r="T78" s="10">
        <v>13665.13</v>
      </c>
      <c r="U78" s="10">
        <f t="shared" si="62"/>
        <v>16957.849999999999</v>
      </c>
      <c r="V78" s="10">
        <v>23949.74000000002</v>
      </c>
      <c r="W78" s="10">
        <f t="shared" si="68"/>
        <v>71812.169999999984</v>
      </c>
      <c r="X78" s="10">
        <f t="shared" si="61"/>
        <v>74.990327573875646</v>
      </c>
      <c r="Y78" s="10">
        <v>4385.62</v>
      </c>
      <c r="Z78" s="10">
        <v>476082.64999999997</v>
      </c>
    </row>
    <row r="79" spans="1:26" s="6" customFormat="1" ht="20.25" customHeight="1" x14ac:dyDescent="0.15">
      <c r="A79" s="7" t="s">
        <v>39</v>
      </c>
      <c r="B79" s="8">
        <v>420</v>
      </c>
      <c r="C79" s="10">
        <v>101825.53</v>
      </c>
      <c r="D79" s="10">
        <f t="shared" si="63"/>
        <v>101167.44</v>
      </c>
      <c r="E79" s="10">
        <v>59417.93</v>
      </c>
      <c r="F79" s="10">
        <v>41749.51</v>
      </c>
      <c r="G79" s="10">
        <f t="shared" si="64"/>
        <v>100879.84</v>
      </c>
      <c r="H79" s="8">
        <v>1</v>
      </c>
      <c r="I79" s="10">
        <v>50.5</v>
      </c>
      <c r="J79" s="8">
        <f t="shared" si="65"/>
        <v>43</v>
      </c>
      <c r="K79" s="10">
        <f t="shared" si="66"/>
        <v>232.20000000000005</v>
      </c>
      <c r="L79" s="8">
        <v>1</v>
      </c>
      <c r="M79" s="10">
        <v>2.5</v>
      </c>
      <c r="N79" s="8">
        <v>1</v>
      </c>
      <c r="O79" s="10">
        <v>2.4</v>
      </c>
      <c r="P79" s="8">
        <v>45</v>
      </c>
      <c r="Q79" s="10">
        <v>237.10000000000005</v>
      </c>
      <c r="R79" s="10">
        <v>40584.160000000003</v>
      </c>
      <c r="S79" s="10">
        <f t="shared" si="67"/>
        <v>18833.769999999997</v>
      </c>
      <c r="T79" s="10">
        <v>9254.43</v>
      </c>
      <c r="U79" s="10">
        <f t="shared" si="62"/>
        <v>32495.08</v>
      </c>
      <c r="V79" s="10">
        <v>7398.49</v>
      </c>
      <c r="W79" s="10">
        <f t="shared" si="68"/>
        <v>93768.95</v>
      </c>
      <c r="X79" s="10">
        <f t="shared" si="61"/>
        <v>92.686886215564996</v>
      </c>
      <c r="Y79" s="10">
        <v>1126.5000000000005</v>
      </c>
      <c r="Z79" s="10">
        <v>483755.5899999995</v>
      </c>
    </row>
    <row r="80" spans="1:26" s="6" customFormat="1" ht="20.25" customHeight="1" x14ac:dyDescent="0.15">
      <c r="A80" s="7"/>
      <c r="B80" s="8"/>
      <c r="C80" s="10"/>
      <c r="D80" s="10"/>
      <c r="E80" s="10"/>
      <c r="F80" s="10"/>
      <c r="G80" s="10"/>
      <c r="H80" s="8"/>
      <c r="I80" s="10"/>
      <c r="J80" s="8"/>
      <c r="K80" s="10"/>
      <c r="L80" s="8"/>
      <c r="M80" s="10"/>
      <c r="N80" s="8"/>
      <c r="O80" s="10"/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s="6" customFormat="1" ht="20.25" customHeight="1" x14ac:dyDescent="0.15">
      <c r="A81" s="7" t="s">
        <v>32</v>
      </c>
      <c r="B81" s="8">
        <f>SUM(B82:B88)</f>
        <v>4884</v>
      </c>
      <c r="C81" s="9">
        <f>SUM(C82:C88)</f>
        <v>2107111.7299999981</v>
      </c>
      <c r="D81" s="9">
        <f>SUM(D82:D88)</f>
        <v>2060203.849999998</v>
      </c>
      <c r="E81" s="9">
        <f>SUM(E82:E88)</f>
        <v>1230689.4499999937</v>
      </c>
      <c r="F81" s="9">
        <f>SUM(F82:F88)</f>
        <v>829514.40000000026</v>
      </c>
      <c r="G81" s="9">
        <f t="shared" ref="G81:W81" si="69">SUM(G82:G88)</f>
        <v>2049298.1499999946</v>
      </c>
      <c r="H81" s="8">
        <f t="shared" si="69"/>
        <v>6</v>
      </c>
      <c r="I81" s="9">
        <f t="shared" si="69"/>
        <v>2528.5</v>
      </c>
      <c r="J81" s="8">
        <f t="shared" si="69"/>
        <v>1028</v>
      </c>
      <c r="K81" s="9">
        <f t="shared" si="69"/>
        <v>8166.5999999999967</v>
      </c>
      <c r="L81" s="8">
        <f t="shared" si="69"/>
        <v>34</v>
      </c>
      <c r="M81" s="9">
        <f t="shared" si="69"/>
        <v>90.5</v>
      </c>
      <c r="N81" s="8">
        <f t="shared" si="69"/>
        <v>18</v>
      </c>
      <c r="O81" s="9">
        <f t="shared" si="69"/>
        <v>120.10000000000002</v>
      </c>
      <c r="P81" s="8">
        <f t="shared" si="69"/>
        <v>1080</v>
      </c>
      <c r="Q81" s="9">
        <f t="shared" si="69"/>
        <v>8377.1999999999971</v>
      </c>
      <c r="R81" s="9">
        <f t="shared" si="69"/>
        <v>787397.45999999403</v>
      </c>
      <c r="S81" s="9">
        <f t="shared" si="69"/>
        <v>443291.98999999993</v>
      </c>
      <c r="T81" s="9">
        <f t="shared" si="69"/>
        <v>321536.50000000012</v>
      </c>
      <c r="U81" s="9">
        <f t="shared" si="69"/>
        <v>507977.90000000031</v>
      </c>
      <c r="V81" s="9">
        <f t="shared" si="69"/>
        <v>699953.91000000038</v>
      </c>
      <c r="W81" s="9">
        <f t="shared" si="69"/>
        <v>1360249.9399999974</v>
      </c>
      <c r="X81" s="10">
        <f t="shared" ref="X81" si="70">W81/D81*100</f>
        <v>66.0250168933525</v>
      </c>
      <c r="Y81" s="9">
        <f>SUM(Y82:Y88)</f>
        <v>53470.620000000024</v>
      </c>
      <c r="Z81" s="9">
        <f>SUM(Z82:Z88)</f>
        <v>11028336.019999957</v>
      </c>
    </row>
    <row r="82" spans="1:26" s="6" customFormat="1" ht="20.25" customHeight="1" x14ac:dyDescent="0.15">
      <c r="A82" s="7" t="s">
        <v>33</v>
      </c>
      <c r="B82" s="8">
        <v>1980</v>
      </c>
      <c r="C82" s="10">
        <v>659196.82999999681</v>
      </c>
      <c r="D82" s="10">
        <v>643129.57999999681</v>
      </c>
      <c r="E82" s="10">
        <v>550669.34999999381</v>
      </c>
      <c r="F82" s="10">
        <v>92460.229999999981</v>
      </c>
      <c r="G82" s="10">
        <v>638275.47999999626</v>
      </c>
      <c r="H82" s="8">
        <v>4</v>
      </c>
      <c r="I82" s="10">
        <v>2333</v>
      </c>
      <c r="J82" s="8">
        <v>172</v>
      </c>
      <c r="K82" s="10">
        <v>2506.3000000000002</v>
      </c>
      <c r="L82" s="8">
        <v>2</v>
      </c>
      <c r="M82" s="10">
        <v>7.5</v>
      </c>
      <c r="N82" s="8">
        <v>1</v>
      </c>
      <c r="O82" s="10">
        <v>7.3</v>
      </c>
      <c r="P82" s="8">
        <v>175</v>
      </c>
      <c r="Q82" s="10">
        <v>2521.1000000000004</v>
      </c>
      <c r="R82" s="10">
        <v>404529.32999999402</v>
      </c>
      <c r="S82" s="10">
        <v>146140.01999999979</v>
      </c>
      <c r="T82" s="10">
        <v>47595.95999999997</v>
      </c>
      <c r="U82" s="10">
        <v>44864.270000000004</v>
      </c>
      <c r="V82" s="10">
        <v>44826.299999999988</v>
      </c>
      <c r="W82" s="10">
        <v>598303.27999999677</v>
      </c>
      <c r="X82" s="10">
        <v>93.029973835132836</v>
      </c>
      <c r="Y82" s="9">
        <v>25472.920000000013</v>
      </c>
      <c r="Z82" s="10">
        <v>4322345.2299999641</v>
      </c>
    </row>
    <row r="83" spans="1:26" s="6" customFormat="1" ht="20.25" customHeight="1" x14ac:dyDescent="0.15">
      <c r="A83" s="7" t="s">
        <v>34</v>
      </c>
      <c r="B83" s="8">
        <v>936</v>
      </c>
      <c r="C83" s="10">
        <v>482530.65000000061</v>
      </c>
      <c r="D83" s="10">
        <v>476445.63000000059</v>
      </c>
      <c r="E83" s="10">
        <v>143505.43999999986</v>
      </c>
      <c r="F83" s="10">
        <v>332940.19000000053</v>
      </c>
      <c r="G83" s="10">
        <v>474065.55999999936</v>
      </c>
      <c r="H83" s="8">
        <v>0</v>
      </c>
      <c r="I83" s="10">
        <v>0</v>
      </c>
      <c r="J83" s="8">
        <v>355</v>
      </c>
      <c r="K83" s="10">
        <v>2295.9699999999989</v>
      </c>
      <c r="L83" s="8">
        <v>3</v>
      </c>
      <c r="M83" s="10">
        <v>7.9</v>
      </c>
      <c r="N83" s="8">
        <v>10</v>
      </c>
      <c r="O83" s="10">
        <v>76.200000000000017</v>
      </c>
      <c r="P83" s="8">
        <v>368</v>
      </c>
      <c r="Q83" s="10">
        <v>2380.0699999999988</v>
      </c>
      <c r="R83" s="10">
        <v>87583.769999999859</v>
      </c>
      <c r="S83" s="10">
        <v>55921.67</v>
      </c>
      <c r="T83" s="10">
        <v>157299.17000000025</v>
      </c>
      <c r="U83" s="10">
        <v>175641.02000000031</v>
      </c>
      <c r="V83" s="10">
        <v>274922.94000000029</v>
      </c>
      <c r="W83" s="10">
        <v>201522.69000000026</v>
      </c>
      <c r="X83" s="10">
        <v>42.297101140375666</v>
      </c>
      <c r="Y83" s="10">
        <v>11179.560000000003</v>
      </c>
      <c r="Z83" s="10">
        <v>2127098.2999999966</v>
      </c>
    </row>
    <row r="84" spans="1:26" s="6" customFormat="1" ht="20.25" customHeight="1" x14ac:dyDescent="0.15">
      <c r="A84" s="7" t="s">
        <v>35</v>
      </c>
      <c r="B84" s="8">
        <v>219</v>
      </c>
      <c r="C84" s="10">
        <v>71975.629999999976</v>
      </c>
      <c r="D84" s="10">
        <v>63026.129999999976</v>
      </c>
      <c r="E84" s="10">
        <v>39293.149999999972</v>
      </c>
      <c r="F84" s="10">
        <v>23732.98</v>
      </c>
      <c r="G84" s="10">
        <v>62692.329999999987</v>
      </c>
      <c r="H84" s="8">
        <v>1</v>
      </c>
      <c r="I84" s="10">
        <v>145</v>
      </c>
      <c r="J84" s="8">
        <v>32</v>
      </c>
      <c r="K84" s="10">
        <v>184.10000000000005</v>
      </c>
      <c r="L84" s="8">
        <v>0</v>
      </c>
      <c r="M84" s="10">
        <v>0</v>
      </c>
      <c r="N84" s="8">
        <v>1</v>
      </c>
      <c r="O84" s="10">
        <v>4.7</v>
      </c>
      <c r="P84" s="8">
        <v>33</v>
      </c>
      <c r="Q84" s="10">
        <v>188.80000000000004</v>
      </c>
      <c r="R84" s="10">
        <v>27090.859999999968</v>
      </c>
      <c r="S84" s="10">
        <v>12202.290000000005</v>
      </c>
      <c r="T84" s="10">
        <v>8128.1400000000021</v>
      </c>
      <c r="U84" s="10">
        <v>15604.839999999998</v>
      </c>
      <c r="V84" s="10">
        <v>11210.800000000003</v>
      </c>
      <c r="W84" s="10">
        <v>51815.329999999973</v>
      </c>
      <c r="X84" s="10">
        <v>82.212456960311528</v>
      </c>
      <c r="Y84" s="10">
        <v>975.8</v>
      </c>
      <c r="Z84" s="10">
        <v>331346.30000000051</v>
      </c>
    </row>
    <row r="85" spans="1:26" s="6" customFormat="1" ht="20.25" customHeight="1" x14ac:dyDescent="0.15">
      <c r="A85" s="7" t="s">
        <v>36</v>
      </c>
      <c r="B85" s="8">
        <v>591</v>
      </c>
      <c r="C85" s="10">
        <v>423493.2100000006</v>
      </c>
      <c r="D85" s="10">
        <v>414142.04000000062</v>
      </c>
      <c r="E85" s="10">
        <v>204836.18000000028</v>
      </c>
      <c r="F85" s="10">
        <v>209305.85999999987</v>
      </c>
      <c r="G85" s="10">
        <v>412808.23999999877</v>
      </c>
      <c r="H85" s="8">
        <v>0</v>
      </c>
      <c r="I85" s="10">
        <v>0</v>
      </c>
      <c r="J85" s="8">
        <v>219</v>
      </c>
      <c r="K85" s="10">
        <v>1231.6999999999991</v>
      </c>
      <c r="L85" s="8">
        <v>28</v>
      </c>
      <c r="M85" s="10">
        <v>72.599999999999994</v>
      </c>
      <c r="N85" s="8">
        <v>5</v>
      </c>
      <c r="O85" s="10">
        <v>29.5</v>
      </c>
      <c r="P85" s="8">
        <v>252</v>
      </c>
      <c r="Q85" s="10">
        <v>1333.799999999999</v>
      </c>
      <c r="R85" s="10">
        <v>130798.02000000008</v>
      </c>
      <c r="S85" s="10">
        <v>74038.160000000207</v>
      </c>
      <c r="T85" s="10">
        <v>29719.549999999941</v>
      </c>
      <c r="U85" s="10">
        <v>179586.30999999994</v>
      </c>
      <c r="V85" s="10">
        <v>194576.78000000009</v>
      </c>
      <c r="W85" s="10">
        <v>219565.26000000056</v>
      </c>
      <c r="X85" s="10">
        <v>53.016897294464535</v>
      </c>
      <c r="Y85" s="10">
        <v>5695.62</v>
      </c>
      <c r="Z85" s="10">
        <v>1875796.2100000014</v>
      </c>
    </row>
    <row r="86" spans="1:26" s="6" customFormat="1" ht="20.25" customHeight="1" x14ac:dyDescent="0.15">
      <c r="A86" s="7" t="s">
        <v>37</v>
      </c>
      <c r="B86" s="8">
        <v>575</v>
      </c>
      <c r="C86" s="10">
        <v>277673.19000000041</v>
      </c>
      <c r="D86" s="10">
        <v>272366.63000000041</v>
      </c>
      <c r="E86" s="10">
        <v>174239.3600000001</v>
      </c>
      <c r="F86" s="10">
        <v>98127.269999999931</v>
      </c>
      <c r="G86" s="10">
        <v>271485.49000000017</v>
      </c>
      <c r="H86" s="8">
        <v>0</v>
      </c>
      <c r="I86" s="10">
        <v>0</v>
      </c>
      <c r="J86" s="8">
        <v>139</v>
      </c>
      <c r="K86" s="10">
        <v>881.13999999999976</v>
      </c>
      <c r="L86" s="8">
        <v>0</v>
      </c>
      <c r="M86" s="10">
        <v>0</v>
      </c>
      <c r="N86" s="8">
        <v>0</v>
      </c>
      <c r="O86" s="10">
        <v>0</v>
      </c>
      <c r="P86" s="8">
        <v>139</v>
      </c>
      <c r="Q86" s="10">
        <v>881.13999999999976</v>
      </c>
      <c r="R86" s="10">
        <v>75080.940000000133</v>
      </c>
      <c r="S86" s="10">
        <v>99158.419999999969</v>
      </c>
      <c r="T86" s="10">
        <v>55579.59999999994</v>
      </c>
      <c r="U86" s="10">
        <v>42547.67</v>
      </c>
      <c r="V86" s="10">
        <v>143021.62000000008</v>
      </c>
      <c r="W86" s="10">
        <v>129345.01000000031</v>
      </c>
      <c r="X86" s="10">
        <v>47.489301461049074</v>
      </c>
      <c r="Y86" s="10">
        <v>4634.5999999999995</v>
      </c>
      <c r="Z86" s="10">
        <v>1446776.5799999968</v>
      </c>
    </row>
    <row r="87" spans="1:26" s="6" customFormat="1" ht="20.25" customHeight="1" x14ac:dyDescent="0.15">
      <c r="A87" s="7" t="s">
        <v>38</v>
      </c>
      <c r="B87" s="8">
        <v>204</v>
      </c>
      <c r="C87" s="10">
        <v>94189.409999999829</v>
      </c>
      <c r="D87" s="10">
        <v>93637.549999999828</v>
      </c>
      <c r="E87" s="10">
        <v>62643.089999999938</v>
      </c>
      <c r="F87" s="10">
        <v>30994.46000000001</v>
      </c>
      <c r="G87" s="10">
        <v>92802.359999999942</v>
      </c>
      <c r="H87" s="8">
        <v>0</v>
      </c>
      <c r="I87" s="10">
        <v>0</v>
      </c>
      <c r="J87" s="8">
        <v>68</v>
      </c>
      <c r="K87" s="10">
        <v>835.18999999999994</v>
      </c>
      <c r="L87" s="8">
        <v>0</v>
      </c>
      <c r="M87" s="10">
        <v>0</v>
      </c>
      <c r="N87" s="8">
        <v>0</v>
      </c>
      <c r="O87" s="10">
        <v>0</v>
      </c>
      <c r="P87" s="8">
        <v>68</v>
      </c>
      <c r="Q87" s="10">
        <v>835.18999999999994</v>
      </c>
      <c r="R87" s="10">
        <v>24962.819999999985</v>
      </c>
      <c r="S87" s="10">
        <v>37680.269999999953</v>
      </c>
      <c r="T87" s="10">
        <v>13975.61</v>
      </c>
      <c r="U87" s="10">
        <v>17018.850000000009</v>
      </c>
      <c r="V87" s="10">
        <v>23996.980000000021</v>
      </c>
      <c r="W87" s="10">
        <v>69640.569999999803</v>
      </c>
      <c r="X87" s="10">
        <v>74.372481979718529</v>
      </c>
      <c r="Y87" s="10">
        <v>4385.62</v>
      </c>
      <c r="Z87" s="10">
        <v>462653.43999999994</v>
      </c>
    </row>
    <row r="88" spans="1:26" s="6" customFormat="1" ht="20.25" customHeight="1" x14ac:dyDescent="0.15">
      <c r="A88" s="7" t="s">
        <v>39</v>
      </c>
      <c r="B88" s="8">
        <v>379</v>
      </c>
      <c r="C88" s="10">
        <v>98052.809999999852</v>
      </c>
      <c r="D88" s="10">
        <v>97456.289999999848</v>
      </c>
      <c r="E88" s="10">
        <v>55502.87999999999</v>
      </c>
      <c r="F88" s="10">
        <v>41953.41</v>
      </c>
      <c r="G88" s="10">
        <v>97168.689999999842</v>
      </c>
      <c r="H88" s="8">
        <v>1</v>
      </c>
      <c r="I88" s="10">
        <v>50.5</v>
      </c>
      <c r="J88" s="8">
        <v>43</v>
      </c>
      <c r="K88" s="10">
        <v>232.20000000000005</v>
      </c>
      <c r="L88" s="8">
        <v>1</v>
      </c>
      <c r="M88" s="10">
        <v>2.5</v>
      </c>
      <c r="N88" s="8">
        <v>1</v>
      </c>
      <c r="O88" s="10">
        <v>2.4</v>
      </c>
      <c r="P88" s="8">
        <v>45</v>
      </c>
      <c r="Q88" s="10">
        <v>237.10000000000005</v>
      </c>
      <c r="R88" s="10">
        <v>37351.719999999987</v>
      </c>
      <c r="S88" s="10">
        <v>18151.16</v>
      </c>
      <c r="T88" s="10">
        <v>9238.4700000000066</v>
      </c>
      <c r="U88" s="10">
        <v>32714.94</v>
      </c>
      <c r="V88" s="10">
        <v>7398.49</v>
      </c>
      <c r="W88" s="10">
        <v>90057.799999999843</v>
      </c>
      <c r="X88" s="10">
        <v>92.408401756315556</v>
      </c>
      <c r="Y88" s="10">
        <v>1126.5000000000005</v>
      </c>
      <c r="Z88" s="10">
        <v>462319.95999999956</v>
      </c>
    </row>
    <row r="89" spans="1:26" s="6" customFormat="1" ht="20.25" customHeight="1" x14ac:dyDescent="0.15">
      <c r="A89" s="7"/>
      <c r="B89" s="8"/>
      <c r="C89" s="10"/>
      <c r="D89" s="10"/>
      <c r="E89" s="10"/>
      <c r="F89" s="10"/>
      <c r="G89" s="10"/>
      <c r="H89" s="8"/>
      <c r="I89" s="10"/>
      <c r="J89" s="8"/>
      <c r="K89" s="10"/>
      <c r="L89" s="8"/>
      <c r="M89" s="10"/>
      <c r="N89" s="8"/>
      <c r="O89" s="10"/>
      <c r="P89" s="8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s="6" customFormat="1" ht="20.25" customHeight="1" x14ac:dyDescent="0.15">
      <c r="A90" s="7" t="s">
        <v>40</v>
      </c>
      <c r="B90" s="8">
        <f>SUM(B91:B97)</f>
        <v>4690</v>
      </c>
      <c r="C90" s="9">
        <f>SUM(C91:C97)</f>
        <v>2083451.77</v>
      </c>
      <c r="D90" s="9">
        <f>SUM(D91:D97)</f>
        <v>2035352.5699999998</v>
      </c>
      <c r="E90" s="9">
        <f>SUM(E91:E97)</f>
        <v>1192867.2</v>
      </c>
      <c r="F90" s="9">
        <f>SUM(F91:F97)</f>
        <v>842485.37</v>
      </c>
      <c r="G90" s="9">
        <f t="shared" ref="G90:W90" si="71">SUM(G91:G97)</f>
        <v>2024695.5899999999</v>
      </c>
      <c r="H90" s="8">
        <f t="shared" si="71"/>
        <v>6</v>
      </c>
      <c r="I90" s="9">
        <f t="shared" si="71"/>
        <v>2528.5</v>
      </c>
      <c r="J90" s="8">
        <f t="shared" si="71"/>
        <v>1030</v>
      </c>
      <c r="K90" s="9">
        <f t="shared" si="71"/>
        <v>7912.0800000000008</v>
      </c>
      <c r="L90" s="8">
        <f t="shared" si="71"/>
        <v>34</v>
      </c>
      <c r="M90" s="9">
        <f t="shared" si="71"/>
        <v>90.5</v>
      </c>
      <c r="N90" s="8">
        <f t="shared" si="71"/>
        <v>19</v>
      </c>
      <c r="O90" s="9">
        <f t="shared" si="71"/>
        <v>125.9</v>
      </c>
      <c r="P90" s="8">
        <f t="shared" si="71"/>
        <v>1083</v>
      </c>
      <c r="Q90" s="9">
        <f t="shared" si="71"/>
        <v>8128.4800000000014</v>
      </c>
      <c r="R90" s="9">
        <f t="shared" si="71"/>
        <v>757423.88000000012</v>
      </c>
      <c r="S90" s="9">
        <f t="shared" si="71"/>
        <v>435443.31999999995</v>
      </c>
      <c r="T90" s="9">
        <f t="shared" si="71"/>
        <v>323755.38999999996</v>
      </c>
      <c r="U90" s="9">
        <f t="shared" si="71"/>
        <v>518729.97999999992</v>
      </c>
      <c r="V90" s="9">
        <f t="shared" si="71"/>
        <v>705835.64</v>
      </c>
      <c r="W90" s="9">
        <f t="shared" si="71"/>
        <v>1329516.93</v>
      </c>
      <c r="X90" s="10">
        <f t="shared" ref="X90:X97" si="72">W90/D90*100</f>
        <v>65.321210172446925</v>
      </c>
      <c r="Y90" s="9">
        <f>SUM(Y91:Y97)</f>
        <v>47919.47</v>
      </c>
      <c r="Z90" s="9">
        <f>SUM(Z91:Z97)</f>
        <v>10810771.289999999</v>
      </c>
    </row>
    <row r="91" spans="1:26" s="6" customFormat="1" ht="20.25" customHeight="1" x14ac:dyDescent="0.15">
      <c r="A91" s="7" t="s">
        <v>33</v>
      </c>
      <c r="B91" s="8">
        <v>1840</v>
      </c>
      <c r="C91" s="10">
        <v>643844.80000000005</v>
      </c>
      <c r="D91" s="10">
        <v>626686.31000000006</v>
      </c>
      <c r="E91" s="10">
        <v>527311.39</v>
      </c>
      <c r="F91" s="10">
        <v>99374.92</v>
      </c>
      <c r="G91" s="10">
        <v>622084.01</v>
      </c>
      <c r="H91" s="8">
        <v>4</v>
      </c>
      <c r="I91" s="10">
        <v>2333</v>
      </c>
      <c r="J91" s="8">
        <v>172</v>
      </c>
      <c r="K91" s="10">
        <v>2248.6999999999998</v>
      </c>
      <c r="L91" s="8">
        <v>2</v>
      </c>
      <c r="M91" s="10">
        <v>7.5</v>
      </c>
      <c r="N91" s="8">
        <v>2</v>
      </c>
      <c r="O91" s="10">
        <v>13.1</v>
      </c>
      <c r="P91" s="8">
        <f t="shared" ref="P91:Q97" si="73">J91+L91+N91</f>
        <v>176</v>
      </c>
      <c r="Q91" s="10">
        <f t="shared" si="73"/>
        <v>2269.2999999999997</v>
      </c>
      <c r="R91" s="10">
        <v>385469.36</v>
      </c>
      <c r="S91" s="10">
        <v>141842.03</v>
      </c>
      <c r="T91" s="10">
        <v>48698</v>
      </c>
      <c r="U91" s="10">
        <v>50676.92</v>
      </c>
      <c r="V91" s="10">
        <v>48267.72</v>
      </c>
      <c r="W91" s="10">
        <v>578418.59</v>
      </c>
      <c r="X91" s="10">
        <f t="shared" si="72"/>
        <v>92.297945681947297</v>
      </c>
      <c r="Y91" s="9">
        <v>19905.87</v>
      </c>
      <c r="Z91" s="9">
        <v>4169094.7</v>
      </c>
    </row>
    <row r="92" spans="1:26" s="6" customFormat="1" ht="20.25" customHeight="1" x14ac:dyDescent="0.15">
      <c r="A92" s="7" t="s">
        <v>34</v>
      </c>
      <c r="B92" s="8">
        <v>934</v>
      </c>
      <c r="C92" s="10">
        <v>483991.7</v>
      </c>
      <c r="D92" s="10">
        <v>477898.88</v>
      </c>
      <c r="E92" s="10">
        <v>143197.65</v>
      </c>
      <c r="F92" s="10">
        <v>334701.23</v>
      </c>
      <c r="G92" s="10">
        <v>475518.73</v>
      </c>
      <c r="H92" s="8">
        <v>0</v>
      </c>
      <c r="I92" s="10">
        <v>0</v>
      </c>
      <c r="J92" s="8">
        <v>355</v>
      </c>
      <c r="K92" s="10">
        <v>2296.0500000000002</v>
      </c>
      <c r="L92" s="8">
        <v>3</v>
      </c>
      <c r="M92" s="10">
        <v>7.9</v>
      </c>
      <c r="N92" s="8">
        <v>10</v>
      </c>
      <c r="O92" s="10">
        <v>76.2</v>
      </c>
      <c r="P92" s="8">
        <f t="shared" si="73"/>
        <v>368</v>
      </c>
      <c r="Q92" s="10">
        <f t="shared" si="73"/>
        <v>2380.15</v>
      </c>
      <c r="R92" s="10">
        <v>87459.34</v>
      </c>
      <c r="S92" s="10">
        <v>55738.31</v>
      </c>
      <c r="T92" s="10">
        <v>157326.03</v>
      </c>
      <c r="U92" s="10">
        <v>177375.2</v>
      </c>
      <c r="V92" s="10">
        <v>276670.68</v>
      </c>
      <c r="W92" s="10">
        <v>201228.2</v>
      </c>
      <c r="X92" s="10">
        <f t="shared" si="72"/>
        <v>42.106857417200892</v>
      </c>
      <c r="Y92" s="10">
        <v>11179.69</v>
      </c>
      <c r="Z92" s="10">
        <v>2129460.4500000002</v>
      </c>
    </row>
    <row r="93" spans="1:26" s="6" customFormat="1" ht="20.25" customHeight="1" x14ac:dyDescent="0.15">
      <c r="A93" s="7" t="s">
        <v>35</v>
      </c>
      <c r="B93" s="8">
        <v>208</v>
      </c>
      <c r="C93" s="10">
        <v>69778.7</v>
      </c>
      <c r="D93" s="10">
        <v>60829.2</v>
      </c>
      <c r="E93" s="10">
        <v>36684.71</v>
      </c>
      <c r="F93" s="10">
        <v>24144.49</v>
      </c>
      <c r="G93" s="10">
        <v>60495.4</v>
      </c>
      <c r="H93" s="8">
        <v>1</v>
      </c>
      <c r="I93" s="10">
        <v>145</v>
      </c>
      <c r="J93" s="8">
        <v>32</v>
      </c>
      <c r="K93" s="10">
        <v>184.1</v>
      </c>
      <c r="L93" s="8">
        <v>0</v>
      </c>
      <c r="M93" s="10">
        <v>0</v>
      </c>
      <c r="N93" s="8">
        <v>1</v>
      </c>
      <c r="O93" s="10">
        <v>4.7</v>
      </c>
      <c r="P93" s="8">
        <f t="shared" si="73"/>
        <v>33</v>
      </c>
      <c r="Q93" s="10">
        <f t="shared" si="73"/>
        <v>188.79999999999998</v>
      </c>
      <c r="R93" s="10">
        <v>24880.959999999999</v>
      </c>
      <c r="S93" s="10">
        <v>11803.75</v>
      </c>
      <c r="T93" s="10">
        <v>8399.5</v>
      </c>
      <c r="U93" s="10">
        <v>15744.99</v>
      </c>
      <c r="V93" s="10">
        <v>11349.7</v>
      </c>
      <c r="W93" s="10">
        <v>49479.5</v>
      </c>
      <c r="X93" s="10">
        <f t="shared" si="72"/>
        <v>81.341691161481663</v>
      </c>
      <c r="Y93" s="10">
        <v>975.8</v>
      </c>
      <c r="Z93" s="10">
        <v>319193.09999999998</v>
      </c>
    </row>
    <row r="94" spans="1:26" s="6" customFormat="1" ht="20.25" customHeight="1" x14ac:dyDescent="0.15">
      <c r="A94" s="7" t="s">
        <v>36</v>
      </c>
      <c r="B94" s="8">
        <v>584</v>
      </c>
      <c r="C94" s="10">
        <v>423124.39</v>
      </c>
      <c r="D94" s="10">
        <v>413751.42</v>
      </c>
      <c r="E94" s="10">
        <v>201654.63</v>
      </c>
      <c r="F94" s="10">
        <v>212096.79</v>
      </c>
      <c r="G94" s="10">
        <v>412414.62</v>
      </c>
      <c r="H94" s="8">
        <v>0</v>
      </c>
      <c r="I94" s="10">
        <v>0</v>
      </c>
      <c r="J94" s="8">
        <v>221</v>
      </c>
      <c r="K94" s="10">
        <v>1234.7</v>
      </c>
      <c r="L94" s="8">
        <v>28</v>
      </c>
      <c r="M94" s="10">
        <v>72.599999999999994</v>
      </c>
      <c r="N94" s="8">
        <v>5</v>
      </c>
      <c r="O94" s="10">
        <v>29.5</v>
      </c>
      <c r="P94" s="8">
        <f t="shared" si="73"/>
        <v>254</v>
      </c>
      <c r="Q94" s="10">
        <f t="shared" si="73"/>
        <v>1336.8</v>
      </c>
      <c r="R94" s="10">
        <v>129322.38</v>
      </c>
      <c r="S94" s="10">
        <v>72332.25</v>
      </c>
      <c r="T94" s="10">
        <v>30288.080000000002</v>
      </c>
      <c r="U94" s="10">
        <v>181808.71</v>
      </c>
      <c r="V94" s="10">
        <v>195379.92</v>
      </c>
      <c r="W94" s="10">
        <v>218371.5</v>
      </c>
      <c r="X94" s="10">
        <f t="shared" si="72"/>
        <v>52.778429135058921</v>
      </c>
      <c r="Y94" s="10">
        <v>5711.39</v>
      </c>
      <c r="Z94" s="10">
        <v>1865729.42</v>
      </c>
    </row>
    <row r="95" spans="1:26" s="6" customFormat="1" ht="20.25" customHeight="1" x14ac:dyDescent="0.15">
      <c r="A95" s="7" t="s">
        <v>37</v>
      </c>
      <c r="B95" s="8">
        <v>573</v>
      </c>
      <c r="C95" s="10">
        <v>277130.8</v>
      </c>
      <c r="D95" s="10">
        <v>271824.24</v>
      </c>
      <c r="E95" s="10">
        <v>173696.97</v>
      </c>
      <c r="F95" s="10">
        <v>98127.27</v>
      </c>
      <c r="G95" s="10">
        <v>270943.09999999998</v>
      </c>
      <c r="H95" s="8">
        <v>0</v>
      </c>
      <c r="I95" s="10">
        <v>0</v>
      </c>
      <c r="J95" s="8">
        <v>139</v>
      </c>
      <c r="K95" s="10">
        <v>881.14</v>
      </c>
      <c r="L95" s="8">
        <v>0</v>
      </c>
      <c r="M95" s="10">
        <v>0</v>
      </c>
      <c r="N95" s="8">
        <v>0</v>
      </c>
      <c r="O95" s="10">
        <v>0</v>
      </c>
      <c r="P95" s="8">
        <f t="shared" si="73"/>
        <v>139</v>
      </c>
      <c r="Q95" s="10">
        <f t="shared" si="73"/>
        <v>881.14</v>
      </c>
      <c r="R95" s="10">
        <v>74841.52</v>
      </c>
      <c r="S95" s="10">
        <v>98855.45</v>
      </c>
      <c r="T95" s="10">
        <v>55579.6</v>
      </c>
      <c r="U95" s="10">
        <v>42547.67</v>
      </c>
      <c r="V95" s="10">
        <v>142483.85</v>
      </c>
      <c r="W95" s="10">
        <v>129340.39</v>
      </c>
      <c r="X95" s="10">
        <f t="shared" si="72"/>
        <v>47.582360572405172</v>
      </c>
      <c r="Y95" s="10">
        <v>4634.6000000000004</v>
      </c>
      <c r="Z95" s="10">
        <v>1443880.1</v>
      </c>
    </row>
    <row r="96" spans="1:26" s="6" customFormat="1" ht="20.25" customHeight="1" x14ac:dyDescent="0.15">
      <c r="A96" s="7" t="s">
        <v>38</v>
      </c>
      <c r="B96" s="8">
        <v>193</v>
      </c>
      <c r="C96" s="10">
        <v>92556.5</v>
      </c>
      <c r="D96" s="10">
        <v>92004.64</v>
      </c>
      <c r="E96" s="10">
        <v>60738.38</v>
      </c>
      <c r="F96" s="10">
        <v>31266.26</v>
      </c>
      <c r="G96" s="10">
        <v>91169.45</v>
      </c>
      <c r="H96" s="8">
        <v>0</v>
      </c>
      <c r="I96" s="10">
        <v>0</v>
      </c>
      <c r="J96" s="8">
        <v>68</v>
      </c>
      <c r="K96" s="10">
        <v>835.19</v>
      </c>
      <c r="L96" s="8">
        <v>0</v>
      </c>
      <c r="M96" s="10">
        <v>0</v>
      </c>
      <c r="N96" s="8">
        <v>0</v>
      </c>
      <c r="O96" s="10">
        <v>0</v>
      </c>
      <c r="P96" s="8">
        <f t="shared" si="73"/>
        <v>68</v>
      </c>
      <c r="Q96" s="10">
        <f t="shared" si="73"/>
        <v>835.19</v>
      </c>
      <c r="R96" s="10">
        <v>23110.78</v>
      </c>
      <c r="S96" s="10">
        <v>37627.599999999999</v>
      </c>
      <c r="T96" s="10">
        <v>13993.91</v>
      </c>
      <c r="U96" s="10">
        <v>17272.349999999999</v>
      </c>
      <c r="V96" s="10">
        <v>24212.68</v>
      </c>
      <c r="W96" s="10">
        <v>67791.960000000006</v>
      </c>
      <c r="X96" s="10">
        <f t="shared" si="72"/>
        <v>73.68319684746335</v>
      </c>
      <c r="Y96" s="10">
        <v>4385.62</v>
      </c>
      <c r="Z96" s="10">
        <v>452191.26</v>
      </c>
    </row>
    <row r="97" spans="1:26" s="6" customFormat="1" ht="20.25" customHeight="1" x14ac:dyDescent="0.15">
      <c r="A97" s="7" t="s">
        <v>39</v>
      </c>
      <c r="B97" s="8">
        <v>358</v>
      </c>
      <c r="C97" s="10">
        <v>93024.88</v>
      </c>
      <c r="D97" s="10">
        <v>92357.88</v>
      </c>
      <c r="E97" s="10">
        <v>49583.47</v>
      </c>
      <c r="F97" s="10">
        <v>42774.41</v>
      </c>
      <c r="G97" s="10">
        <v>92070.28</v>
      </c>
      <c r="H97" s="8">
        <v>1</v>
      </c>
      <c r="I97" s="10">
        <v>50.5</v>
      </c>
      <c r="J97" s="8">
        <v>43</v>
      </c>
      <c r="K97" s="10">
        <v>232.2</v>
      </c>
      <c r="L97" s="8">
        <v>1</v>
      </c>
      <c r="M97" s="10">
        <v>2.5</v>
      </c>
      <c r="N97" s="8">
        <v>1</v>
      </c>
      <c r="O97" s="10">
        <v>2.4</v>
      </c>
      <c r="P97" s="8">
        <f t="shared" si="73"/>
        <v>45</v>
      </c>
      <c r="Q97" s="10">
        <f t="shared" si="73"/>
        <v>237.1</v>
      </c>
      <c r="R97" s="10">
        <v>32339.540000000015</v>
      </c>
      <c r="S97" s="10">
        <v>17243.93</v>
      </c>
      <c r="T97" s="10">
        <v>9470.2700000000041</v>
      </c>
      <c r="U97" s="10">
        <v>33304.14</v>
      </c>
      <c r="V97" s="10">
        <v>7471.09</v>
      </c>
      <c r="W97" s="10">
        <v>84886.79</v>
      </c>
      <c r="X97" s="10">
        <f t="shared" si="72"/>
        <v>91.910717309665387</v>
      </c>
      <c r="Y97" s="10">
        <v>1126.5</v>
      </c>
      <c r="Z97" s="10">
        <v>431222.26</v>
      </c>
    </row>
    <row r="98" spans="1:26" s="6" customFormat="1" ht="20.25" customHeight="1" x14ac:dyDescent="0.15">
      <c r="A98" s="7"/>
      <c r="B98" s="8"/>
      <c r="C98" s="10"/>
      <c r="D98" s="10"/>
      <c r="E98" s="10"/>
      <c r="F98" s="10"/>
      <c r="G98" s="10"/>
      <c r="H98" s="8"/>
      <c r="I98" s="10"/>
      <c r="J98" s="8"/>
      <c r="K98" s="10"/>
      <c r="L98" s="8"/>
      <c r="M98" s="10"/>
      <c r="N98" s="8"/>
      <c r="O98" s="10"/>
      <c r="P98" s="8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s="6" customFormat="1" ht="20.25" customHeight="1" x14ac:dyDescent="0.15">
      <c r="A99" s="11" t="s">
        <v>41</v>
      </c>
      <c r="B99" s="8">
        <f>SUM(B100:B106)</f>
        <v>4682</v>
      </c>
      <c r="C99" s="9">
        <f>SUM(C100:C106)</f>
        <v>2083559.31</v>
      </c>
      <c r="D99" s="9">
        <f>SUM(D100:D106)</f>
        <v>2035565.71</v>
      </c>
      <c r="E99" s="9">
        <f>SUM(E100:E106)</f>
        <v>1188796.4300000002</v>
      </c>
      <c r="F99" s="9">
        <f>SUM(F100:F106)</f>
        <v>846769.27999999991</v>
      </c>
      <c r="G99" s="9">
        <f t="shared" ref="G99:W99" si="74">SUM(G100:G106)</f>
        <v>2024662.39</v>
      </c>
      <c r="H99" s="8">
        <f t="shared" si="74"/>
        <v>6</v>
      </c>
      <c r="I99" s="9">
        <f t="shared" si="74"/>
        <v>2528.5</v>
      </c>
      <c r="J99" s="8">
        <f t="shared" si="74"/>
        <v>1029</v>
      </c>
      <c r="K99" s="9">
        <f t="shared" si="74"/>
        <v>7893.9199999999992</v>
      </c>
      <c r="L99" s="8">
        <f t="shared" si="74"/>
        <v>34</v>
      </c>
      <c r="M99" s="9">
        <f t="shared" si="74"/>
        <v>90.5</v>
      </c>
      <c r="N99" s="8">
        <f t="shared" si="74"/>
        <v>19</v>
      </c>
      <c r="O99" s="9">
        <f t="shared" si="74"/>
        <v>125.9</v>
      </c>
      <c r="P99" s="8">
        <f t="shared" si="74"/>
        <v>1082</v>
      </c>
      <c r="Q99" s="9">
        <f t="shared" si="74"/>
        <v>8110.32</v>
      </c>
      <c r="R99" s="9">
        <f t="shared" si="74"/>
        <v>754320.66999999504</v>
      </c>
      <c r="S99" s="9">
        <f t="shared" si="74"/>
        <v>434475.76000000013</v>
      </c>
      <c r="T99" s="9">
        <f t="shared" si="74"/>
        <v>325460.45000000019</v>
      </c>
      <c r="U99" s="9">
        <f t="shared" si="74"/>
        <v>521308.83000000037</v>
      </c>
      <c r="V99" s="9">
        <f t="shared" si="74"/>
        <v>709304.17</v>
      </c>
      <c r="W99" s="9">
        <f t="shared" si="74"/>
        <v>1326261.54</v>
      </c>
      <c r="X99" s="10">
        <f t="shared" ref="X99:X106" si="75">W99/D99*100</f>
        <v>65.154444952798897</v>
      </c>
      <c r="Y99" s="9">
        <f>SUM(Y100:Y106)</f>
        <v>47761.200000000004</v>
      </c>
      <c r="Z99" s="9">
        <f>SUM(Z100:Z106)</f>
        <v>10852609.000000002</v>
      </c>
    </row>
    <row r="100" spans="1:26" s="6" customFormat="1" ht="20.25" customHeight="1" x14ac:dyDescent="0.15">
      <c r="A100" s="7" t="s">
        <v>33</v>
      </c>
      <c r="B100" s="8">
        <v>1840</v>
      </c>
      <c r="C100" s="10">
        <v>643850.95000000007</v>
      </c>
      <c r="D100" s="10">
        <v>626712.12</v>
      </c>
      <c r="E100" s="10">
        <v>527252.6</v>
      </c>
      <c r="F100" s="10">
        <v>99459.520000000004</v>
      </c>
      <c r="G100" s="10">
        <v>622109.82000000007</v>
      </c>
      <c r="H100" s="8">
        <v>4</v>
      </c>
      <c r="I100" s="10">
        <v>2333</v>
      </c>
      <c r="J100" s="8">
        <v>172</v>
      </c>
      <c r="K100" s="10">
        <v>2248.6999999999998</v>
      </c>
      <c r="L100" s="8">
        <v>2</v>
      </c>
      <c r="M100" s="10">
        <v>7.5</v>
      </c>
      <c r="N100" s="8">
        <v>2</v>
      </c>
      <c r="O100" s="10">
        <v>13.1</v>
      </c>
      <c r="P100" s="8">
        <f t="shared" ref="P100:Q106" si="76">J100+L100+N100</f>
        <v>176</v>
      </c>
      <c r="Q100" s="10">
        <f t="shared" si="76"/>
        <v>2269.2999999999997</v>
      </c>
      <c r="R100" s="10">
        <v>385421.379999995</v>
      </c>
      <c r="S100" s="10">
        <v>141831.22000000006</v>
      </c>
      <c r="T100" s="10">
        <v>48769.230000000018</v>
      </c>
      <c r="U100" s="10">
        <v>50690.290000000008</v>
      </c>
      <c r="V100" s="10">
        <v>48293.7</v>
      </c>
      <c r="W100" s="10">
        <v>578418.42000000004</v>
      </c>
      <c r="X100" s="10">
        <f t="shared" si="75"/>
        <v>92.294117433056826</v>
      </c>
      <c r="Y100" s="9">
        <v>19905.87</v>
      </c>
      <c r="Z100" s="9">
        <v>4189248.97</v>
      </c>
    </row>
    <row r="101" spans="1:26" s="6" customFormat="1" ht="20.25" customHeight="1" x14ac:dyDescent="0.15">
      <c r="A101" s="11" t="s">
        <v>34</v>
      </c>
      <c r="B101" s="8">
        <v>934</v>
      </c>
      <c r="C101" s="10">
        <v>484115.15</v>
      </c>
      <c r="D101" s="10">
        <v>478030.32</v>
      </c>
      <c r="E101" s="10">
        <v>140374.95000000001</v>
      </c>
      <c r="F101" s="10">
        <v>337655.37</v>
      </c>
      <c r="G101" s="10">
        <v>475652.77</v>
      </c>
      <c r="H101" s="8">
        <v>0</v>
      </c>
      <c r="I101" s="10">
        <v>0</v>
      </c>
      <c r="J101" s="8">
        <v>354</v>
      </c>
      <c r="K101" s="10">
        <v>2293.4499999999998</v>
      </c>
      <c r="L101" s="8">
        <v>3</v>
      </c>
      <c r="M101" s="10">
        <v>7.9</v>
      </c>
      <c r="N101" s="8">
        <v>10</v>
      </c>
      <c r="O101" s="10">
        <v>76.2</v>
      </c>
      <c r="P101" s="8">
        <f t="shared" si="76"/>
        <v>367</v>
      </c>
      <c r="Q101" s="10">
        <f t="shared" si="76"/>
        <v>2377.5499999999997</v>
      </c>
      <c r="R101" s="10">
        <v>85735.879999999845</v>
      </c>
      <c r="S101" s="10">
        <v>54639.069999999978</v>
      </c>
      <c r="T101" s="10">
        <v>158906.39000000028</v>
      </c>
      <c r="U101" s="10">
        <v>178748.98000000027</v>
      </c>
      <c r="V101" s="10">
        <v>278848.49</v>
      </c>
      <c r="W101" s="10">
        <v>199181.83</v>
      </c>
      <c r="X101" s="10">
        <f t="shared" si="75"/>
        <v>41.667195921798431</v>
      </c>
      <c r="Y101" s="10">
        <v>11117.12</v>
      </c>
      <c r="Z101" s="10">
        <v>2141744.87</v>
      </c>
    </row>
    <row r="102" spans="1:26" s="6" customFormat="1" ht="20.25" customHeight="1" x14ac:dyDescent="0.15">
      <c r="A102" s="11" t="s">
        <v>35</v>
      </c>
      <c r="B102" s="8">
        <v>208</v>
      </c>
      <c r="C102" s="10">
        <v>69774.7</v>
      </c>
      <c r="D102" s="10">
        <v>60825.2</v>
      </c>
      <c r="E102" s="10">
        <v>36499.9</v>
      </c>
      <c r="F102" s="10">
        <v>24325.3</v>
      </c>
      <c r="G102" s="10">
        <v>60491.4</v>
      </c>
      <c r="H102" s="8">
        <v>1</v>
      </c>
      <c r="I102" s="10">
        <v>145</v>
      </c>
      <c r="J102" s="8">
        <v>32</v>
      </c>
      <c r="K102" s="10">
        <v>184.1</v>
      </c>
      <c r="L102" s="8">
        <v>0</v>
      </c>
      <c r="M102" s="10">
        <v>0</v>
      </c>
      <c r="N102" s="8">
        <v>1</v>
      </c>
      <c r="O102" s="10">
        <v>4.7</v>
      </c>
      <c r="P102" s="8">
        <f t="shared" si="76"/>
        <v>33</v>
      </c>
      <c r="Q102" s="10">
        <f t="shared" si="76"/>
        <v>188.79999999999998</v>
      </c>
      <c r="R102" s="10">
        <v>24867.499999999985</v>
      </c>
      <c r="S102" s="10">
        <v>11632.400000000007</v>
      </c>
      <c r="T102" s="10">
        <v>8580.3000000000011</v>
      </c>
      <c r="U102" s="10">
        <v>15744.999999999998</v>
      </c>
      <c r="V102" s="10">
        <v>11349.7</v>
      </c>
      <c r="W102" s="10">
        <v>49475.5</v>
      </c>
      <c r="X102" s="10">
        <f t="shared" si="75"/>
        <v>81.340464149727424</v>
      </c>
      <c r="Y102" s="10">
        <v>975.8</v>
      </c>
      <c r="Z102" s="10">
        <v>320000.15000000002</v>
      </c>
    </row>
    <row r="103" spans="1:26" s="6" customFormat="1" ht="20.25" customHeight="1" x14ac:dyDescent="0.15">
      <c r="A103" s="11" t="s">
        <v>36</v>
      </c>
      <c r="B103" s="8">
        <v>576</v>
      </c>
      <c r="C103" s="10">
        <v>422245.54</v>
      </c>
      <c r="D103" s="10">
        <v>412874.2</v>
      </c>
      <c r="E103" s="10">
        <v>200567.54</v>
      </c>
      <c r="F103" s="10">
        <v>212306.66</v>
      </c>
      <c r="G103" s="10">
        <v>411541.69</v>
      </c>
      <c r="H103" s="8">
        <v>0</v>
      </c>
      <c r="I103" s="10">
        <v>0</v>
      </c>
      <c r="J103" s="8">
        <v>220</v>
      </c>
      <c r="K103" s="10">
        <v>1230.4100000000001</v>
      </c>
      <c r="L103" s="8">
        <v>28</v>
      </c>
      <c r="M103" s="10">
        <v>72.599999999999994</v>
      </c>
      <c r="N103" s="8">
        <v>5</v>
      </c>
      <c r="O103" s="10">
        <v>29.5</v>
      </c>
      <c r="P103" s="8">
        <f t="shared" si="76"/>
        <v>253</v>
      </c>
      <c r="Q103" s="10">
        <f t="shared" si="76"/>
        <v>1332.51</v>
      </c>
      <c r="R103" s="10">
        <v>128282.46000000011</v>
      </c>
      <c r="S103" s="10">
        <v>72285.080000000133</v>
      </c>
      <c r="T103" s="10">
        <v>30285.959999999941</v>
      </c>
      <c r="U103" s="10">
        <v>182020.70000000004</v>
      </c>
      <c r="V103" s="10">
        <v>195391.92</v>
      </c>
      <c r="W103" s="10">
        <v>217482.28</v>
      </c>
      <c r="X103" s="10">
        <f t="shared" si="75"/>
        <v>52.675192588929022</v>
      </c>
      <c r="Y103" s="10">
        <v>5700.28</v>
      </c>
      <c r="Z103" s="10">
        <v>1865086.22</v>
      </c>
    </row>
    <row r="104" spans="1:26" s="6" customFormat="1" ht="20.25" customHeight="1" x14ac:dyDescent="0.15">
      <c r="A104" s="11" t="s">
        <v>37</v>
      </c>
      <c r="B104" s="8">
        <v>573</v>
      </c>
      <c r="C104" s="10">
        <v>277810.64</v>
      </c>
      <c r="D104" s="10">
        <v>272584.81</v>
      </c>
      <c r="E104" s="10">
        <v>173783.75</v>
      </c>
      <c r="F104" s="10">
        <v>98801.06</v>
      </c>
      <c r="G104" s="10">
        <v>271450.44</v>
      </c>
      <c r="H104" s="8">
        <v>0</v>
      </c>
      <c r="I104" s="10">
        <v>0</v>
      </c>
      <c r="J104" s="8">
        <v>140</v>
      </c>
      <c r="K104" s="10">
        <v>869.87</v>
      </c>
      <c r="L104" s="8">
        <v>0</v>
      </c>
      <c r="M104" s="10">
        <v>0</v>
      </c>
      <c r="N104" s="8">
        <v>0</v>
      </c>
      <c r="O104" s="10">
        <v>0</v>
      </c>
      <c r="P104" s="8">
        <f t="shared" si="76"/>
        <v>140</v>
      </c>
      <c r="Q104" s="10">
        <f t="shared" si="76"/>
        <v>869.87</v>
      </c>
      <c r="R104" s="10">
        <v>74571.620000000126</v>
      </c>
      <c r="S104" s="10">
        <v>99212.13</v>
      </c>
      <c r="T104" s="10">
        <v>55444.789999999957</v>
      </c>
      <c r="U104" s="10">
        <v>43356.26999999999</v>
      </c>
      <c r="V104" s="10">
        <v>143560.29999999999</v>
      </c>
      <c r="W104" s="10">
        <v>129024.51</v>
      </c>
      <c r="X104" s="10">
        <f t="shared" si="75"/>
        <v>47.333712395786101</v>
      </c>
      <c r="Y104" s="10">
        <v>4550.01</v>
      </c>
      <c r="Z104" s="10">
        <v>1447039.64</v>
      </c>
    </row>
    <row r="105" spans="1:26" s="6" customFormat="1" ht="20.25" customHeight="1" x14ac:dyDescent="0.15">
      <c r="A105" s="11" t="s">
        <v>38</v>
      </c>
      <c r="B105" s="8">
        <v>193</v>
      </c>
      <c r="C105" s="10">
        <v>92737.45</v>
      </c>
      <c r="D105" s="10">
        <v>92181.18</v>
      </c>
      <c r="E105" s="10">
        <v>60734.22</v>
      </c>
      <c r="F105" s="10">
        <v>31446.959999999999</v>
      </c>
      <c r="G105" s="10">
        <v>91345.989999999991</v>
      </c>
      <c r="H105" s="8">
        <v>0</v>
      </c>
      <c r="I105" s="10">
        <v>0</v>
      </c>
      <c r="J105" s="8">
        <v>68</v>
      </c>
      <c r="K105" s="10">
        <v>835.19</v>
      </c>
      <c r="L105" s="8">
        <v>0</v>
      </c>
      <c r="M105" s="10">
        <v>0</v>
      </c>
      <c r="N105" s="8">
        <v>0</v>
      </c>
      <c r="O105" s="10">
        <v>0</v>
      </c>
      <c r="P105" s="8">
        <f t="shared" si="76"/>
        <v>68</v>
      </c>
      <c r="Q105" s="10">
        <f t="shared" si="76"/>
        <v>835.19</v>
      </c>
      <c r="R105" s="10">
        <v>23102.289999999979</v>
      </c>
      <c r="S105" s="10">
        <v>37631.929999999993</v>
      </c>
      <c r="T105" s="10">
        <v>14003.51</v>
      </c>
      <c r="U105" s="10">
        <v>17443.450000000012</v>
      </c>
      <c r="V105" s="10">
        <v>24388.97</v>
      </c>
      <c r="W105" s="10">
        <v>67792.209999999992</v>
      </c>
      <c r="X105" s="10">
        <f t="shared" si="75"/>
        <v>73.54235430702883</v>
      </c>
      <c r="Y105" s="10">
        <v>4385.62</v>
      </c>
      <c r="Z105" s="10">
        <v>457140.39</v>
      </c>
    </row>
    <row r="106" spans="1:26" s="6" customFormat="1" ht="20.25" customHeight="1" x14ac:dyDescent="0.15">
      <c r="A106" s="11" t="s">
        <v>39</v>
      </c>
      <c r="B106" s="8">
        <v>358</v>
      </c>
      <c r="C106" s="10">
        <v>93024.88</v>
      </c>
      <c r="D106" s="10">
        <v>92357.88</v>
      </c>
      <c r="E106" s="10">
        <v>49583.47</v>
      </c>
      <c r="F106" s="10">
        <v>42774.41</v>
      </c>
      <c r="G106" s="10">
        <v>92070.28</v>
      </c>
      <c r="H106" s="8">
        <v>1</v>
      </c>
      <c r="I106" s="10">
        <v>50.5</v>
      </c>
      <c r="J106" s="8">
        <v>43</v>
      </c>
      <c r="K106" s="10">
        <v>232.2</v>
      </c>
      <c r="L106" s="8">
        <v>1</v>
      </c>
      <c r="M106" s="10">
        <v>2.5</v>
      </c>
      <c r="N106" s="8">
        <v>1</v>
      </c>
      <c r="O106" s="10">
        <v>2.4</v>
      </c>
      <c r="P106" s="8">
        <f t="shared" si="76"/>
        <v>45</v>
      </c>
      <c r="Q106" s="10">
        <f t="shared" si="76"/>
        <v>237.1</v>
      </c>
      <c r="R106" s="10">
        <v>32339.540000000015</v>
      </c>
      <c r="S106" s="10">
        <v>17243.93</v>
      </c>
      <c r="T106" s="10">
        <v>9470.2700000000041</v>
      </c>
      <c r="U106" s="10">
        <v>33304.14</v>
      </c>
      <c r="V106" s="10">
        <v>7471.09</v>
      </c>
      <c r="W106" s="10">
        <v>84886.79</v>
      </c>
      <c r="X106" s="10">
        <f t="shared" si="75"/>
        <v>91.910717309665387</v>
      </c>
      <c r="Y106" s="10">
        <v>1126.5</v>
      </c>
      <c r="Z106" s="10">
        <v>432348.76</v>
      </c>
    </row>
    <row r="107" spans="1:26" s="6" customFormat="1" ht="20.25" customHeight="1" x14ac:dyDescent="0.15">
      <c r="A107" s="12"/>
      <c r="B107" s="13"/>
      <c r="C107" s="14"/>
      <c r="D107" s="14"/>
      <c r="E107" s="15"/>
      <c r="F107" s="15"/>
      <c r="G107" s="14"/>
      <c r="H107" s="13"/>
      <c r="I107" s="14"/>
      <c r="J107" s="13"/>
      <c r="K107" s="14"/>
      <c r="L107" s="13"/>
      <c r="M107" s="14"/>
      <c r="N107" s="13"/>
      <c r="O107" s="14"/>
      <c r="P107" s="13"/>
      <c r="Q107" s="14"/>
      <c r="R107" s="15"/>
      <c r="S107" s="15"/>
      <c r="T107" s="15"/>
      <c r="U107" s="15"/>
      <c r="V107" s="14"/>
      <c r="W107" s="14"/>
      <c r="X107" s="15"/>
      <c r="Y107" s="14"/>
      <c r="Z107" s="14"/>
    </row>
    <row r="108" spans="1:26" ht="20.25" customHeight="1" x14ac:dyDescent="0.15">
      <c r="A108" s="11" t="s">
        <v>42</v>
      </c>
      <c r="B108" s="8">
        <f>SUM(B109:B115)</f>
        <v>4675</v>
      </c>
      <c r="C108" s="9">
        <f>SUM(C109:C115)</f>
        <v>2083604.3899999997</v>
      </c>
      <c r="D108" s="9">
        <f>SUM(D109:D115)</f>
        <v>2034997.0399999998</v>
      </c>
      <c r="E108" s="9">
        <f>SUM(E109:E115)</f>
        <v>1173212.45</v>
      </c>
      <c r="F108" s="9">
        <f>SUM(F109:F115)</f>
        <v>861784.59000000008</v>
      </c>
      <c r="G108" s="9">
        <f t="shared" ref="G108:W108" si="77">SUM(G109:G115)</f>
        <v>2024372.17</v>
      </c>
      <c r="H108" s="8">
        <f t="shared" si="77"/>
        <v>5</v>
      </c>
      <c r="I108" s="9">
        <f t="shared" si="77"/>
        <v>2528.5</v>
      </c>
      <c r="J108" s="8">
        <f t="shared" si="77"/>
        <v>1027</v>
      </c>
      <c r="K108" s="9">
        <f t="shared" si="77"/>
        <v>7878.5699999999988</v>
      </c>
      <c r="L108" s="8">
        <f t="shared" si="77"/>
        <v>34</v>
      </c>
      <c r="M108" s="9">
        <f t="shared" si="77"/>
        <v>90.5</v>
      </c>
      <c r="N108" s="8">
        <f t="shared" si="77"/>
        <v>19</v>
      </c>
      <c r="O108" s="9">
        <f t="shared" si="77"/>
        <v>127.3</v>
      </c>
      <c r="P108" s="8">
        <f t="shared" si="77"/>
        <v>1080</v>
      </c>
      <c r="Q108" s="9">
        <f t="shared" si="77"/>
        <v>8096.3700000000008</v>
      </c>
      <c r="R108" s="9">
        <f t="shared" si="77"/>
        <v>751448.85000000009</v>
      </c>
      <c r="S108" s="9">
        <f t="shared" si="77"/>
        <v>421763.6</v>
      </c>
      <c r="T108" s="9">
        <f t="shared" si="77"/>
        <v>329916.95999999996</v>
      </c>
      <c r="U108" s="9">
        <f t="shared" si="77"/>
        <v>531867.63</v>
      </c>
      <c r="V108" s="9">
        <f t="shared" si="77"/>
        <v>709933.67</v>
      </c>
      <c r="W108" s="9">
        <f t="shared" si="77"/>
        <v>1325063.3699999999</v>
      </c>
      <c r="X108" s="10">
        <f t="shared" ref="X108:X115" si="78">W108/D108*100</f>
        <v>65.113773826422857</v>
      </c>
      <c r="Y108" s="9">
        <f>SUM(Y109:Y115)</f>
        <v>47578.76</v>
      </c>
      <c r="Z108" s="9">
        <f>SUM(Z109:Z115)</f>
        <v>10786023.979999997</v>
      </c>
    </row>
    <row r="109" spans="1:26" ht="20.25" customHeight="1" x14ac:dyDescent="0.15">
      <c r="A109" s="11" t="s">
        <v>33</v>
      </c>
      <c r="B109" s="8">
        <v>1838</v>
      </c>
      <c r="C109" s="10">
        <v>643750.44999999995</v>
      </c>
      <c r="D109" s="10">
        <v>626463.24</v>
      </c>
      <c r="E109" s="10">
        <v>527003.72</v>
      </c>
      <c r="F109" s="10">
        <v>99459.520000000004</v>
      </c>
      <c r="G109" s="10">
        <v>621860.93999999994</v>
      </c>
      <c r="H109" s="8">
        <v>3</v>
      </c>
      <c r="I109" s="10">
        <v>2333</v>
      </c>
      <c r="J109" s="8">
        <v>172</v>
      </c>
      <c r="K109" s="10">
        <v>2248.6999999999998</v>
      </c>
      <c r="L109" s="8">
        <v>2</v>
      </c>
      <c r="M109" s="10">
        <v>7.5</v>
      </c>
      <c r="N109" s="8">
        <v>2</v>
      </c>
      <c r="O109" s="10">
        <v>13.1</v>
      </c>
      <c r="P109" s="8">
        <f t="shared" ref="P109:Q115" si="79">J109+L109+N109</f>
        <v>176</v>
      </c>
      <c r="Q109" s="10">
        <f t="shared" si="79"/>
        <v>2269.2999999999997</v>
      </c>
      <c r="R109" s="10">
        <v>385174.73</v>
      </c>
      <c r="S109" s="10">
        <v>141828.99</v>
      </c>
      <c r="T109" s="10">
        <v>48769.23</v>
      </c>
      <c r="U109" s="10">
        <v>50690.29</v>
      </c>
      <c r="V109" s="10">
        <v>48293.7</v>
      </c>
      <c r="W109" s="10">
        <v>578169.54</v>
      </c>
      <c r="X109" s="10">
        <f t="shared" si="78"/>
        <v>92.291056056218096</v>
      </c>
      <c r="Y109" s="10">
        <v>19905.87</v>
      </c>
      <c r="Z109" s="10">
        <v>4168170.82</v>
      </c>
    </row>
    <row r="110" spans="1:26" ht="20.25" customHeight="1" x14ac:dyDescent="0.15">
      <c r="A110" s="11" t="s">
        <v>34</v>
      </c>
      <c r="B110" s="8">
        <v>934</v>
      </c>
      <c r="C110" s="10">
        <v>484610.98</v>
      </c>
      <c r="D110" s="10">
        <v>478514.48</v>
      </c>
      <c r="E110" s="10">
        <v>126236.8</v>
      </c>
      <c r="F110" s="10">
        <v>352277.68</v>
      </c>
      <c r="G110" s="10">
        <v>476150.88</v>
      </c>
      <c r="H110" s="8">
        <v>0</v>
      </c>
      <c r="I110" s="10">
        <v>0</v>
      </c>
      <c r="J110" s="8">
        <v>352</v>
      </c>
      <c r="K110" s="10">
        <v>2278.1</v>
      </c>
      <c r="L110" s="8">
        <v>3</v>
      </c>
      <c r="M110" s="10">
        <v>7.9</v>
      </c>
      <c r="N110" s="8">
        <v>10</v>
      </c>
      <c r="O110" s="10">
        <v>77.599999999999994</v>
      </c>
      <c r="P110" s="8">
        <f t="shared" si="79"/>
        <v>365</v>
      </c>
      <c r="Q110" s="10">
        <f t="shared" si="79"/>
        <v>2363.6</v>
      </c>
      <c r="R110" s="10">
        <v>83681.399999999994</v>
      </c>
      <c r="S110" s="10">
        <v>42555.4</v>
      </c>
      <c r="T110" s="10">
        <v>163221.79999999999</v>
      </c>
      <c r="U110" s="10">
        <v>189055.88</v>
      </c>
      <c r="V110" s="10">
        <v>279595.48</v>
      </c>
      <c r="W110" s="10">
        <v>198919</v>
      </c>
      <c r="X110" s="10">
        <f t="shared" si="78"/>
        <v>41.570110898211482</v>
      </c>
      <c r="Y110" s="10">
        <v>10934.68</v>
      </c>
      <c r="Z110" s="10">
        <v>2116764.38</v>
      </c>
    </row>
    <row r="111" spans="1:26" ht="20.25" customHeight="1" x14ac:dyDescent="0.15">
      <c r="A111" s="11" t="s">
        <v>35</v>
      </c>
      <c r="B111" s="8">
        <v>208</v>
      </c>
      <c r="C111" s="10">
        <v>69774.7</v>
      </c>
      <c r="D111" s="10">
        <v>60825.2</v>
      </c>
      <c r="E111" s="10">
        <v>36499.9</v>
      </c>
      <c r="F111" s="10">
        <v>24325.3</v>
      </c>
      <c r="G111" s="10">
        <v>60491.4</v>
      </c>
      <c r="H111" s="8">
        <v>1</v>
      </c>
      <c r="I111" s="10">
        <v>145</v>
      </c>
      <c r="J111" s="8">
        <v>32</v>
      </c>
      <c r="K111" s="10">
        <v>184.1</v>
      </c>
      <c r="L111" s="8">
        <v>0</v>
      </c>
      <c r="M111" s="10">
        <v>0</v>
      </c>
      <c r="N111" s="8">
        <v>1</v>
      </c>
      <c r="O111" s="10">
        <v>4.7</v>
      </c>
      <c r="P111" s="8">
        <f t="shared" si="79"/>
        <v>33</v>
      </c>
      <c r="Q111" s="10">
        <f t="shared" si="79"/>
        <v>188.79999999999998</v>
      </c>
      <c r="R111" s="10">
        <v>24867.5</v>
      </c>
      <c r="S111" s="10">
        <v>11632.4</v>
      </c>
      <c r="T111" s="10">
        <v>8580.2999999999993</v>
      </c>
      <c r="U111" s="10">
        <v>15745</v>
      </c>
      <c r="V111" s="10">
        <v>11349.7</v>
      </c>
      <c r="W111" s="10">
        <v>49475.5</v>
      </c>
      <c r="X111" s="10">
        <f t="shared" si="78"/>
        <v>81.340464149727424</v>
      </c>
      <c r="Y111" s="10">
        <v>975.8</v>
      </c>
      <c r="Z111" s="10">
        <v>319024.34999999998</v>
      </c>
    </row>
    <row r="112" spans="1:26" ht="20.25" customHeight="1" x14ac:dyDescent="0.15">
      <c r="A112" s="11" t="s">
        <v>36</v>
      </c>
      <c r="B112" s="8">
        <v>572</v>
      </c>
      <c r="C112" s="10">
        <v>422189.11</v>
      </c>
      <c r="D112" s="10">
        <v>412628.57</v>
      </c>
      <c r="E112" s="10">
        <v>200166.51</v>
      </c>
      <c r="F112" s="10">
        <v>212462.06</v>
      </c>
      <c r="G112" s="10">
        <v>411296.06</v>
      </c>
      <c r="H112" s="8">
        <v>0</v>
      </c>
      <c r="I112" s="10">
        <v>0</v>
      </c>
      <c r="J112" s="8">
        <v>220</v>
      </c>
      <c r="K112" s="10">
        <v>1230.4100000000001</v>
      </c>
      <c r="L112" s="8">
        <v>28</v>
      </c>
      <c r="M112" s="10">
        <v>72.599999999999994</v>
      </c>
      <c r="N112" s="8">
        <v>5</v>
      </c>
      <c r="O112" s="10">
        <v>29.5</v>
      </c>
      <c r="P112" s="8">
        <f t="shared" si="79"/>
        <v>253</v>
      </c>
      <c r="Q112" s="10">
        <f t="shared" si="79"/>
        <v>1332.51</v>
      </c>
      <c r="R112" s="10">
        <v>127965.26</v>
      </c>
      <c r="S112" s="10">
        <v>72201.25</v>
      </c>
      <c r="T112" s="10">
        <v>30372.66</v>
      </c>
      <c r="U112" s="10">
        <v>182089.4</v>
      </c>
      <c r="V112" s="10">
        <v>195543.62</v>
      </c>
      <c r="W112" s="10">
        <v>217084.95</v>
      </c>
      <c r="X112" s="10">
        <f t="shared" si="78"/>
        <v>52.610256725558294</v>
      </c>
      <c r="Y112" s="10">
        <v>5700.28</v>
      </c>
      <c r="Z112" s="10">
        <v>1857482.85</v>
      </c>
    </row>
    <row r="113" spans="1:26" ht="20.25" customHeight="1" x14ac:dyDescent="0.15">
      <c r="A113" s="11" t="s">
        <v>37</v>
      </c>
      <c r="B113" s="8">
        <v>572</v>
      </c>
      <c r="C113" s="10">
        <v>277702.78999999998</v>
      </c>
      <c r="D113" s="10">
        <v>272212.46000000002</v>
      </c>
      <c r="E113" s="10">
        <v>173411.4</v>
      </c>
      <c r="F113" s="10">
        <v>98801.06</v>
      </c>
      <c r="G113" s="10">
        <v>271342.59000000003</v>
      </c>
      <c r="H113" s="8">
        <v>0</v>
      </c>
      <c r="I113" s="10">
        <v>0</v>
      </c>
      <c r="J113" s="8">
        <v>140</v>
      </c>
      <c r="K113" s="10">
        <v>869.87</v>
      </c>
      <c r="L113" s="8">
        <v>0</v>
      </c>
      <c r="M113" s="10">
        <v>0</v>
      </c>
      <c r="N113" s="8">
        <v>0</v>
      </c>
      <c r="O113" s="10">
        <v>0</v>
      </c>
      <c r="P113" s="8">
        <f t="shared" si="79"/>
        <v>140</v>
      </c>
      <c r="Q113" s="10">
        <f t="shared" si="79"/>
        <v>869.87</v>
      </c>
      <c r="R113" s="10">
        <v>74463.77</v>
      </c>
      <c r="S113" s="10">
        <v>98947.63</v>
      </c>
      <c r="T113" s="10">
        <v>55444.79</v>
      </c>
      <c r="U113" s="10">
        <v>43356.27</v>
      </c>
      <c r="V113" s="10">
        <v>143295.79999999999</v>
      </c>
      <c r="W113" s="10">
        <v>128916.66000000003</v>
      </c>
      <c r="X113" s="10">
        <f t="shared" si="78"/>
        <v>47.35883875411141</v>
      </c>
      <c r="Y113" s="10">
        <v>4550.01</v>
      </c>
      <c r="Z113" s="10">
        <v>1441833.29</v>
      </c>
    </row>
    <row r="114" spans="1:26" ht="20.25" customHeight="1" x14ac:dyDescent="0.15">
      <c r="A114" s="11" t="s">
        <v>38</v>
      </c>
      <c r="B114" s="8">
        <v>193</v>
      </c>
      <c r="C114" s="10">
        <v>92737.45</v>
      </c>
      <c r="D114" s="10">
        <v>92181.18</v>
      </c>
      <c r="E114" s="10">
        <v>60734.22</v>
      </c>
      <c r="F114" s="10">
        <v>31446.959999999999</v>
      </c>
      <c r="G114" s="10">
        <v>91345.99</v>
      </c>
      <c r="H114" s="8">
        <v>0</v>
      </c>
      <c r="I114" s="10">
        <v>0</v>
      </c>
      <c r="J114" s="8">
        <v>68</v>
      </c>
      <c r="K114" s="10">
        <v>835.19</v>
      </c>
      <c r="L114" s="8">
        <v>0</v>
      </c>
      <c r="M114" s="10">
        <v>0</v>
      </c>
      <c r="N114" s="8">
        <v>0</v>
      </c>
      <c r="O114" s="10">
        <v>0</v>
      </c>
      <c r="P114" s="8">
        <f t="shared" si="79"/>
        <v>68</v>
      </c>
      <c r="Q114" s="10">
        <f t="shared" si="79"/>
        <v>835.19</v>
      </c>
      <c r="R114" s="10">
        <v>23102.29</v>
      </c>
      <c r="S114" s="10">
        <v>37631.93</v>
      </c>
      <c r="T114" s="10">
        <v>14003.51</v>
      </c>
      <c r="U114" s="10">
        <v>17443.45</v>
      </c>
      <c r="V114" s="10">
        <v>24388.97</v>
      </c>
      <c r="W114" s="10">
        <v>67792.209999999992</v>
      </c>
      <c r="X114" s="10">
        <f t="shared" si="78"/>
        <v>73.54235430702883</v>
      </c>
      <c r="Y114" s="10">
        <v>4385.62</v>
      </c>
      <c r="Z114" s="10">
        <v>452754.77</v>
      </c>
    </row>
    <row r="115" spans="1:26" ht="20.25" customHeight="1" x14ac:dyDescent="0.15">
      <c r="A115" s="11" t="s">
        <v>39</v>
      </c>
      <c r="B115" s="8">
        <v>358</v>
      </c>
      <c r="C115" s="10">
        <v>92838.91</v>
      </c>
      <c r="D115" s="10">
        <v>92171.91</v>
      </c>
      <c r="E115" s="10">
        <v>49159.9</v>
      </c>
      <c r="F115" s="10">
        <v>43012.01</v>
      </c>
      <c r="G115" s="10">
        <v>91884.31</v>
      </c>
      <c r="H115" s="8">
        <v>1</v>
      </c>
      <c r="I115" s="10">
        <v>50.5</v>
      </c>
      <c r="J115" s="8">
        <v>43</v>
      </c>
      <c r="K115" s="10">
        <v>232.2</v>
      </c>
      <c r="L115" s="8">
        <v>1</v>
      </c>
      <c r="M115" s="10">
        <v>2.5</v>
      </c>
      <c r="N115" s="8">
        <v>1</v>
      </c>
      <c r="O115" s="10">
        <v>2.4</v>
      </c>
      <c r="P115" s="8">
        <f t="shared" si="79"/>
        <v>45</v>
      </c>
      <c r="Q115" s="10">
        <f t="shared" si="79"/>
        <v>237.1</v>
      </c>
      <c r="R115" s="10">
        <v>32193.9</v>
      </c>
      <c r="S115" s="10">
        <v>16966</v>
      </c>
      <c r="T115" s="10">
        <v>9524.67</v>
      </c>
      <c r="U115" s="10">
        <v>33487.339999999997</v>
      </c>
      <c r="V115" s="10">
        <v>7466.4</v>
      </c>
      <c r="W115" s="10">
        <v>84705.510000000009</v>
      </c>
      <c r="X115" s="10">
        <f t="shared" si="78"/>
        <v>91.899484343982891</v>
      </c>
      <c r="Y115" s="10">
        <v>1126.5</v>
      </c>
      <c r="Z115" s="10">
        <v>429993.52</v>
      </c>
    </row>
    <row r="116" spans="1:26" ht="20.25" customHeight="1" x14ac:dyDescent="0.15">
      <c r="A116" s="11"/>
      <c r="B116" s="8"/>
      <c r="C116" s="10"/>
      <c r="D116" s="10"/>
      <c r="E116" s="10"/>
      <c r="F116" s="10"/>
      <c r="G116" s="10"/>
      <c r="H116" s="8"/>
      <c r="I116" s="10"/>
      <c r="J116" s="8"/>
      <c r="K116" s="10"/>
      <c r="L116" s="8"/>
      <c r="M116" s="10"/>
      <c r="N116" s="8"/>
      <c r="O116" s="10"/>
      <c r="P116" s="8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0.25" customHeight="1" x14ac:dyDescent="0.15">
      <c r="A117" s="11" t="s">
        <v>43</v>
      </c>
      <c r="B117" s="8">
        <f>SUM(B118:B124)</f>
        <v>4654</v>
      </c>
      <c r="C117" s="9">
        <f>SUM(C118:C124)</f>
        <v>2081515.3200000003</v>
      </c>
      <c r="D117" s="9">
        <f>SUM(D118:D124)</f>
        <v>2031992</v>
      </c>
      <c r="E117" s="9">
        <f>SUM(E118:E124)</f>
        <v>1154880.8999999999</v>
      </c>
      <c r="F117" s="9">
        <f>SUM(F118:F124)</f>
        <v>877111.1</v>
      </c>
      <c r="G117" s="9">
        <f t="shared" ref="G117:W117" si="80">SUM(G118:G124)</f>
        <v>2021398.7</v>
      </c>
      <c r="H117" s="8">
        <f t="shared" si="80"/>
        <v>5</v>
      </c>
      <c r="I117" s="9">
        <f t="shared" si="80"/>
        <v>2528.5</v>
      </c>
      <c r="J117" s="8">
        <f t="shared" si="80"/>
        <v>1019</v>
      </c>
      <c r="K117" s="9">
        <f t="shared" si="80"/>
        <v>7814.1500000000005</v>
      </c>
      <c r="L117" s="8">
        <f t="shared" si="80"/>
        <v>42</v>
      </c>
      <c r="M117" s="9">
        <f t="shared" si="80"/>
        <v>123.35</v>
      </c>
      <c r="N117" s="8">
        <f t="shared" si="80"/>
        <v>19</v>
      </c>
      <c r="O117" s="9">
        <f t="shared" si="80"/>
        <v>127.3</v>
      </c>
      <c r="P117" s="8">
        <f t="shared" si="80"/>
        <v>1080</v>
      </c>
      <c r="Q117" s="9">
        <f t="shared" si="80"/>
        <v>8064.8</v>
      </c>
      <c r="R117" s="9">
        <f t="shared" si="80"/>
        <v>407941.89</v>
      </c>
      <c r="S117" s="9">
        <f t="shared" si="80"/>
        <v>746939.01</v>
      </c>
      <c r="T117" s="9">
        <f t="shared" si="80"/>
        <v>183895.87000000002</v>
      </c>
      <c r="U117" s="9">
        <f t="shared" si="80"/>
        <v>693215.2300000001</v>
      </c>
      <c r="V117" s="9">
        <f t="shared" si="80"/>
        <v>711601.26000000013</v>
      </c>
      <c r="W117" s="9">
        <f t="shared" si="80"/>
        <v>1320390.74</v>
      </c>
      <c r="X117" s="10">
        <f t="shared" ref="X117:X124" si="81">W117/D117*100</f>
        <v>64.980115079193226</v>
      </c>
      <c r="Y117" s="9">
        <f>SUM(Y118:Y124)</f>
        <v>47387.57</v>
      </c>
      <c r="Z117" s="9">
        <f>SUM(Z118:Z124)</f>
        <v>10678254.809999999</v>
      </c>
    </row>
    <row r="118" spans="1:26" ht="20.25" customHeight="1" x14ac:dyDescent="0.15">
      <c r="A118" s="11" t="s">
        <v>33</v>
      </c>
      <c r="B118" s="8">
        <v>1819</v>
      </c>
      <c r="C118" s="10">
        <v>644231.41</v>
      </c>
      <c r="D118" s="10">
        <v>626325.52</v>
      </c>
      <c r="E118" s="10">
        <v>525972.18000000005</v>
      </c>
      <c r="F118" s="10">
        <v>100353.34</v>
      </c>
      <c r="G118" s="10">
        <v>621746.59</v>
      </c>
      <c r="H118" s="8">
        <v>3</v>
      </c>
      <c r="I118" s="10">
        <v>2333</v>
      </c>
      <c r="J118" s="8">
        <v>169</v>
      </c>
      <c r="K118" s="10">
        <v>2222.58</v>
      </c>
      <c r="L118" s="8">
        <v>3</v>
      </c>
      <c r="M118" s="10">
        <v>10.25</v>
      </c>
      <c r="N118" s="8">
        <v>2</v>
      </c>
      <c r="O118" s="10">
        <v>13.1</v>
      </c>
      <c r="P118" s="8">
        <v>174</v>
      </c>
      <c r="Q118" s="10">
        <f>K118+M118+O118</f>
        <v>2245.9299999999998</v>
      </c>
      <c r="R118" s="10">
        <v>199927.06</v>
      </c>
      <c r="S118" s="10">
        <v>326045.12</v>
      </c>
      <c r="T118" s="10">
        <v>15280.34</v>
      </c>
      <c r="U118" s="10">
        <v>85073</v>
      </c>
      <c r="V118" s="10">
        <v>48246.96</v>
      </c>
      <c r="W118" s="10">
        <v>578078.56000000006</v>
      </c>
      <c r="X118" s="10">
        <f t="shared" si="81"/>
        <v>92.296823543131381</v>
      </c>
      <c r="Y118" s="10">
        <v>19755.580000000002</v>
      </c>
      <c r="Z118" s="10">
        <v>4133332.47</v>
      </c>
    </row>
    <row r="119" spans="1:26" ht="20.25" customHeight="1" x14ac:dyDescent="0.15">
      <c r="A119" s="11" t="s">
        <v>34</v>
      </c>
      <c r="B119" s="8">
        <v>933</v>
      </c>
      <c r="C119" s="10">
        <v>482965</v>
      </c>
      <c r="D119" s="10">
        <v>476868.5</v>
      </c>
      <c r="E119" s="10">
        <v>124540.4</v>
      </c>
      <c r="F119" s="10">
        <v>352328.1</v>
      </c>
      <c r="G119" s="10">
        <v>474504.9</v>
      </c>
      <c r="H119" s="8">
        <v>0</v>
      </c>
      <c r="I119" s="10">
        <v>0</v>
      </c>
      <c r="J119" s="8">
        <v>346</v>
      </c>
      <c r="K119" s="10">
        <v>2248</v>
      </c>
      <c r="L119" s="8">
        <v>10</v>
      </c>
      <c r="M119" s="10">
        <v>38</v>
      </c>
      <c r="N119" s="8">
        <v>10</v>
      </c>
      <c r="O119" s="10">
        <v>77.599999999999994</v>
      </c>
      <c r="P119" s="8">
        <v>366</v>
      </c>
      <c r="Q119" s="10">
        <f t="shared" ref="Q119:Q124" si="82">K119+M119+O119</f>
        <v>2363.6</v>
      </c>
      <c r="R119" s="10">
        <v>41293.699999999997</v>
      </c>
      <c r="S119" s="10">
        <v>83246.7</v>
      </c>
      <c r="T119" s="10">
        <v>116189.7</v>
      </c>
      <c r="U119" s="10">
        <v>236138.4</v>
      </c>
      <c r="V119" s="10">
        <v>279645.90000000002</v>
      </c>
      <c r="W119" s="10">
        <v>197222.6</v>
      </c>
      <c r="X119" s="10">
        <f t="shared" si="81"/>
        <v>41.35785861301386</v>
      </c>
      <c r="Y119" s="10">
        <v>10934.68</v>
      </c>
      <c r="Z119" s="10">
        <v>2103732.12</v>
      </c>
    </row>
    <row r="120" spans="1:26" ht="20.25" customHeight="1" x14ac:dyDescent="0.15">
      <c r="A120" s="11" t="s">
        <v>35</v>
      </c>
      <c r="B120" s="8">
        <v>208</v>
      </c>
      <c r="C120" s="10">
        <v>69774.7</v>
      </c>
      <c r="D120" s="10">
        <v>60825.2</v>
      </c>
      <c r="E120" s="10">
        <v>36499.9</v>
      </c>
      <c r="F120" s="10">
        <v>24325.3</v>
      </c>
      <c r="G120" s="10">
        <v>60491.4</v>
      </c>
      <c r="H120" s="8">
        <v>1</v>
      </c>
      <c r="I120" s="10">
        <v>145</v>
      </c>
      <c r="J120" s="8">
        <v>32</v>
      </c>
      <c r="K120" s="10">
        <v>184.1</v>
      </c>
      <c r="L120" s="8">
        <v>0</v>
      </c>
      <c r="M120" s="10">
        <v>0</v>
      </c>
      <c r="N120" s="8">
        <v>1</v>
      </c>
      <c r="O120" s="10">
        <v>4.7</v>
      </c>
      <c r="P120" s="8">
        <v>33</v>
      </c>
      <c r="Q120" s="10">
        <f t="shared" si="82"/>
        <v>188.79999999999998</v>
      </c>
      <c r="R120" s="10">
        <v>17758.599999999999</v>
      </c>
      <c r="S120" s="10">
        <v>18741.3</v>
      </c>
      <c r="T120" s="10">
        <v>1826.6</v>
      </c>
      <c r="U120" s="10">
        <v>22498.7</v>
      </c>
      <c r="V120" s="10">
        <v>11349.7</v>
      </c>
      <c r="W120" s="10">
        <v>49475.5</v>
      </c>
      <c r="X120" s="10">
        <f t="shared" si="81"/>
        <v>81.340464149727424</v>
      </c>
      <c r="Y120" s="10">
        <v>975.8</v>
      </c>
      <c r="Z120" s="10">
        <v>319024.34999999998</v>
      </c>
    </row>
    <row r="121" spans="1:26" ht="20.25" customHeight="1" x14ac:dyDescent="0.15">
      <c r="A121" s="11" t="s">
        <v>36</v>
      </c>
      <c r="B121" s="8">
        <v>571</v>
      </c>
      <c r="C121" s="10">
        <v>422006.4</v>
      </c>
      <c r="D121" s="10">
        <v>412156.4</v>
      </c>
      <c r="E121" s="10">
        <v>189224.9</v>
      </c>
      <c r="F121" s="10">
        <v>222931.5</v>
      </c>
      <c r="G121" s="10">
        <v>410824</v>
      </c>
      <c r="H121" s="8">
        <v>0</v>
      </c>
      <c r="I121" s="10">
        <v>0</v>
      </c>
      <c r="J121" s="8">
        <v>220</v>
      </c>
      <c r="K121" s="10">
        <v>1230.3</v>
      </c>
      <c r="L121" s="8">
        <v>28</v>
      </c>
      <c r="M121" s="10">
        <v>72.599999999999994</v>
      </c>
      <c r="N121" s="8">
        <v>5</v>
      </c>
      <c r="O121" s="10">
        <v>29.5</v>
      </c>
      <c r="P121" s="8">
        <v>253</v>
      </c>
      <c r="Q121" s="10">
        <f t="shared" si="82"/>
        <v>1332.3999999999999</v>
      </c>
      <c r="R121" s="10">
        <v>71477.600000000006</v>
      </c>
      <c r="S121" s="10">
        <v>117747.3</v>
      </c>
      <c r="T121" s="10">
        <v>5788.5</v>
      </c>
      <c r="U121" s="10">
        <v>217143</v>
      </c>
      <c r="V121" s="10">
        <v>197533.8</v>
      </c>
      <c r="W121" s="10">
        <v>214622.6</v>
      </c>
      <c r="X121" s="10">
        <f t="shared" si="81"/>
        <v>52.073096523552707</v>
      </c>
      <c r="Y121" s="10">
        <v>5715</v>
      </c>
      <c r="Z121" s="10">
        <v>1814468</v>
      </c>
    </row>
    <row r="122" spans="1:26" ht="20.25" customHeight="1" x14ac:dyDescent="0.15">
      <c r="A122" s="11" t="s">
        <v>37</v>
      </c>
      <c r="B122" s="8">
        <v>572</v>
      </c>
      <c r="C122" s="10">
        <v>277103.01</v>
      </c>
      <c r="D122" s="10">
        <v>271612.68</v>
      </c>
      <c r="E122" s="10">
        <v>172769.22</v>
      </c>
      <c r="F122" s="10">
        <v>98843.46</v>
      </c>
      <c r="G122" s="10">
        <v>270742.81</v>
      </c>
      <c r="H122" s="8">
        <v>0</v>
      </c>
      <c r="I122" s="10">
        <v>0</v>
      </c>
      <c r="J122" s="8">
        <v>140</v>
      </c>
      <c r="K122" s="10">
        <v>869.87</v>
      </c>
      <c r="L122" s="8">
        <v>0</v>
      </c>
      <c r="M122" s="10">
        <v>0</v>
      </c>
      <c r="N122" s="8">
        <v>0</v>
      </c>
      <c r="O122" s="10">
        <v>0</v>
      </c>
      <c r="P122" s="8">
        <v>140</v>
      </c>
      <c r="Q122" s="10">
        <f t="shared" si="82"/>
        <v>869.87</v>
      </c>
      <c r="R122" s="10">
        <v>48617.23</v>
      </c>
      <c r="S122" s="10">
        <v>124151.99</v>
      </c>
      <c r="T122" s="10">
        <v>41942.129999999997</v>
      </c>
      <c r="U122" s="10">
        <v>56901.33</v>
      </c>
      <c r="V122" s="10">
        <v>143338.20000000001</v>
      </c>
      <c r="W122" s="10">
        <v>128274.48</v>
      </c>
      <c r="X122" s="10">
        <f t="shared" si="81"/>
        <v>47.226985131916521</v>
      </c>
      <c r="Y122" s="10">
        <v>4550.01</v>
      </c>
      <c r="Z122" s="10">
        <v>1436226.84</v>
      </c>
    </row>
    <row r="123" spans="1:26" ht="20.25" customHeight="1" x14ac:dyDescent="0.15">
      <c r="A123" s="11" t="s">
        <v>38</v>
      </c>
      <c r="B123" s="8">
        <v>193</v>
      </c>
      <c r="C123" s="10">
        <v>92596.800000000003</v>
      </c>
      <c r="D123" s="10">
        <v>92032.7</v>
      </c>
      <c r="E123" s="10">
        <v>56714.400000000001</v>
      </c>
      <c r="F123" s="10">
        <v>35318.300000000003</v>
      </c>
      <c r="G123" s="10">
        <v>91205.6</v>
      </c>
      <c r="H123" s="8">
        <v>0</v>
      </c>
      <c r="I123" s="10">
        <v>0</v>
      </c>
      <c r="J123" s="8">
        <v>69</v>
      </c>
      <c r="K123" s="10">
        <v>827.1</v>
      </c>
      <c r="L123" s="8">
        <v>0</v>
      </c>
      <c r="M123" s="10">
        <v>0</v>
      </c>
      <c r="N123" s="8">
        <v>0</v>
      </c>
      <c r="O123" s="10">
        <v>0</v>
      </c>
      <c r="P123" s="8">
        <v>69</v>
      </c>
      <c r="Q123" s="10">
        <f t="shared" si="82"/>
        <v>827.1</v>
      </c>
      <c r="R123" s="10">
        <v>12755</v>
      </c>
      <c r="S123" s="10">
        <v>43959.4</v>
      </c>
      <c r="T123" s="10">
        <v>1882.5</v>
      </c>
      <c r="U123" s="10">
        <v>33435.800000000003</v>
      </c>
      <c r="V123" s="10">
        <v>24020.3</v>
      </c>
      <c r="W123" s="10">
        <v>68012.399999999994</v>
      </c>
      <c r="X123" s="10">
        <f t="shared" si="81"/>
        <v>73.900255018053358</v>
      </c>
      <c r="Y123" s="10">
        <v>4330</v>
      </c>
      <c r="Z123" s="10">
        <v>441764.93</v>
      </c>
    </row>
    <row r="124" spans="1:26" ht="20.25" customHeight="1" x14ac:dyDescent="0.15">
      <c r="A124" s="11" t="s">
        <v>39</v>
      </c>
      <c r="B124" s="8">
        <v>358</v>
      </c>
      <c r="C124" s="10">
        <v>92838</v>
      </c>
      <c r="D124" s="10">
        <v>92171</v>
      </c>
      <c r="E124" s="10">
        <v>49159.9</v>
      </c>
      <c r="F124" s="10">
        <v>43011.1</v>
      </c>
      <c r="G124" s="10">
        <v>91883.4</v>
      </c>
      <c r="H124" s="8">
        <v>1</v>
      </c>
      <c r="I124" s="10">
        <v>50.5</v>
      </c>
      <c r="J124" s="8">
        <v>43</v>
      </c>
      <c r="K124" s="10">
        <v>232.2</v>
      </c>
      <c r="L124" s="8">
        <v>1</v>
      </c>
      <c r="M124" s="10">
        <v>2.5</v>
      </c>
      <c r="N124" s="8">
        <v>1</v>
      </c>
      <c r="O124" s="10">
        <v>2.4</v>
      </c>
      <c r="P124" s="8">
        <v>45</v>
      </c>
      <c r="Q124" s="10">
        <f t="shared" si="82"/>
        <v>237.1</v>
      </c>
      <c r="R124" s="10">
        <v>16112.7</v>
      </c>
      <c r="S124" s="10">
        <v>33047.199999999997</v>
      </c>
      <c r="T124" s="10">
        <v>986.1</v>
      </c>
      <c r="U124" s="10">
        <v>42025</v>
      </c>
      <c r="V124" s="10">
        <v>7466.4</v>
      </c>
      <c r="W124" s="10">
        <v>84704.6</v>
      </c>
      <c r="X124" s="10">
        <f t="shared" si="81"/>
        <v>91.899404367968245</v>
      </c>
      <c r="Y124" s="10">
        <v>1126.5</v>
      </c>
      <c r="Z124" s="10">
        <v>429706.1</v>
      </c>
    </row>
    <row r="125" spans="1:26" ht="20.25" customHeight="1" x14ac:dyDescent="0.15">
      <c r="A125" s="11"/>
      <c r="B125" s="8"/>
      <c r="C125" s="10"/>
      <c r="D125" s="10"/>
      <c r="E125" s="10"/>
      <c r="F125" s="10"/>
      <c r="G125" s="10"/>
      <c r="H125" s="8"/>
      <c r="I125" s="10"/>
      <c r="J125" s="8"/>
      <c r="K125" s="10"/>
      <c r="L125" s="8"/>
      <c r="M125" s="10"/>
      <c r="N125" s="8"/>
      <c r="O125" s="10"/>
      <c r="P125" s="8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0.25" customHeight="1" x14ac:dyDescent="0.15">
      <c r="A126" s="11" t="s">
        <v>44</v>
      </c>
      <c r="B126" s="8">
        <f>SUM(B127:B133)</f>
        <v>4654</v>
      </c>
      <c r="C126" s="9">
        <f>SUM(C127:C133)</f>
        <v>2081515.3200000003</v>
      </c>
      <c r="D126" s="9">
        <f>SUM(D127:D133)</f>
        <v>2031992</v>
      </c>
      <c r="E126" s="9">
        <f>SUM(E127:E133)</f>
        <v>1154880.8999999999</v>
      </c>
      <c r="F126" s="9">
        <f>SUM(F127:F133)</f>
        <v>877111.1</v>
      </c>
      <c r="G126" s="9">
        <f t="shared" ref="G126:W126" si="83">SUM(G127:G133)</f>
        <v>2021398.7</v>
      </c>
      <c r="H126" s="8">
        <f t="shared" si="83"/>
        <v>5</v>
      </c>
      <c r="I126" s="9">
        <f t="shared" si="83"/>
        <v>2528.5</v>
      </c>
      <c r="J126" s="8">
        <f t="shared" si="83"/>
        <v>1019</v>
      </c>
      <c r="K126" s="9">
        <f t="shared" si="83"/>
        <v>7814.1500000000005</v>
      </c>
      <c r="L126" s="8">
        <f t="shared" si="83"/>
        <v>42</v>
      </c>
      <c r="M126" s="9">
        <f t="shared" si="83"/>
        <v>123.35</v>
      </c>
      <c r="N126" s="8">
        <f t="shared" si="83"/>
        <v>19</v>
      </c>
      <c r="O126" s="9">
        <f t="shared" si="83"/>
        <v>127.3</v>
      </c>
      <c r="P126" s="8">
        <f t="shared" si="83"/>
        <v>1080</v>
      </c>
      <c r="Q126" s="9">
        <f t="shared" si="83"/>
        <v>8064.8</v>
      </c>
      <c r="R126" s="9">
        <f t="shared" si="83"/>
        <v>407941.89</v>
      </c>
      <c r="S126" s="9">
        <f t="shared" si="83"/>
        <v>746939.01</v>
      </c>
      <c r="T126" s="9">
        <f t="shared" si="83"/>
        <v>183895.87000000002</v>
      </c>
      <c r="U126" s="9">
        <f t="shared" si="83"/>
        <v>693215.2300000001</v>
      </c>
      <c r="V126" s="9">
        <f t="shared" si="83"/>
        <v>711601.26000000013</v>
      </c>
      <c r="W126" s="9">
        <f t="shared" si="83"/>
        <v>1320390.74</v>
      </c>
      <c r="X126" s="10">
        <f t="shared" ref="X126:X133" si="84">W126/D126*100</f>
        <v>64.980115079193226</v>
      </c>
      <c r="Y126" s="9">
        <f>SUM(Y127:Y133)</f>
        <v>47387.57</v>
      </c>
      <c r="Z126" s="9">
        <f>SUM(Z127:Z133)</f>
        <v>10678254.809999999</v>
      </c>
    </row>
    <row r="127" spans="1:26" ht="20.25" customHeight="1" x14ac:dyDescent="0.15">
      <c r="A127" s="11" t="s">
        <v>33</v>
      </c>
      <c r="B127" s="8">
        <v>1819</v>
      </c>
      <c r="C127" s="10">
        <v>644231.41</v>
      </c>
      <c r="D127" s="10">
        <v>626325.52</v>
      </c>
      <c r="E127" s="10">
        <v>525972.18000000005</v>
      </c>
      <c r="F127" s="10">
        <v>100353.34</v>
      </c>
      <c r="G127" s="10">
        <v>621746.59</v>
      </c>
      <c r="H127" s="8">
        <v>3</v>
      </c>
      <c r="I127" s="10">
        <v>2333</v>
      </c>
      <c r="J127" s="8">
        <v>169</v>
      </c>
      <c r="K127" s="10">
        <v>2222.58</v>
      </c>
      <c r="L127" s="8">
        <v>3</v>
      </c>
      <c r="M127" s="10">
        <v>10.25</v>
      </c>
      <c r="N127" s="8">
        <v>2</v>
      </c>
      <c r="O127" s="10">
        <v>13.1</v>
      </c>
      <c r="P127" s="8">
        <v>174</v>
      </c>
      <c r="Q127" s="10">
        <f>K127+M127+O127</f>
        <v>2245.9299999999998</v>
      </c>
      <c r="R127" s="10">
        <v>199927.06</v>
      </c>
      <c r="S127" s="10">
        <v>326045.12</v>
      </c>
      <c r="T127" s="10">
        <v>15280.34</v>
      </c>
      <c r="U127" s="10">
        <v>85073</v>
      </c>
      <c r="V127" s="10">
        <v>48246.96</v>
      </c>
      <c r="W127" s="10">
        <v>578078.56000000006</v>
      </c>
      <c r="X127" s="10">
        <f t="shared" si="84"/>
        <v>92.296823543131381</v>
      </c>
      <c r="Y127" s="10">
        <v>19755.580000000002</v>
      </c>
      <c r="Z127" s="10">
        <v>4133332.47</v>
      </c>
    </row>
    <row r="128" spans="1:26" ht="20.25" customHeight="1" x14ac:dyDescent="0.15">
      <c r="A128" s="11" t="s">
        <v>34</v>
      </c>
      <c r="B128" s="8">
        <v>933</v>
      </c>
      <c r="C128" s="10">
        <v>482965</v>
      </c>
      <c r="D128" s="10">
        <v>476868.5</v>
      </c>
      <c r="E128" s="10">
        <v>124540.4</v>
      </c>
      <c r="F128" s="10">
        <v>352328.1</v>
      </c>
      <c r="G128" s="10">
        <v>474504.9</v>
      </c>
      <c r="H128" s="8">
        <v>0</v>
      </c>
      <c r="I128" s="10">
        <v>0</v>
      </c>
      <c r="J128" s="8">
        <v>346</v>
      </c>
      <c r="K128" s="10">
        <v>2248</v>
      </c>
      <c r="L128" s="8">
        <v>10</v>
      </c>
      <c r="M128" s="10">
        <v>38</v>
      </c>
      <c r="N128" s="8">
        <v>10</v>
      </c>
      <c r="O128" s="10">
        <v>77.599999999999994</v>
      </c>
      <c r="P128" s="8">
        <v>366</v>
      </c>
      <c r="Q128" s="10">
        <f t="shared" ref="Q128:Q133" si="85">K128+M128+O128</f>
        <v>2363.6</v>
      </c>
      <c r="R128" s="10">
        <v>41293.699999999997</v>
      </c>
      <c r="S128" s="10">
        <v>83246.7</v>
      </c>
      <c r="T128" s="10">
        <v>116189.7</v>
      </c>
      <c r="U128" s="10">
        <v>236138.4</v>
      </c>
      <c r="V128" s="10">
        <v>279645.90000000002</v>
      </c>
      <c r="W128" s="10">
        <v>197222.6</v>
      </c>
      <c r="X128" s="10">
        <f t="shared" si="84"/>
        <v>41.35785861301386</v>
      </c>
      <c r="Y128" s="10">
        <v>10934.68</v>
      </c>
      <c r="Z128" s="10">
        <v>2103732.12</v>
      </c>
    </row>
    <row r="129" spans="1:26" ht="20.25" customHeight="1" x14ac:dyDescent="0.15">
      <c r="A129" s="11" t="s">
        <v>35</v>
      </c>
      <c r="B129" s="8">
        <v>208</v>
      </c>
      <c r="C129" s="10">
        <v>69774.7</v>
      </c>
      <c r="D129" s="10">
        <v>60825.2</v>
      </c>
      <c r="E129" s="10">
        <v>36499.9</v>
      </c>
      <c r="F129" s="10">
        <v>24325.3</v>
      </c>
      <c r="G129" s="10">
        <v>60491.4</v>
      </c>
      <c r="H129" s="8">
        <v>1</v>
      </c>
      <c r="I129" s="10">
        <v>145</v>
      </c>
      <c r="J129" s="8">
        <v>32</v>
      </c>
      <c r="K129" s="10">
        <v>184.1</v>
      </c>
      <c r="L129" s="8">
        <v>0</v>
      </c>
      <c r="M129" s="10">
        <v>0</v>
      </c>
      <c r="N129" s="8">
        <v>1</v>
      </c>
      <c r="O129" s="10">
        <v>4.7</v>
      </c>
      <c r="P129" s="8">
        <v>33</v>
      </c>
      <c r="Q129" s="10">
        <f t="shared" si="85"/>
        <v>188.79999999999998</v>
      </c>
      <c r="R129" s="10">
        <v>17758.599999999999</v>
      </c>
      <c r="S129" s="10">
        <v>18741.3</v>
      </c>
      <c r="T129" s="10">
        <v>1826.6</v>
      </c>
      <c r="U129" s="10">
        <v>22498.7</v>
      </c>
      <c r="V129" s="10">
        <v>11349.7</v>
      </c>
      <c r="W129" s="10">
        <v>49475.5</v>
      </c>
      <c r="X129" s="10">
        <f t="shared" si="84"/>
        <v>81.340464149727424</v>
      </c>
      <c r="Y129" s="10">
        <v>975.8</v>
      </c>
      <c r="Z129" s="10">
        <v>319024.34999999998</v>
      </c>
    </row>
    <row r="130" spans="1:26" ht="20.25" customHeight="1" x14ac:dyDescent="0.15">
      <c r="A130" s="11" t="s">
        <v>36</v>
      </c>
      <c r="B130" s="8">
        <v>571</v>
      </c>
      <c r="C130" s="10">
        <v>422006.4</v>
      </c>
      <c r="D130" s="10">
        <v>412156.4</v>
      </c>
      <c r="E130" s="10">
        <v>189224.9</v>
      </c>
      <c r="F130" s="10">
        <v>222931.5</v>
      </c>
      <c r="G130" s="10">
        <v>410824</v>
      </c>
      <c r="H130" s="8">
        <v>0</v>
      </c>
      <c r="I130" s="10">
        <v>0</v>
      </c>
      <c r="J130" s="8">
        <v>220</v>
      </c>
      <c r="K130" s="10">
        <v>1230.3</v>
      </c>
      <c r="L130" s="8">
        <v>28</v>
      </c>
      <c r="M130" s="10">
        <v>72.599999999999994</v>
      </c>
      <c r="N130" s="8">
        <v>5</v>
      </c>
      <c r="O130" s="10">
        <v>29.5</v>
      </c>
      <c r="P130" s="8">
        <v>253</v>
      </c>
      <c r="Q130" s="10">
        <f t="shared" si="85"/>
        <v>1332.3999999999999</v>
      </c>
      <c r="R130" s="10">
        <v>71477.600000000006</v>
      </c>
      <c r="S130" s="10">
        <v>117747.3</v>
      </c>
      <c r="T130" s="10">
        <v>5788.5</v>
      </c>
      <c r="U130" s="10">
        <v>217143</v>
      </c>
      <c r="V130" s="10">
        <v>197533.8</v>
      </c>
      <c r="W130" s="10">
        <v>214622.6</v>
      </c>
      <c r="X130" s="10">
        <f t="shared" si="84"/>
        <v>52.073096523552707</v>
      </c>
      <c r="Y130" s="10">
        <v>5715</v>
      </c>
      <c r="Z130" s="10">
        <v>1814468</v>
      </c>
    </row>
    <row r="131" spans="1:26" ht="20.25" customHeight="1" x14ac:dyDescent="0.15">
      <c r="A131" s="11" t="s">
        <v>37</v>
      </c>
      <c r="B131" s="8">
        <v>572</v>
      </c>
      <c r="C131" s="10">
        <v>277103.01</v>
      </c>
      <c r="D131" s="10">
        <v>271612.68</v>
      </c>
      <c r="E131" s="10">
        <v>172769.22</v>
      </c>
      <c r="F131" s="10">
        <v>98843.46</v>
      </c>
      <c r="G131" s="10">
        <v>270742.81</v>
      </c>
      <c r="H131" s="8">
        <v>0</v>
      </c>
      <c r="I131" s="10">
        <v>0</v>
      </c>
      <c r="J131" s="8">
        <v>140</v>
      </c>
      <c r="K131" s="10">
        <v>869.87</v>
      </c>
      <c r="L131" s="8">
        <v>0</v>
      </c>
      <c r="M131" s="10">
        <v>0</v>
      </c>
      <c r="N131" s="8">
        <v>0</v>
      </c>
      <c r="O131" s="10">
        <v>0</v>
      </c>
      <c r="P131" s="8">
        <v>140</v>
      </c>
      <c r="Q131" s="10">
        <f t="shared" si="85"/>
        <v>869.87</v>
      </c>
      <c r="R131" s="10">
        <v>48617.23</v>
      </c>
      <c r="S131" s="10">
        <v>124151.99</v>
      </c>
      <c r="T131" s="10">
        <v>41942.129999999997</v>
      </c>
      <c r="U131" s="10">
        <v>56901.33</v>
      </c>
      <c r="V131" s="10">
        <v>143338.20000000001</v>
      </c>
      <c r="W131" s="10">
        <v>128274.48</v>
      </c>
      <c r="X131" s="10">
        <f t="shared" si="84"/>
        <v>47.226985131916521</v>
      </c>
      <c r="Y131" s="10">
        <v>4550.01</v>
      </c>
      <c r="Z131" s="10">
        <v>1436226.84</v>
      </c>
    </row>
    <row r="132" spans="1:26" ht="20.25" customHeight="1" x14ac:dyDescent="0.15">
      <c r="A132" s="11" t="s">
        <v>38</v>
      </c>
      <c r="B132" s="8">
        <v>193</v>
      </c>
      <c r="C132" s="10">
        <v>92596.800000000003</v>
      </c>
      <c r="D132" s="10">
        <v>92032.7</v>
      </c>
      <c r="E132" s="10">
        <v>56714.400000000001</v>
      </c>
      <c r="F132" s="10">
        <v>35318.300000000003</v>
      </c>
      <c r="G132" s="10">
        <v>91205.6</v>
      </c>
      <c r="H132" s="8">
        <v>0</v>
      </c>
      <c r="I132" s="10">
        <v>0</v>
      </c>
      <c r="J132" s="8">
        <v>69</v>
      </c>
      <c r="K132" s="10">
        <v>827.1</v>
      </c>
      <c r="L132" s="8">
        <v>0</v>
      </c>
      <c r="M132" s="10">
        <v>0</v>
      </c>
      <c r="N132" s="8">
        <v>0</v>
      </c>
      <c r="O132" s="10">
        <v>0</v>
      </c>
      <c r="P132" s="8">
        <v>69</v>
      </c>
      <c r="Q132" s="10">
        <f t="shared" si="85"/>
        <v>827.1</v>
      </c>
      <c r="R132" s="10">
        <v>12755</v>
      </c>
      <c r="S132" s="10">
        <v>43959.4</v>
      </c>
      <c r="T132" s="10">
        <v>1882.5</v>
      </c>
      <c r="U132" s="10">
        <v>33435.800000000003</v>
      </c>
      <c r="V132" s="10">
        <v>24020.3</v>
      </c>
      <c r="W132" s="10">
        <v>68012.399999999994</v>
      </c>
      <c r="X132" s="10">
        <f t="shared" si="84"/>
        <v>73.900255018053358</v>
      </c>
      <c r="Y132" s="10">
        <v>4330</v>
      </c>
      <c r="Z132" s="10">
        <v>441764.93</v>
      </c>
    </row>
    <row r="133" spans="1:26" ht="20.25" customHeight="1" x14ac:dyDescent="0.15">
      <c r="A133" s="11" t="s">
        <v>39</v>
      </c>
      <c r="B133" s="8">
        <v>358</v>
      </c>
      <c r="C133" s="10">
        <v>92838</v>
      </c>
      <c r="D133" s="10">
        <v>92171</v>
      </c>
      <c r="E133" s="10">
        <v>49159.9</v>
      </c>
      <c r="F133" s="10">
        <v>43011.1</v>
      </c>
      <c r="G133" s="10">
        <v>91883.4</v>
      </c>
      <c r="H133" s="8">
        <v>1</v>
      </c>
      <c r="I133" s="10">
        <v>50.5</v>
      </c>
      <c r="J133" s="8">
        <v>43</v>
      </c>
      <c r="K133" s="10">
        <v>232.2</v>
      </c>
      <c r="L133" s="8">
        <v>1</v>
      </c>
      <c r="M133" s="10">
        <v>2.5</v>
      </c>
      <c r="N133" s="8">
        <v>1</v>
      </c>
      <c r="O133" s="10">
        <v>2.4</v>
      </c>
      <c r="P133" s="8">
        <v>45</v>
      </c>
      <c r="Q133" s="10">
        <f t="shared" si="85"/>
        <v>237.1</v>
      </c>
      <c r="R133" s="10">
        <v>16112.7</v>
      </c>
      <c r="S133" s="10">
        <v>33047.199999999997</v>
      </c>
      <c r="T133" s="10">
        <v>986.1</v>
      </c>
      <c r="U133" s="10">
        <v>42025</v>
      </c>
      <c r="V133" s="10">
        <v>7466.4</v>
      </c>
      <c r="W133" s="10">
        <v>84704.6</v>
      </c>
      <c r="X133" s="10">
        <f t="shared" si="84"/>
        <v>91.899404367968245</v>
      </c>
      <c r="Y133" s="10">
        <v>1126.5</v>
      </c>
      <c r="Z133" s="10">
        <v>429706.1</v>
      </c>
    </row>
    <row r="134" spans="1:26" ht="20.25" customHeight="1" x14ac:dyDescent="0.15">
      <c r="A134" s="11"/>
      <c r="B134" s="8"/>
      <c r="C134" s="10"/>
      <c r="D134" s="10"/>
      <c r="E134" s="10"/>
      <c r="F134" s="10"/>
      <c r="G134" s="10"/>
      <c r="H134" s="8"/>
      <c r="I134" s="10"/>
      <c r="J134" s="8"/>
      <c r="K134" s="10"/>
      <c r="L134" s="8"/>
      <c r="M134" s="10"/>
      <c r="N134" s="8"/>
      <c r="O134" s="10"/>
      <c r="P134" s="8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0.25" customHeight="1" x14ac:dyDescent="0.15">
      <c r="A135" s="11" t="s">
        <v>45</v>
      </c>
      <c r="B135" s="8">
        <f>SUM(B136:B142)</f>
        <v>4654</v>
      </c>
      <c r="C135" s="9">
        <f>SUM(C136:C142)</f>
        <v>2081515.3200000003</v>
      </c>
      <c r="D135" s="9">
        <f>SUM(D136:D142)</f>
        <v>2031992</v>
      </c>
      <c r="E135" s="9">
        <f>SUM(E136:E142)</f>
        <v>1154880.8999999999</v>
      </c>
      <c r="F135" s="9">
        <f>SUM(F136:F142)</f>
        <v>877111.1</v>
      </c>
      <c r="G135" s="9">
        <f t="shared" ref="G135:W135" si="86">SUM(G136:G142)</f>
        <v>2021398.7</v>
      </c>
      <c r="H135" s="8">
        <f t="shared" si="86"/>
        <v>5</v>
      </c>
      <c r="I135" s="9">
        <f t="shared" si="86"/>
        <v>2528.5</v>
      </c>
      <c r="J135" s="8">
        <f t="shared" si="86"/>
        <v>1019</v>
      </c>
      <c r="K135" s="9">
        <f t="shared" si="86"/>
        <v>7814.1500000000005</v>
      </c>
      <c r="L135" s="8">
        <f t="shared" si="86"/>
        <v>42</v>
      </c>
      <c r="M135" s="9">
        <f t="shared" si="86"/>
        <v>123.35</v>
      </c>
      <c r="N135" s="8">
        <f t="shared" si="86"/>
        <v>19</v>
      </c>
      <c r="O135" s="9">
        <f t="shared" si="86"/>
        <v>127.3</v>
      </c>
      <c r="P135" s="8">
        <f t="shared" si="86"/>
        <v>1080</v>
      </c>
      <c r="Q135" s="9">
        <f t="shared" si="86"/>
        <v>8064.8</v>
      </c>
      <c r="R135" s="9">
        <f t="shared" si="86"/>
        <v>407941.89</v>
      </c>
      <c r="S135" s="9">
        <f t="shared" si="86"/>
        <v>746939.01</v>
      </c>
      <c r="T135" s="9">
        <f t="shared" si="86"/>
        <v>183895.87000000002</v>
      </c>
      <c r="U135" s="9">
        <f t="shared" si="86"/>
        <v>693215.2300000001</v>
      </c>
      <c r="V135" s="9">
        <f t="shared" si="86"/>
        <v>711601.26000000013</v>
      </c>
      <c r="W135" s="9">
        <f t="shared" si="86"/>
        <v>1320390.74</v>
      </c>
      <c r="X135" s="10">
        <f t="shared" ref="X135:X142" si="87">W135/D135*100</f>
        <v>64.980115079193226</v>
      </c>
      <c r="Y135" s="9">
        <f>SUM(Y136:Y142)</f>
        <v>47387.57</v>
      </c>
      <c r="Z135" s="9">
        <f>SUM(Z136:Z142)</f>
        <v>10678254.809999999</v>
      </c>
    </row>
    <row r="136" spans="1:26" ht="20.25" customHeight="1" x14ac:dyDescent="0.15">
      <c r="A136" s="11" t="s">
        <v>33</v>
      </c>
      <c r="B136" s="8">
        <v>1819</v>
      </c>
      <c r="C136" s="10">
        <v>644231.41</v>
      </c>
      <c r="D136" s="10">
        <v>626325.52</v>
      </c>
      <c r="E136" s="10">
        <v>525972.18000000005</v>
      </c>
      <c r="F136" s="10">
        <v>100353.34</v>
      </c>
      <c r="G136" s="10">
        <v>621746.59</v>
      </c>
      <c r="H136" s="8">
        <v>3</v>
      </c>
      <c r="I136" s="10">
        <v>2333</v>
      </c>
      <c r="J136" s="8">
        <v>169</v>
      </c>
      <c r="K136" s="10">
        <v>2222.58</v>
      </c>
      <c r="L136" s="8">
        <v>3</v>
      </c>
      <c r="M136" s="10">
        <v>10.25</v>
      </c>
      <c r="N136" s="8">
        <v>2</v>
      </c>
      <c r="O136" s="10">
        <v>13.1</v>
      </c>
      <c r="P136" s="8">
        <v>174</v>
      </c>
      <c r="Q136" s="10">
        <f>K136+M136+O136</f>
        <v>2245.9299999999998</v>
      </c>
      <c r="R136" s="10">
        <v>199927.06</v>
      </c>
      <c r="S136" s="10">
        <v>326045.12</v>
      </c>
      <c r="T136" s="10">
        <v>15280.34</v>
      </c>
      <c r="U136" s="10">
        <v>85073</v>
      </c>
      <c r="V136" s="10">
        <v>48246.96</v>
      </c>
      <c r="W136" s="10">
        <v>578078.56000000006</v>
      </c>
      <c r="X136" s="10">
        <f t="shared" si="87"/>
        <v>92.296823543131381</v>
      </c>
      <c r="Y136" s="10">
        <v>19755.580000000002</v>
      </c>
      <c r="Z136" s="10">
        <v>4133332.47</v>
      </c>
    </row>
    <row r="137" spans="1:26" ht="20.25" customHeight="1" x14ac:dyDescent="0.15">
      <c r="A137" s="11" t="s">
        <v>34</v>
      </c>
      <c r="B137" s="8">
        <v>933</v>
      </c>
      <c r="C137" s="10">
        <v>482965</v>
      </c>
      <c r="D137" s="10">
        <v>476868.5</v>
      </c>
      <c r="E137" s="10">
        <v>124540.4</v>
      </c>
      <c r="F137" s="10">
        <v>352328.1</v>
      </c>
      <c r="G137" s="10">
        <v>474504.9</v>
      </c>
      <c r="H137" s="8">
        <v>0</v>
      </c>
      <c r="I137" s="10">
        <v>0</v>
      </c>
      <c r="J137" s="8">
        <v>346</v>
      </c>
      <c r="K137" s="10">
        <v>2248</v>
      </c>
      <c r="L137" s="8">
        <v>10</v>
      </c>
      <c r="M137" s="10">
        <v>38</v>
      </c>
      <c r="N137" s="8">
        <v>10</v>
      </c>
      <c r="O137" s="10">
        <v>77.599999999999994</v>
      </c>
      <c r="P137" s="8">
        <v>366</v>
      </c>
      <c r="Q137" s="10">
        <f t="shared" ref="Q137:Q142" si="88">K137+M137+O137</f>
        <v>2363.6</v>
      </c>
      <c r="R137" s="10">
        <v>41293.699999999997</v>
      </c>
      <c r="S137" s="10">
        <v>83246.7</v>
      </c>
      <c r="T137" s="10">
        <v>116189.7</v>
      </c>
      <c r="U137" s="10">
        <v>236138.4</v>
      </c>
      <c r="V137" s="10">
        <v>279645.90000000002</v>
      </c>
      <c r="W137" s="10">
        <v>197222.6</v>
      </c>
      <c r="X137" s="10">
        <f t="shared" si="87"/>
        <v>41.35785861301386</v>
      </c>
      <c r="Y137" s="10">
        <v>10934.68</v>
      </c>
      <c r="Z137" s="10">
        <v>2103732.12</v>
      </c>
    </row>
    <row r="138" spans="1:26" ht="20.25" customHeight="1" x14ac:dyDescent="0.15">
      <c r="A138" s="11" t="s">
        <v>35</v>
      </c>
      <c r="B138" s="8">
        <v>208</v>
      </c>
      <c r="C138" s="10">
        <v>69774.7</v>
      </c>
      <c r="D138" s="10">
        <v>60825.2</v>
      </c>
      <c r="E138" s="10">
        <v>36499.9</v>
      </c>
      <c r="F138" s="10">
        <v>24325.3</v>
      </c>
      <c r="G138" s="10">
        <v>60491.4</v>
      </c>
      <c r="H138" s="8">
        <v>1</v>
      </c>
      <c r="I138" s="10">
        <v>145</v>
      </c>
      <c r="J138" s="8">
        <v>32</v>
      </c>
      <c r="K138" s="10">
        <v>184.1</v>
      </c>
      <c r="L138" s="8">
        <v>0</v>
      </c>
      <c r="M138" s="10">
        <v>0</v>
      </c>
      <c r="N138" s="8">
        <v>1</v>
      </c>
      <c r="O138" s="10">
        <v>4.7</v>
      </c>
      <c r="P138" s="8">
        <v>33</v>
      </c>
      <c r="Q138" s="10">
        <f t="shared" si="88"/>
        <v>188.79999999999998</v>
      </c>
      <c r="R138" s="10">
        <v>17758.599999999999</v>
      </c>
      <c r="S138" s="10">
        <v>18741.3</v>
      </c>
      <c r="T138" s="10">
        <v>1826.6</v>
      </c>
      <c r="U138" s="10">
        <v>22498.7</v>
      </c>
      <c r="V138" s="10">
        <v>11349.7</v>
      </c>
      <c r="W138" s="10">
        <v>49475.5</v>
      </c>
      <c r="X138" s="10">
        <f t="shared" si="87"/>
        <v>81.340464149727424</v>
      </c>
      <c r="Y138" s="10">
        <v>975.8</v>
      </c>
      <c r="Z138" s="10">
        <v>319024.34999999998</v>
      </c>
    </row>
    <row r="139" spans="1:26" ht="20.25" customHeight="1" x14ac:dyDescent="0.15">
      <c r="A139" s="11" t="s">
        <v>36</v>
      </c>
      <c r="B139" s="8">
        <v>571</v>
      </c>
      <c r="C139" s="10">
        <v>422006.4</v>
      </c>
      <c r="D139" s="10">
        <v>412156.4</v>
      </c>
      <c r="E139" s="10">
        <v>189224.9</v>
      </c>
      <c r="F139" s="10">
        <v>222931.5</v>
      </c>
      <c r="G139" s="10">
        <v>410824</v>
      </c>
      <c r="H139" s="8">
        <v>0</v>
      </c>
      <c r="I139" s="10">
        <v>0</v>
      </c>
      <c r="J139" s="8">
        <v>220</v>
      </c>
      <c r="K139" s="10">
        <v>1230.3</v>
      </c>
      <c r="L139" s="8">
        <v>28</v>
      </c>
      <c r="M139" s="10">
        <v>72.599999999999994</v>
      </c>
      <c r="N139" s="8">
        <v>5</v>
      </c>
      <c r="O139" s="10">
        <v>29.5</v>
      </c>
      <c r="P139" s="8">
        <v>253</v>
      </c>
      <c r="Q139" s="10">
        <f t="shared" si="88"/>
        <v>1332.3999999999999</v>
      </c>
      <c r="R139" s="10">
        <v>71477.600000000006</v>
      </c>
      <c r="S139" s="10">
        <v>117747.3</v>
      </c>
      <c r="T139" s="10">
        <v>5788.5</v>
      </c>
      <c r="U139" s="10">
        <v>217143</v>
      </c>
      <c r="V139" s="10">
        <v>197533.8</v>
      </c>
      <c r="W139" s="10">
        <v>214622.6</v>
      </c>
      <c r="X139" s="10">
        <f t="shared" si="87"/>
        <v>52.073096523552707</v>
      </c>
      <c r="Y139" s="10">
        <v>5715</v>
      </c>
      <c r="Z139" s="10">
        <v>1814468</v>
      </c>
    </row>
    <row r="140" spans="1:26" ht="20.25" customHeight="1" x14ac:dyDescent="0.15">
      <c r="A140" s="11" t="s">
        <v>37</v>
      </c>
      <c r="B140" s="8">
        <v>572</v>
      </c>
      <c r="C140" s="10">
        <v>277103.01</v>
      </c>
      <c r="D140" s="10">
        <v>271612.68</v>
      </c>
      <c r="E140" s="10">
        <v>172769.22</v>
      </c>
      <c r="F140" s="10">
        <v>98843.46</v>
      </c>
      <c r="G140" s="10">
        <v>270742.81</v>
      </c>
      <c r="H140" s="8">
        <v>0</v>
      </c>
      <c r="I140" s="10">
        <v>0</v>
      </c>
      <c r="J140" s="8">
        <v>140</v>
      </c>
      <c r="K140" s="10">
        <v>869.87</v>
      </c>
      <c r="L140" s="8">
        <v>0</v>
      </c>
      <c r="M140" s="10">
        <v>0</v>
      </c>
      <c r="N140" s="8">
        <v>0</v>
      </c>
      <c r="O140" s="10">
        <v>0</v>
      </c>
      <c r="P140" s="8">
        <v>140</v>
      </c>
      <c r="Q140" s="10">
        <f t="shared" si="88"/>
        <v>869.87</v>
      </c>
      <c r="R140" s="10">
        <v>48617.23</v>
      </c>
      <c r="S140" s="10">
        <v>124151.99</v>
      </c>
      <c r="T140" s="10">
        <v>41942.129999999997</v>
      </c>
      <c r="U140" s="10">
        <v>56901.33</v>
      </c>
      <c r="V140" s="10">
        <v>143338.20000000001</v>
      </c>
      <c r="W140" s="10">
        <v>128274.48</v>
      </c>
      <c r="X140" s="10">
        <f t="shared" si="87"/>
        <v>47.226985131916521</v>
      </c>
      <c r="Y140" s="10">
        <v>4550.01</v>
      </c>
      <c r="Z140" s="10">
        <v>1436226.84</v>
      </c>
    </row>
    <row r="141" spans="1:26" ht="20.25" customHeight="1" x14ac:dyDescent="0.15">
      <c r="A141" s="11" t="s">
        <v>38</v>
      </c>
      <c r="B141" s="8">
        <v>193</v>
      </c>
      <c r="C141" s="10">
        <v>92596.800000000003</v>
      </c>
      <c r="D141" s="10">
        <v>92032.7</v>
      </c>
      <c r="E141" s="10">
        <v>56714.400000000001</v>
      </c>
      <c r="F141" s="10">
        <v>35318.300000000003</v>
      </c>
      <c r="G141" s="10">
        <v>91205.6</v>
      </c>
      <c r="H141" s="8">
        <v>0</v>
      </c>
      <c r="I141" s="10">
        <v>0</v>
      </c>
      <c r="J141" s="8">
        <v>69</v>
      </c>
      <c r="K141" s="10">
        <v>827.1</v>
      </c>
      <c r="L141" s="8">
        <v>0</v>
      </c>
      <c r="M141" s="10">
        <v>0</v>
      </c>
      <c r="N141" s="8">
        <v>0</v>
      </c>
      <c r="O141" s="10">
        <v>0</v>
      </c>
      <c r="P141" s="8">
        <v>69</v>
      </c>
      <c r="Q141" s="10">
        <f t="shared" si="88"/>
        <v>827.1</v>
      </c>
      <c r="R141" s="10">
        <v>12755</v>
      </c>
      <c r="S141" s="10">
        <v>43959.4</v>
      </c>
      <c r="T141" s="10">
        <v>1882.5</v>
      </c>
      <c r="U141" s="10">
        <v>33435.800000000003</v>
      </c>
      <c r="V141" s="10">
        <v>24020.3</v>
      </c>
      <c r="W141" s="10">
        <v>68012.399999999994</v>
      </c>
      <c r="X141" s="10">
        <f t="shared" si="87"/>
        <v>73.900255018053358</v>
      </c>
      <c r="Y141" s="10">
        <v>4330</v>
      </c>
      <c r="Z141" s="10">
        <v>441764.93</v>
      </c>
    </row>
    <row r="142" spans="1:26" ht="20.25" customHeight="1" x14ac:dyDescent="0.15">
      <c r="A142" s="11" t="s">
        <v>39</v>
      </c>
      <c r="B142" s="8">
        <v>358</v>
      </c>
      <c r="C142" s="10">
        <v>92838</v>
      </c>
      <c r="D142" s="10">
        <v>92171</v>
      </c>
      <c r="E142" s="10">
        <v>49159.9</v>
      </c>
      <c r="F142" s="10">
        <v>43011.1</v>
      </c>
      <c r="G142" s="10">
        <v>91883.4</v>
      </c>
      <c r="H142" s="8">
        <v>1</v>
      </c>
      <c r="I142" s="10">
        <v>50.5</v>
      </c>
      <c r="J142" s="8">
        <v>43</v>
      </c>
      <c r="K142" s="10">
        <v>232.2</v>
      </c>
      <c r="L142" s="8">
        <v>1</v>
      </c>
      <c r="M142" s="10">
        <v>2.5</v>
      </c>
      <c r="N142" s="8">
        <v>1</v>
      </c>
      <c r="O142" s="10">
        <v>2.4</v>
      </c>
      <c r="P142" s="8">
        <v>45</v>
      </c>
      <c r="Q142" s="10">
        <f t="shared" si="88"/>
        <v>237.1</v>
      </c>
      <c r="R142" s="10">
        <v>16112.7</v>
      </c>
      <c r="S142" s="10">
        <v>33047.199999999997</v>
      </c>
      <c r="T142" s="10">
        <v>986.1</v>
      </c>
      <c r="U142" s="10">
        <v>42025</v>
      </c>
      <c r="V142" s="10">
        <v>7466.4</v>
      </c>
      <c r="W142" s="10">
        <v>84704.6</v>
      </c>
      <c r="X142" s="10">
        <f t="shared" si="87"/>
        <v>91.899404367968245</v>
      </c>
      <c r="Y142" s="10">
        <v>1126.5</v>
      </c>
      <c r="Z142" s="10">
        <v>429706.1</v>
      </c>
    </row>
    <row r="143" spans="1:26" ht="20.25" customHeight="1" x14ac:dyDescent="0.15">
      <c r="A143" s="1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10"/>
      <c r="Y143" s="8"/>
      <c r="Z143" s="8"/>
    </row>
    <row r="144" spans="1:26" ht="20.25" customHeight="1" x14ac:dyDescent="0.15">
      <c r="A144" s="11" t="s">
        <v>46</v>
      </c>
      <c r="B144" s="8">
        <f>SUM(B145:B151)</f>
        <v>4654</v>
      </c>
      <c r="C144" s="9">
        <f>SUM(C145:C151)</f>
        <v>2081515.3200000003</v>
      </c>
      <c r="D144" s="9">
        <f>SUM(D145:D151)</f>
        <v>2031992</v>
      </c>
      <c r="E144" s="9">
        <f>SUM(E145:E151)</f>
        <v>1154880.8999999999</v>
      </c>
      <c r="F144" s="9">
        <f>SUM(F145:F151)</f>
        <v>877111.1</v>
      </c>
      <c r="G144" s="9">
        <f t="shared" ref="G144:W144" si="89">SUM(G145:G151)</f>
        <v>2021398.7</v>
      </c>
      <c r="H144" s="8">
        <f t="shared" si="89"/>
        <v>5</v>
      </c>
      <c r="I144" s="9">
        <f t="shared" si="89"/>
        <v>2528.5</v>
      </c>
      <c r="J144" s="8">
        <f t="shared" si="89"/>
        <v>1019</v>
      </c>
      <c r="K144" s="9">
        <f t="shared" si="89"/>
        <v>7814.1500000000005</v>
      </c>
      <c r="L144" s="8">
        <f t="shared" si="89"/>
        <v>42</v>
      </c>
      <c r="M144" s="9">
        <f t="shared" si="89"/>
        <v>123.35</v>
      </c>
      <c r="N144" s="8">
        <f t="shared" si="89"/>
        <v>19</v>
      </c>
      <c r="O144" s="9">
        <f t="shared" si="89"/>
        <v>127.3</v>
      </c>
      <c r="P144" s="8">
        <f t="shared" si="89"/>
        <v>1080</v>
      </c>
      <c r="Q144" s="9">
        <f t="shared" si="89"/>
        <v>8064.8</v>
      </c>
      <c r="R144" s="9">
        <f t="shared" si="89"/>
        <v>407941.89</v>
      </c>
      <c r="S144" s="9">
        <f t="shared" si="89"/>
        <v>746939.01</v>
      </c>
      <c r="T144" s="9">
        <f t="shared" si="89"/>
        <v>183895.87000000002</v>
      </c>
      <c r="U144" s="9">
        <f t="shared" si="89"/>
        <v>693215.2300000001</v>
      </c>
      <c r="V144" s="9">
        <f t="shared" si="89"/>
        <v>711601.26000000013</v>
      </c>
      <c r="W144" s="9">
        <f t="shared" si="89"/>
        <v>1320390.74</v>
      </c>
      <c r="X144" s="10">
        <f t="shared" ref="X144:X169" si="90">W144/D144*100</f>
        <v>64.980115079193226</v>
      </c>
      <c r="Y144" s="9">
        <f>SUM(Y145:Y151)</f>
        <v>47387.57</v>
      </c>
      <c r="Z144" s="9">
        <f>SUM(Z145:Z151)</f>
        <v>10678254.809999999</v>
      </c>
    </row>
    <row r="145" spans="1:26" ht="20.25" customHeight="1" x14ac:dyDescent="0.15">
      <c r="A145" s="11" t="s">
        <v>33</v>
      </c>
      <c r="B145" s="8">
        <v>1819</v>
      </c>
      <c r="C145" s="10">
        <v>644231.41</v>
      </c>
      <c r="D145" s="10">
        <v>626325.52</v>
      </c>
      <c r="E145" s="10">
        <v>525972.18000000005</v>
      </c>
      <c r="F145" s="10">
        <v>100353.34</v>
      </c>
      <c r="G145" s="10">
        <v>621746.59</v>
      </c>
      <c r="H145" s="8">
        <v>3</v>
      </c>
      <c r="I145" s="10">
        <v>2333</v>
      </c>
      <c r="J145" s="8">
        <v>169</v>
      </c>
      <c r="K145" s="10">
        <v>2222.58</v>
      </c>
      <c r="L145" s="8">
        <v>3</v>
      </c>
      <c r="M145" s="10">
        <v>10.25</v>
      </c>
      <c r="N145" s="8">
        <v>2</v>
      </c>
      <c r="O145" s="10">
        <v>13.1</v>
      </c>
      <c r="P145" s="8">
        <v>174</v>
      </c>
      <c r="Q145" s="10">
        <f>K145+M145+O145</f>
        <v>2245.9299999999998</v>
      </c>
      <c r="R145" s="10">
        <v>199927.06</v>
      </c>
      <c r="S145" s="10">
        <v>326045.12</v>
      </c>
      <c r="T145" s="10">
        <v>15280.34</v>
      </c>
      <c r="U145" s="10">
        <v>85073</v>
      </c>
      <c r="V145" s="10">
        <v>48246.96</v>
      </c>
      <c r="W145" s="10">
        <v>578078.56000000006</v>
      </c>
      <c r="X145" s="10">
        <f t="shared" si="90"/>
        <v>92.296823543131381</v>
      </c>
      <c r="Y145" s="10">
        <v>19755.580000000002</v>
      </c>
      <c r="Z145" s="10">
        <v>4133332.47</v>
      </c>
    </row>
    <row r="146" spans="1:26" ht="20.25" customHeight="1" x14ac:dyDescent="0.15">
      <c r="A146" s="11" t="s">
        <v>34</v>
      </c>
      <c r="B146" s="8">
        <v>933</v>
      </c>
      <c r="C146" s="10">
        <v>482965</v>
      </c>
      <c r="D146" s="10">
        <v>476868.5</v>
      </c>
      <c r="E146" s="10">
        <v>124540.4</v>
      </c>
      <c r="F146" s="10">
        <v>352328.1</v>
      </c>
      <c r="G146" s="10">
        <v>474504.9</v>
      </c>
      <c r="H146" s="8">
        <v>0</v>
      </c>
      <c r="I146" s="10">
        <v>0</v>
      </c>
      <c r="J146" s="8">
        <v>346</v>
      </c>
      <c r="K146" s="10">
        <v>2248</v>
      </c>
      <c r="L146" s="8">
        <v>10</v>
      </c>
      <c r="M146" s="10">
        <v>38</v>
      </c>
      <c r="N146" s="8">
        <v>10</v>
      </c>
      <c r="O146" s="10">
        <v>77.599999999999994</v>
      </c>
      <c r="P146" s="8">
        <v>366</v>
      </c>
      <c r="Q146" s="10">
        <f t="shared" ref="Q146:Q151" si="91">K146+M146+O146</f>
        <v>2363.6</v>
      </c>
      <c r="R146" s="10">
        <v>41293.699999999997</v>
      </c>
      <c r="S146" s="10">
        <v>83246.7</v>
      </c>
      <c r="T146" s="10">
        <v>116189.7</v>
      </c>
      <c r="U146" s="10">
        <v>236138.4</v>
      </c>
      <c r="V146" s="10">
        <v>279645.90000000002</v>
      </c>
      <c r="W146" s="10">
        <v>197222.6</v>
      </c>
      <c r="X146" s="10">
        <f t="shared" si="90"/>
        <v>41.35785861301386</v>
      </c>
      <c r="Y146" s="10">
        <v>10934.68</v>
      </c>
      <c r="Z146" s="10">
        <v>2103732.12</v>
      </c>
    </row>
    <row r="147" spans="1:26" ht="20.25" customHeight="1" x14ac:dyDescent="0.15">
      <c r="A147" s="11" t="s">
        <v>35</v>
      </c>
      <c r="B147" s="8">
        <v>208</v>
      </c>
      <c r="C147" s="10">
        <v>69774.7</v>
      </c>
      <c r="D147" s="10">
        <v>60825.2</v>
      </c>
      <c r="E147" s="10">
        <v>36499.9</v>
      </c>
      <c r="F147" s="10">
        <v>24325.3</v>
      </c>
      <c r="G147" s="10">
        <v>60491.4</v>
      </c>
      <c r="H147" s="8">
        <v>1</v>
      </c>
      <c r="I147" s="10">
        <v>145</v>
      </c>
      <c r="J147" s="8">
        <v>32</v>
      </c>
      <c r="K147" s="10">
        <v>184.1</v>
      </c>
      <c r="L147" s="8">
        <v>0</v>
      </c>
      <c r="M147" s="10">
        <v>0</v>
      </c>
      <c r="N147" s="8">
        <v>1</v>
      </c>
      <c r="O147" s="10">
        <v>4.7</v>
      </c>
      <c r="P147" s="8">
        <v>33</v>
      </c>
      <c r="Q147" s="10">
        <f t="shared" si="91"/>
        <v>188.79999999999998</v>
      </c>
      <c r="R147" s="10">
        <v>17758.599999999999</v>
      </c>
      <c r="S147" s="10">
        <v>18741.3</v>
      </c>
      <c r="T147" s="10">
        <v>1826.6</v>
      </c>
      <c r="U147" s="10">
        <v>22498.7</v>
      </c>
      <c r="V147" s="10">
        <v>11349.7</v>
      </c>
      <c r="W147" s="10">
        <v>49475.5</v>
      </c>
      <c r="X147" s="10">
        <f t="shared" si="90"/>
        <v>81.340464149727424</v>
      </c>
      <c r="Y147" s="10">
        <v>975.8</v>
      </c>
      <c r="Z147" s="10">
        <v>319024.34999999998</v>
      </c>
    </row>
    <row r="148" spans="1:26" ht="20.25" customHeight="1" x14ac:dyDescent="0.15">
      <c r="A148" s="11" t="s">
        <v>36</v>
      </c>
      <c r="B148" s="8">
        <v>571</v>
      </c>
      <c r="C148" s="10">
        <v>422006.4</v>
      </c>
      <c r="D148" s="10">
        <v>412156.4</v>
      </c>
      <c r="E148" s="10">
        <v>189224.9</v>
      </c>
      <c r="F148" s="10">
        <v>222931.5</v>
      </c>
      <c r="G148" s="10">
        <v>410824</v>
      </c>
      <c r="H148" s="8">
        <v>0</v>
      </c>
      <c r="I148" s="10">
        <v>0</v>
      </c>
      <c r="J148" s="8">
        <v>220</v>
      </c>
      <c r="K148" s="10">
        <v>1230.3</v>
      </c>
      <c r="L148" s="8">
        <v>28</v>
      </c>
      <c r="M148" s="10">
        <v>72.599999999999994</v>
      </c>
      <c r="N148" s="8">
        <v>5</v>
      </c>
      <c r="O148" s="10">
        <v>29.5</v>
      </c>
      <c r="P148" s="8">
        <v>253</v>
      </c>
      <c r="Q148" s="10">
        <f t="shared" si="91"/>
        <v>1332.3999999999999</v>
      </c>
      <c r="R148" s="10">
        <v>71477.600000000006</v>
      </c>
      <c r="S148" s="10">
        <v>117747.3</v>
      </c>
      <c r="T148" s="10">
        <v>5788.5</v>
      </c>
      <c r="U148" s="10">
        <v>217143</v>
      </c>
      <c r="V148" s="10">
        <v>197533.8</v>
      </c>
      <c r="W148" s="10">
        <v>214622.6</v>
      </c>
      <c r="X148" s="10">
        <f t="shared" si="90"/>
        <v>52.073096523552707</v>
      </c>
      <c r="Y148" s="10">
        <v>5715</v>
      </c>
      <c r="Z148" s="10">
        <v>1814468</v>
      </c>
    </row>
    <row r="149" spans="1:26" ht="20.25" customHeight="1" x14ac:dyDescent="0.15">
      <c r="A149" s="11" t="s">
        <v>37</v>
      </c>
      <c r="B149" s="8">
        <v>572</v>
      </c>
      <c r="C149" s="10">
        <v>277103.01</v>
      </c>
      <c r="D149" s="10">
        <v>271612.68</v>
      </c>
      <c r="E149" s="10">
        <v>172769.22</v>
      </c>
      <c r="F149" s="10">
        <v>98843.46</v>
      </c>
      <c r="G149" s="10">
        <v>270742.81</v>
      </c>
      <c r="H149" s="8">
        <v>0</v>
      </c>
      <c r="I149" s="10">
        <v>0</v>
      </c>
      <c r="J149" s="8">
        <v>140</v>
      </c>
      <c r="K149" s="10">
        <v>869.87</v>
      </c>
      <c r="L149" s="8">
        <v>0</v>
      </c>
      <c r="M149" s="10">
        <v>0</v>
      </c>
      <c r="N149" s="8">
        <v>0</v>
      </c>
      <c r="O149" s="10">
        <v>0</v>
      </c>
      <c r="P149" s="8">
        <v>140</v>
      </c>
      <c r="Q149" s="10">
        <f t="shared" si="91"/>
        <v>869.87</v>
      </c>
      <c r="R149" s="10">
        <v>48617.23</v>
      </c>
      <c r="S149" s="10">
        <v>124151.99</v>
      </c>
      <c r="T149" s="10">
        <v>41942.129999999997</v>
      </c>
      <c r="U149" s="10">
        <v>56901.33</v>
      </c>
      <c r="V149" s="10">
        <v>143338.20000000001</v>
      </c>
      <c r="W149" s="10">
        <v>128274.48</v>
      </c>
      <c r="X149" s="10">
        <f t="shared" si="90"/>
        <v>47.226985131916521</v>
      </c>
      <c r="Y149" s="10">
        <v>4550.01</v>
      </c>
      <c r="Z149" s="10">
        <v>1436226.84</v>
      </c>
    </row>
    <row r="150" spans="1:26" ht="20.25" customHeight="1" x14ac:dyDescent="0.15">
      <c r="A150" s="11" t="s">
        <v>38</v>
      </c>
      <c r="B150" s="8">
        <v>193</v>
      </c>
      <c r="C150" s="10">
        <v>92596.800000000003</v>
      </c>
      <c r="D150" s="10">
        <v>92032.7</v>
      </c>
      <c r="E150" s="10">
        <v>56714.400000000001</v>
      </c>
      <c r="F150" s="10">
        <v>35318.300000000003</v>
      </c>
      <c r="G150" s="10">
        <v>91205.6</v>
      </c>
      <c r="H150" s="8">
        <v>0</v>
      </c>
      <c r="I150" s="10">
        <v>0</v>
      </c>
      <c r="J150" s="8">
        <v>69</v>
      </c>
      <c r="K150" s="10">
        <v>827.1</v>
      </c>
      <c r="L150" s="8">
        <v>0</v>
      </c>
      <c r="M150" s="10">
        <v>0</v>
      </c>
      <c r="N150" s="8">
        <v>0</v>
      </c>
      <c r="O150" s="10">
        <v>0</v>
      </c>
      <c r="P150" s="8">
        <v>69</v>
      </c>
      <c r="Q150" s="10">
        <f t="shared" si="91"/>
        <v>827.1</v>
      </c>
      <c r="R150" s="10">
        <v>12755</v>
      </c>
      <c r="S150" s="10">
        <v>43959.4</v>
      </c>
      <c r="T150" s="10">
        <v>1882.5</v>
      </c>
      <c r="U150" s="10">
        <v>33435.800000000003</v>
      </c>
      <c r="V150" s="10">
        <v>24020.3</v>
      </c>
      <c r="W150" s="10">
        <v>68012.399999999994</v>
      </c>
      <c r="X150" s="10">
        <f t="shared" si="90"/>
        <v>73.900255018053358</v>
      </c>
      <c r="Y150" s="10">
        <v>4330</v>
      </c>
      <c r="Z150" s="10">
        <v>441764.93</v>
      </c>
    </row>
    <row r="151" spans="1:26" ht="20.25" customHeight="1" x14ac:dyDescent="0.15">
      <c r="A151" s="11" t="s">
        <v>39</v>
      </c>
      <c r="B151" s="8">
        <v>358</v>
      </c>
      <c r="C151" s="10">
        <v>92838</v>
      </c>
      <c r="D151" s="10">
        <v>92171</v>
      </c>
      <c r="E151" s="10">
        <v>49159.9</v>
      </c>
      <c r="F151" s="10">
        <v>43011.1</v>
      </c>
      <c r="G151" s="10">
        <v>91883.4</v>
      </c>
      <c r="H151" s="8">
        <v>1</v>
      </c>
      <c r="I151" s="10">
        <v>50.5</v>
      </c>
      <c r="J151" s="8">
        <v>43</v>
      </c>
      <c r="K151" s="10">
        <v>232.2</v>
      </c>
      <c r="L151" s="8">
        <v>1</v>
      </c>
      <c r="M151" s="10">
        <v>2.5</v>
      </c>
      <c r="N151" s="8">
        <v>1</v>
      </c>
      <c r="O151" s="10">
        <v>2.4</v>
      </c>
      <c r="P151" s="8">
        <v>45</v>
      </c>
      <c r="Q151" s="10">
        <f t="shared" si="91"/>
        <v>237.1</v>
      </c>
      <c r="R151" s="10">
        <v>16112.7</v>
      </c>
      <c r="S151" s="10">
        <v>33047.199999999997</v>
      </c>
      <c r="T151" s="10">
        <v>986.1</v>
      </c>
      <c r="U151" s="10">
        <v>42025</v>
      </c>
      <c r="V151" s="10">
        <v>7466.4</v>
      </c>
      <c r="W151" s="10">
        <v>84704.6</v>
      </c>
      <c r="X151" s="10">
        <f t="shared" si="90"/>
        <v>91.899404367968245</v>
      </c>
      <c r="Y151" s="10">
        <v>1126.5</v>
      </c>
      <c r="Z151" s="10">
        <v>429706.1</v>
      </c>
    </row>
    <row r="152" spans="1:26" ht="20.25" customHeight="1" x14ac:dyDescent="0.15">
      <c r="A152" s="11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10"/>
      <c r="Y152" s="8"/>
      <c r="Z152" s="8"/>
    </row>
    <row r="153" spans="1:26" ht="20.25" customHeight="1" x14ac:dyDescent="0.15">
      <c r="A153" s="11" t="s">
        <v>47</v>
      </c>
      <c r="B153" s="8">
        <f t="shared" ref="B153:W153" si="92">SUM(B154:B160)</f>
        <v>4624</v>
      </c>
      <c r="C153" s="9">
        <f t="shared" si="92"/>
        <v>2071551.9900000002</v>
      </c>
      <c r="D153" s="9">
        <f t="shared" si="92"/>
        <v>2022307.04</v>
      </c>
      <c r="E153" s="9">
        <f t="shared" si="92"/>
        <v>1144301.1099999999</v>
      </c>
      <c r="F153" s="9">
        <f t="shared" si="92"/>
        <v>878005.92999999993</v>
      </c>
      <c r="G153" s="9">
        <f t="shared" si="92"/>
        <v>2011816.64</v>
      </c>
      <c r="H153" s="8">
        <f t="shared" si="92"/>
        <v>5</v>
      </c>
      <c r="I153" s="9">
        <f t="shared" si="92"/>
        <v>2383.5</v>
      </c>
      <c r="J153" s="8">
        <f t="shared" si="92"/>
        <v>1017</v>
      </c>
      <c r="K153" s="9">
        <f t="shared" si="92"/>
        <v>7856.2499999999991</v>
      </c>
      <c r="L153" s="8">
        <f t="shared" si="92"/>
        <v>42</v>
      </c>
      <c r="M153" s="9">
        <f t="shared" si="92"/>
        <v>123.35</v>
      </c>
      <c r="N153" s="8">
        <f t="shared" si="92"/>
        <v>19</v>
      </c>
      <c r="O153" s="9">
        <f t="shared" si="92"/>
        <v>127.3</v>
      </c>
      <c r="P153" s="8">
        <f t="shared" si="92"/>
        <v>1078</v>
      </c>
      <c r="Q153" s="9">
        <f t="shared" si="92"/>
        <v>8106.9</v>
      </c>
      <c r="R153" s="9">
        <f t="shared" si="92"/>
        <v>404342.81</v>
      </c>
      <c r="S153" s="9">
        <f t="shared" si="92"/>
        <v>739958.29999999993</v>
      </c>
      <c r="T153" s="9">
        <f t="shared" si="92"/>
        <v>183486.2</v>
      </c>
      <c r="U153" s="9">
        <f t="shared" si="92"/>
        <v>694519.73</v>
      </c>
      <c r="V153" s="9">
        <f t="shared" si="92"/>
        <v>712530.44000000006</v>
      </c>
      <c r="W153" s="9">
        <f t="shared" si="92"/>
        <v>1309776.6000000001</v>
      </c>
      <c r="X153" s="10">
        <f t="shared" si="90"/>
        <v>64.766456037259317</v>
      </c>
      <c r="Y153" s="9">
        <v>47340.53</v>
      </c>
      <c r="Z153" s="9">
        <v>10611437.030000001</v>
      </c>
    </row>
    <row r="154" spans="1:26" ht="20.25" customHeight="1" x14ac:dyDescent="0.15">
      <c r="A154" s="11" t="s">
        <v>33</v>
      </c>
      <c r="B154" s="8">
        <v>1796</v>
      </c>
      <c r="C154" s="10">
        <v>642120.26</v>
      </c>
      <c r="D154" s="10">
        <v>624065.34</v>
      </c>
      <c r="E154" s="10">
        <v>523394.39</v>
      </c>
      <c r="F154" s="10">
        <v>100670.95</v>
      </c>
      <c r="G154" s="10">
        <v>619441.51</v>
      </c>
      <c r="H154" s="8">
        <v>4</v>
      </c>
      <c r="I154" s="10">
        <v>2333</v>
      </c>
      <c r="J154" s="8">
        <v>172</v>
      </c>
      <c r="K154" s="10">
        <v>2267.48</v>
      </c>
      <c r="L154" s="8">
        <v>3</v>
      </c>
      <c r="M154" s="10">
        <v>10.25</v>
      </c>
      <c r="N154" s="8">
        <v>2</v>
      </c>
      <c r="O154" s="10">
        <v>13.1</v>
      </c>
      <c r="P154" s="8">
        <v>177</v>
      </c>
      <c r="Q154" s="10">
        <f>K154+M154+O154</f>
        <v>2290.83</v>
      </c>
      <c r="R154" s="10">
        <v>199753.28</v>
      </c>
      <c r="S154" s="10">
        <v>323641.11</v>
      </c>
      <c r="T154" s="10">
        <v>15357.48</v>
      </c>
      <c r="U154" s="10">
        <v>85313.47</v>
      </c>
      <c r="V154" s="10">
        <v>48423.72</v>
      </c>
      <c r="W154" s="10">
        <v>575641.62</v>
      </c>
      <c r="X154" s="10">
        <f t="shared" si="90"/>
        <v>92.240600960149465</v>
      </c>
      <c r="Y154" s="10">
        <v>19755.580000000002</v>
      </c>
      <c r="Z154" s="10">
        <v>4133332.47</v>
      </c>
    </row>
    <row r="155" spans="1:26" ht="20.25" customHeight="1" x14ac:dyDescent="0.15">
      <c r="A155" s="11" t="s">
        <v>34</v>
      </c>
      <c r="B155" s="8">
        <v>929</v>
      </c>
      <c r="C155" s="10">
        <v>478231.9</v>
      </c>
      <c r="D155" s="10">
        <v>472316.5</v>
      </c>
      <c r="E155" s="10">
        <v>119683.4</v>
      </c>
      <c r="F155" s="10">
        <v>352633.1</v>
      </c>
      <c r="G155" s="10">
        <v>469952.9</v>
      </c>
      <c r="H155" s="8">
        <v>0</v>
      </c>
      <c r="I155" s="10">
        <v>0</v>
      </c>
      <c r="J155" s="8">
        <v>346</v>
      </c>
      <c r="K155" s="10">
        <v>2248</v>
      </c>
      <c r="L155" s="8">
        <v>10</v>
      </c>
      <c r="M155" s="10">
        <v>38</v>
      </c>
      <c r="N155" s="8">
        <v>10</v>
      </c>
      <c r="O155" s="10">
        <v>77.599999999999994</v>
      </c>
      <c r="P155" s="8">
        <v>366</v>
      </c>
      <c r="Q155" s="10">
        <f t="shared" ref="Q155:Q160" si="93">K155+M155+O155</f>
        <v>2363.6</v>
      </c>
      <c r="R155" s="10">
        <v>40947.599999999999</v>
      </c>
      <c r="S155" s="10">
        <v>78735.8</v>
      </c>
      <c r="T155" s="10">
        <v>116208.2</v>
      </c>
      <c r="U155" s="10">
        <v>236424.9</v>
      </c>
      <c r="V155" s="10">
        <v>279593.09999999998</v>
      </c>
      <c r="W155" s="10">
        <v>192723.4</v>
      </c>
      <c r="X155" s="10">
        <f t="shared" si="90"/>
        <v>40.803867745463052</v>
      </c>
      <c r="Y155" s="10">
        <v>10934.68</v>
      </c>
      <c r="Z155" s="10">
        <v>2076533.59</v>
      </c>
    </row>
    <row r="156" spans="1:26" ht="20.25" customHeight="1" x14ac:dyDescent="0.15">
      <c r="A156" s="11" t="s">
        <v>35</v>
      </c>
      <c r="B156" s="8">
        <v>205</v>
      </c>
      <c r="C156" s="10">
        <v>66915.399999999994</v>
      </c>
      <c r="D156" s="10">
        <v>57965.9</v>
      </c>
      <c r="E156" s="10">
        <v>33640.6</v>
      </c>
      <c r="F156" s="10">
        <v>24325.3</v>
      </c>
      <c r="G156" s="10">
        <v>57786.9</v>
      </c>
      <c r="H156" s="8">
        <v>0</v>
      </c>
      <c r="I156" s="10">
        <v>0</v>
      </c>
      <c r="J156" s="8">
        <v>31</v>
      </c>
      <c r="K156" s="10">
        <v>174.3</v>
      </c>
      <c r="L156" s="8">
        <v>0</v>
      </c>
      <c r="M156" s="10">
        <v>0</v>
      </c>
      <c r="N156" s="8">
        <v>1</v>
      </c>
      <c r="O156" s="10">
        <v>4.7</v>
      </c>
      <c r="P156" s="8">
        <v>32</v>
      </c>
      <c r="Q156" s="10">
        <f t="shared" si="93"/>
        <v>179</v>
      </c>
      <c r="R156" s="10">
        <v>15785.9</v>
      </c>
      <c r="S156" s="10">
        <v>17854.7</v>
      </c>
      <c r="T156" s="10">
        <v>1826.6</v>
      </c>
      <c r="U156" s="10">
        <v>22498.7</v>
      </c>
      <c r="V156" s="10">
        <v>11349.7</v>
      </c>
      <c r="W156" s="10">
        <v>46616.2</v>
      </c>
      <c r="X156" s="10">
        <f t="shared" si="90"/>
        <v>80.420040058034118</v>
      </c>
      <c r="Y156" s="10">
        <v>912.1</v>
      </c>
      <c r="Z156" s="10">
        <v>299422.75</v>
      </c>
    </row>
    <row r="157" spans="1:26" ht="20.25" customHeight="1" x14ac:dyDescent="0.15">
      <c r="A157" s="11" t="s">
        <v>36</v>
      </c>
      <c r="B157" s="8">
        <v>571</v>
      </c>
      <c r="C157" s="10">
        <v>421993.8</v>
      </c>
      <c r="D157" s="10">
        <v>412170.8</v>
      </c>
      <c r="E157" s="10">
        <v>189236</v>
      </c>
      <c r="F157" s="10">
        <v>222934.8</v>
      </c>
      <c r="G157" s="10">
        <v>410838.4</v>
      </c>
      <c r="H157" s="8">
        <v>0</v>
      </c>
      <c r="I157" s="10">
        <v>0</v>
      </c>
      <c r="J157" s="8">
        <v>220</v>
      </c>
      <c r="K157" s="10">
        <v>1230.3</v>
      </c>
      <c r="L157" s="8">
        <v>28</v>
      </c>
      <c r="M157" s="10">
        <v>72.599999999999994</v>
      </c>
      <c r="N157" s="8">
        <v>5</v>
      </c>
      <c r="O157" s="10">
        <v>29.5</v>
      </c>
      <c r="P157" s="8">
        <v>253</v>
      </c>
      <c r="Q157" s="10">
        <f t="shared" si="93"/>
        <v>1332.3999999999999</v>
      </c>
      <c r="R157" s="10">
        <v>70568.899999999994</v>
      </c>
      <c r="S157" s="10">
        <v>118667.1</v>
      </c>
      <c r="T157" s="10">
        <v>5746</v>
      </c>
      <c r="U157" s="10">
        <v>217188.8</v>
      </c>
      <c r="V157" s="10">
        <v>198249.1</v>
      </c>
      <c r="W157" s="10">
        <v>213921.7</v>
      </c>
      <c r="X157" s="10">
        <f t="shared" si="90"/>
        <v>51.90122638479</v>
      </c>
      <c r="Y157" s="10">
        <v>5715</v>
      </c>
      <c r="Z157" s="10">
        <v>1798915</v>
      </c>
    </row>
    <row r="158" spans="1:26" ht="20.25" customHeight="1" x14ac:dyDescent="0.15">
      <c r="A158" s="11" t="s">
        <v>37</v>
      </c>
      <c r="B158" s="8">
        <v>572</v>
      </c>
      <c r="C158" s="10">
        <v>276881.53000000003</v>
      </c>
      <c r="D158" s="10">
        <v>271587.40000000002</v>
      </c>
      <c r="E158" s="10">
        <v>172483.52</v>
      </c>
      <c r="F158" s="10">
        <v>99103.88</v>
      </c>
      <c r="G158" s="10">
        <v>270728.33</v>
      </c>
      <c r="H158" s="8">
        <v>0</v>
      </c>
      <c r="I158" s="10">
        <v>0</v>
      </c>
      <c r="J158" s="8">
        <v>135</v>
      </c>
      <c r="K158" s="10">
        <v>859.07</v>
      </c>
      <c r="L158" s="8">
        <v>0</v>
      </c>
      <c r="M158" s="10">
        <v>0</v>
      </c>
      <c r="N158" s="8">
        <v>0</v>
      </c>
      <c r="O158" s="10">
        <v>0</v>
      </c>
      <c r="P158" s="8">
        <v>135</v>
      </c>
      <c r="Q158" s="10">
        <f t="shared" si="93"/>
        <v>859.07</v>
      </c>
      <c r="R158" s="10">
        <v>48397.53</v>
      </c>
      <c r="S158" s="10">
        <v>124085.99</v>
      </c>
      <c r="T158" s="10">
        <v>41475.42</v>
      </c>
      <c r="U158" s="10">
        <v>57628.46</v>
      </c>
      <c r="V158" s="10">
        <v>143423.12</v>
      </c>
      <c r="W158" s="10">
        <v>128164.28</v>
      </c>
      <c r="X158" s="10">
        <f t="shared" si="90"/>
        <v>47.190804875336632</v>
      </c>
      <c r="Y158" s="10">
        <v>4458.07</v>
      </c>
      <c r="Z158" s="10">
        <v>1432275.49</v>
      </c>
    </row>
    <row r="159" spans="1:26" ht="20.25" customHeight="1" x14ac:dyDescent="0.15">
      <c r="A159" s="11" t="s">
        <v>38</v>
      </c>
      <c r="B159" s="8">
        <v>193</v>
      </c>
      <c r="C159" s="10">
        <v>92571.1</v>
      </c>
      <c r="D159" s="10">
        <v>92030.1</v>
      </c>
      <c r="E159" s="10">
        <v>56703.3</v>
      </c>
      <c r="F159" s="10">
        <v>35326.800000000003</v>
      </c>
      <c r="G159" s="10">
        <v>91185.2</v>
      </c>
      <c r="H159" s="8">
        <v>0</v>
      </c>
      <c r="I159" s="10">
        <v>0</v>
      </c>
      <c r="J159" s="8">
        <v>70</v>
      </c>
      <c r="K159" s="10">
        <v>844.9</v>
      </c>
      <c r="L159" s="8">
        <v>0</v>
      </c>
      <c r="M159" s="10">
        <v>0</v>
      </c>
      <c r="N159" s="8">
        <v>0</v>
      </c>
      <c r="O159" s="10">
        <v>0</v>
      </c>
      <c r="P159" s="8">
        <v>70</v>
      </c>
      <c r="Q159" s="10">
        <f t="shared" si="93"/>
        <v>844.9</v>
      </c>
      <c r="R159" s="10">
        <v>12776.9</v>
      </c>
      <c r="S159" s="10">
        <v>43926.400000000001</v>
      </c>
      <c r="T159" s="10">
        <v>1886.4</v>
      </c>
      <c r="U159" s="10">
        <v>33440.400000000001</v>
      </c>
      <c r="V159" s="10">
        <v>24025.3</v>
      </c>
      <c r="W159" s="10">
        <v>68004.800000000003</v>
      </c>
      <c r="X159" s="10">
        <f t="shared" si="90"/>
        <v>73.894084652738613</v>
      </c>
      <c r="Y159" s="10">
        <v>4438.6000000000004</v>
      </c>
      <c r="Z159" s="10">
        <v>441286.13</v>
      </c>
    </row>
    <row r="160" spans="1:26" ht="20.25" customHeight="1" x14ac:dyDescent="0.15">
      <c r="A160" s="11" t="s">
        <v>39</v>
      </c>
      <c r="B160" s="8">
        <v>358</v>
      </c>
      <c r="C160" s="10">
        <v>92838</v>
      </c>
      <c r="D160" s="10">
        <v>92171</v>
      </c>
      <c r="E160" s="10">
        <v>49159.9</v>
      </c>
      <c r="F160" s="10">
        <v>43011.1</v>
      </c>
      <c r="G160" s="10">
        <v>91883.4</v>
      </c>
      <c r="H160" s="8">
        <v>1</v>
      </c>
      <c r="I160" s="10">
        <v>50.5</v>
      </c>
      <c r="J160" s="8">
        <v>43</v>
      </c>
      <c r="K160" s="10">
        <v>232.2</v>
      </c>
      <c r="L160" s="8">
        <v>1</v>
      </c>
      <c r="M160" s="10">
        <v>2.5</v>
      </c>
      <c r="N160" s="8">
        <v>1</v>
      </c>
      <c r="O160" s="10">
        <v>2.4</v>
      </c>
      <c r="P160" s="8">
        <v>45</v>
      </c>
      <c r="Q160" s="10">
        <f t="shared" si="93"/>
        <v>237.1</v>
      </c>
      <c r="R160" s="10">
        <v>16112.7</v>
      </c>
      <c r="S160" s="10">
        <v>33047.199999999997</v>
      </c>
      <c r="T160" s="10">
        <v>986.1</v>
      </c>
      <c r="U160" s="10">
        <v>42025</v>
      </c>
      <c r="V160" s="10">
        <v>7466.4</v>
      </c>
      <c r="W160" s="10">
        <v>84704.6</v>
      </c>
      <c r="X160" s="10">
        <f t="shared" si="90"/>
        <v>91.899404367968245</v>
      </c>
      <c r="Y160" s="10">
        <v>1126.5</v>
      </c>
      <c r="Z160" s="10">
        <v>429671.6</v>
      </c>
    </row>
    <row r="161" spans="1:26" ht="20.25" customHeight="1" x14ac:dyDescent="0.15">
      <c r="A161" s="11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10"/>
      <c r="Y161" s="8"/>
      <c r="Z161" s="8"/>
    </row>
    <row r="162" spans="1:26" ht="20.25" customHeight="1" x14ac:dyDescent="0.15">
      <c r="A162" s="11" t="s">
        <v>48</v>
      </c>
      <c r="B162" s="8">
        <f t="shared" ref="B162:W162" si="94">SUM(B163:B169)</f>
        <v>4631</v>
      </c>
      <c r="C162" s="9">
        <f t="shared" si="94"/>
        <v>2116651.36</v>
      </c>
      <c r="D162" s="9">
        <f t="shared" si="94"/>
        <v>2064732.1599999999</v>
      </c>
      <c r="E162" s="9">
        <f t="shared" si="94"/>
        <v>1133853.7099999997</v>
      </c>
      <c r="F162" s="9">
        <f t="shared" si="94"/>
        <v>930878.45000000019</v>
      </c>
      <c r="G162" s="9">
        <f t="shared" si="94"/>
        <v>2054113.86</v>
      </c>
      <c r="H162" s="8">
        <f t="shared" si="94"/>
        <v>5</v>
      </c>
      <c r="I162" s="9">
        <f t="shared" si="94"/>
        <v>2383.5</v>
      </c>
      <c r="J162" s="8">
        <f t="shared" si="94"/>
        <v>1060</v>
      </c>
      <c r="K162" s="9">
        <f t="shared" si="94"/>
        <v>7954.55</v>
      </c>
      <c r="L162" s="8">
        <f t="shared" si="94"/>
        <v>42</v>
      </c>
      <c r="M162" s="9">
        <f t="shared" si="94"/>
        <v>123.35</v>
      </c>
      <c r="N162" s="8">
        <f t="shared" si="94"/>
        <v>25</v>
      </c>
      <c r="O162" s="9">
        <f t="shared" si="94"/>
        <v>156.9</v>
      </c>
      <c r="P162" s="8">
        <f t="shared" si="94"/>
        <v>1127</v>
      </c>
      <c r="Q162" s="9">
        <f t="shared" si="94"/>
        <v>8234.7999999999993</v>
      </c>
      <c r="R162" s="9">
        <f t="shared" si="94"/>
        <v>398636.99000000005</v>
      </c>
      <c r="S162" s="9">
        <f t="shared" si="94"/>
        <v>735216.72</v>
      </c>
      <c r="T162" s="9">
        <f t="shared" si="94"/>
        <v>185476.65</v>
      </c>
      <c r="U162" s="9">
        <f t="shared" si="94"/>
        <v>745401.79999999993</v>
      </c>
      <c r="V162" s="9">
        <f t="shared" si="94"/>
        <v>755944.58</v>
      </c>
      <c r="W162" s="9">
        <f t="shared" si="94"/>
        <v>1308787.58</v>
      </c>
      <c r="X162" s="10">
        <f t="shared" si="90"/>
        <v>63.387765510466984</v>
      </c>
      <c r="Y162" s="9">
        <f>SUM(Y163:Y169)</f>
        <v>47331.159999999996</v>
      </c>
      <c r="Z162" s="9">
        <f>SUM(Z163:Z169)</f>
        <v>10651302.33</v>
      </c>
    </row>
    <row r="163" spans="1:26" ht="20.25" customHeight="1" x14ac:dyDescent="0.15">
      <c r="A163" s="11" t="s">
        <v>33</v>
      </c>
      <c r="B163" s="8">
        <v>1773</v>
      </c>
      <c r="C163" s="10">
        <v>641815.86</v>
      </c>
      <c r="D163" s="10">
        <v>622880.18000000005</v>
      </c>
      <c r="E163" s="10">
        <v>521518.39</v>
      </c>
      <c r="F163" s="10">
        <v>101361.79</v>
      </c>
      <c r="G163" s="10">
        <v>618265.55000000005</v>
      </c>
      <c r="H163" s="8">
        <v>4</v>
      </c>
      <c r="I163" s="10">
        <v>2333</v>
      </c>
      <c r="J163" s="8">
        <v>171</v>
      </c>
      <c r="K163" s="10">
        <v>2258.2800000000002</v>
      </c>
      <c r="L163" s="8">
        <v>3</v>
      </c>
      <c r="M163" s="10">
        <v>10.25</v>
      </c>
      <c r="N163" s="8">
        <v>2</v>
      </c>
      <c r="O163" s="10">
        <v>13.1</v>
      </c>
      <c r="P163" s="8">
        <v>176</v>
      </c>
      <c r="Q163" s="10">
        <f>K163+M163+O163</f>
        <v>2281.63</v>
      </c>
      <c r="R163" s="10">
        <v>200590.06</v>
      </c>
      <c r="S163" s="10">
        <v>320928.33</v>
      </c>
      <c r="T163" s="10">
        <v>15359.11</v>
      </c>
      <c r="U163" s="10">
        <v>86002.68</v>
      </c>
      <c r="V163" s="10">
        <v>48527.5</v>
      </c>
      <c r="W163" s="10">
        <v>574352.68000000005</v>
      </c>
      <c r="X163" s="10">
        <f t="shared" si="90"/>
        <v>92.209175767962307</v>
      </c>
      <c r="Y163" s="10">
        <v>19668.18</v>
      </c>
      <c r="Z163" s="10">
        <v>4105852.7</v>
      </c>
    </row>
    <row r="164" spans="1:26" ht="20.25" customHeight="1" x14ac:dyDescent="0.15">
      <c r="A164" s="11" t="s">
        <v>34</v>
      </c>
      <c r="B164" s="8">
        <v>933</v>
      </c>
      <c r="C164" s="10">
        <v>481729.1</v>
      </c>
      <c r="D164" s="10">
        <v>475671.1</v>
      </c>
      <c r="E164" s="10">
        <v>117569.2</v>
      </c>
      <c r="F164" s="10">
        <v>358101.9</v>
      </c>
      <c r="G164" s="10">
        <v>473319.1</v>
      </c>
      <c r="H164" s="8">
        <v>0</v>
      </c>
      <c r="I164" s="10">
        <v>0</v>
      </c>
      <c r="J164" s="8">
        <v>358</v>
      </c>
      <c r="K164" s="10">
        <v>2236.4</v>
      </c>
      <c r="L164" s="8">
        <v>10</v>
      </c>
      <c r="M164" s="10">
        <v>38</v>
      </c>
      <c r="N164" s="8">
        <v>10</v>
      </c>
      <c r="O164" s="10">
        <v>77.599999999999994</v>
      </c>
      <c r="P164" s="8">
        <v>378</v>
      </c>
      <c r="Q164" s="10">
        <f t="shared" ref="Q164:Q169" si="95">K164+M164+O164</f>
        <v>2352</v>
      </c>
      <c r="R164" s="10">
        <v>38453.4</v>
      </c>
      <c r="S164" s="10">
        <v>79115.8</v>
      </c>
      <c r="T164" s="10">
        <v>117711.4</v>
      </c>
      <c r="U164" s="10">
        <v>240390.5</v>
      </c>
      <c r="V164" s="10">
        <v>283642.7</v>
      </c>
      <c r="W164" s="10">
        <v>192028.4</v>
      </c>
      <c r="X164" s="10">
        <f t="shared" si="90"/>
        <v>40.369995150010162</v>
      </c>
      <c r="Y164" s="10">
        <v>10775.23</v>
      </c>
      <c r="Z164" s="10">
        <v>2073579.17</v>
      </c>
    </row>
    <row r="165" spans="1:26" ht="20.25" customHeight="1" x14ac:dyDescent="0.15">
      <c r="A165" s="11" t="s">
        <v>35</v>
      </c>
      <c r="B165" s="8">
        <v>205</v>
      </c>
      <c r="C165" s="10">
        <v>67052</v>
      </c>
      <c r="D165" s="10">
        <v>58102.5</v>
      </c>
      <c r="E165" s="10">
        <v>33430.6</v>
      </c>
      <c r="F165" s="10">
        <v>24671.9</v>
      </c>
      <c r="G165" s="10">
        <v>57923.5</v>
      </c>
      <c r="H165" s="8">
        <v>0</v>
      </c>
      <c r="I165" s="10">
        <v>0</v>
      </c>
      <c r="J165" s="8">
        <v>31</v>
      </c>
      <c r="K165" s="10">
        <v>174.3</v>
      </c>
      <c r="L165" s="8">
        <v>0</v>
      </c>
      <c r="M165" s="10">
        <v>0</v>
      </c>
      <c r="N165" s="8">
        <v>1</v>
      </c>
      <c r="O165" s="10">
        <v>4.7</v>
      </c>
      <c r="P165" s="8">
        <v>32</v>
      </c>
      <c r="Q165" s="10">
        <f t="shared" si="95"/>
        <v>179</v>
      </c>
      <c r="R165" s="10">
        <v>15736.1</v>
      </c>
      <c r="S165" s="10">
        <v>17694.5</v>
      </c>
      <c r="T165" s="10">
        <v>1826.6</v>
      </c>
      <c r="U165" s="10">
        <v>22845.3</v>
      </c>
      <c r="V165" s="10">
        <v>11548.9</v>
      </c>
      <c r="W165" s="10">
        <v>46553.599999999999</v>
      </c>
      <c r="X165" s="10">
        <f t="shared" si="90"/>
        <v>80.123230497827109</v>
      </c>
      <c r="Y165" s="10">
        <v>912.1</v>
      </c>
      <c r="Z165" s="10">
        <v>299272.90000000002</v>
      </c>
    </row>
    <row r="166" spans="1:26" ht="20.25" customHeight="1" x14ac:dyDescent="0.15">
      <c r="A166" s="11" t="s">
        <v>36</v>
      </c>
      <c r="B166" s="8">
        <v>596</v>
      </c>
      <c r="C166" s="10">
        <v>463276.2</v>
      </c>
      <c r="D166" s="10">
        <v>451779.5</v>
      </c>
      <c r="E166" s="10">
        <v>183189.5</v>
      </c>
      <c r="F166" s="10">
        <v>268590</v>
      </c>
      <c r="G166" s="10">
        <v>450285.3</v>
      </c>
      <c r="H166" s="8">
        <v>0</v>
      </c>
      <c r="I166" s="10">
        <v>0</v>
      </c>
      <c r="J166" s="8">
        <v>255</v>
      </c>
      <c r="K166" s="10">
        <v>1371.3</v>
      </c>
      <c r="L166" s="8">
        <v>28</v>
      </c>
      <c r="M166" s="10">
        <v>72.599999999999994</v>
      </c>
      <c r="N166" s="8">
        <v>9</v>
      </c>
      <c r="O166" s="10">
        <v>50.3</v>
      </c>
      <c r="P166" s="8">
        <v>292</v>
      </c>
      <c r="Q166" s="10">
        <f t="shared" si="95"/>
        <v>1494.1999999999998</v>
      </c>
      <c r="R166" s="10">
        <v>66668.100000000006</v>
      </c>
      <c r="S166" s="10">
        <v>116521.4</v>
      </c>
      <c r="T166" s="10">
        <v>5869.9</v>
      </c>
      <c r="U166" s="10">
        <v>262720.09999999998</v>
      </c>
      <c r="V166" s="10">
        <v>235384.8</v>
      </c>
      <c r="W166" s="10">
        <v>216394.7</v>
      </c>
      <c r="X166" s="10">
        <f t="shared" si="90"/>
        <v>47.898299944995294</v>
      </c>
      <c r="Y166" s="10">
        <v>6117</v>
      </c>
      <c r="Z166" s="10">
        <v>1866910</v>
      </c>
    </row>
    <row r="167" spans="1:26" ht="20.25" customHeight="1" x14ac:dyDescent="0.15">
      <c r="A167" s="11" t="s">
        <v>37</v>
      </c>
      <c r="B167" s="8">
        <v>572</v>
      </c>
      <c r="C167" s="10">
        <v>276732</v>
      </c>
      <c r="D167" s="10">
        <v>271469.98</v>
      </c>
      <c r="E167" s="10">
        <v>172177.72</v>
      </c>
      <c r="F167" s="10">
        <v>99292.26</v>
      </c>
      <c r="G167" s="10">
        <v>270615.61</v>
      </c>
      <c r="H167" s="8">
        <v>0</v>
      </c>
      <c r="I167" s="10">
        <v>0</v>
      </c>
      <c r="J167" s="8">
        <v>134</v>
      </c>
      <c r="K167" s="10">
        <v>854.37</v>
      </c>
      <c r="L167" s="8">
        <v>0</v>
      </c>
      <c r="M167" s="10">
        <v>0</v>
      </c>
      <c r="N167" s="8">
        <v>0</v>
      </c>
      <c r="O167" s="10">
        <v>0</v>
      </c>
      <c r="P167" s="8">
        <v>134</v>
      </c>
      <c r="Q167" s="10">
        <f t="shared" si="95"/>
        <v>854.37</v>
      </c>
      <c r="R167" s="10">
        <v>48337.73</v>
      </c>
      <c r="S167" s="10">
        <v>123839.99</v>
      </c>
      <c r="T167" s="10">
        <v>41780.239999999998</v>
      </c>
      <c r="U167" s="10">
        <v>57512.02</v>
      </c>
      <c r="V167" s="10">
        <v>144455.07999999999</v>
      </c>
      <c r="W167" s="10">
        <v>127014.9</v>
      </c>
      <c r="X167" s="10">
        <f t="shared" si="90"/>
        <v>46.787825305766773</v>
      </c>
      <c r="Y167" s="10">
        <v>4447.25</v>
      </c>
      <c r="Z167" s="10">
        <v>1432329.73</v>
      </c>
    </row>
    <row r="168" spans="1:26" ht="20.25" customHeight="1" x14ac:dyDescent="0.15">
      <c r="A168" s="11" t="s">
        <v>38</v>
      </c>
      <c r="B168" s="8">
        <v>194</v>
      </c>
      <c r="C168" s="10">
        <v>93208.5</v>
      </c>
      <c r="D168" s="10">
        <v>92658.2</v>
      </c>
      <c r="E168" s="10">
        <v>56812.4</v>
      </c>
      <c r="F168" s="10">
        <v>35845.800000000003</v>
      </c>
      <c r="G168" s="10">
        <v>91821.7</v>
      </c>
      <c r="H168" s="8">
        <v>0</v>
      </c>
      <c r="I168" s="10">
        <v>0</v>
      </c>
      <c r="J168" s="8">
        <v>68</v>
      </c>
      <c r="K168" s="10">
        <v>827.7</v>
      </c>
      <c r="L168" s="8">
        <v>0</v>
      </c>
      <c r="M168" s="10">
        <v>0</v>
      </c>
      <c r="N168" s="8">
        <v>2</v>
      </c>
      <c r="O168" s="10">
        <v>8.8000000000000007</v>
      </c>
      <c r="P168" s="8">
        <v>70</v>
      </c>
      <c r="Q168" s="10">
        <f t="shared" si="95"/>
        <v>836.5</v>
      </c>
      <c r="R168" s="10">
        <v>12738.9</v>
      </c>
      <c r="S168" s="10">
        <v>44073.5</v>
      </c>
      <c r="T168" s="10">
        <v>1943.3</v>
      </c>
      <c r="U168" s="10">
        <v>33902.5</v>
      </c>
      <c r="V168" s="10">
        <v>24919.200000000001</v>
      </c>
      <c r="W168" s="10">
        <v>67739</v>
      </c>
      <c r="X168" s="10">
        <f t="shared" si="90"/>
        <v>73.106319786052396</v>
      </c>
      <c r="Y168" s="10">
        <v>4284.8999999999996</v>
      </c>
      <c r="Z168" s="10">
        <v>443708.83</v>
      </c>
    </row>
    <row r="169" spans="1:26" ht="20.25" customHeight="1" x14ac:dyDescent="0.15">
      <c r="A169" s="11" t="s">
        <v>39</v>
      </c>
      <c r="B169" s="8">
        <v>358</v>
      </c>
      <c r="C169" s="10">
        <v>92837.7</v>
      </c>
      <c r="D169" s="10">
        <v>92170.7</v>
      </c>
      <c r="E169" s="10">
        <v>49155.9</v>
      </c>
      <c r="F169" s="10">
        <v>43014.8</v>
      </c>
      <c r="G169" s="10">
        <v>91883.1</v>
      </c>
      <c r="H169" s="8">
        <v>1</v>
      </c>
      <c r="I169" s="10">
        <v>50.5</v>
      </c>
      <c r="J169" s="8">
        <v>43</v>
      </c>
      <c r="K169" s="10">
        <v>232.2</v>
      </c>
      <c r="L169" s="8">
        <v>1</v>
      </c>
      <c r="M169" s="10">
        <v>2.5</v>
      </c>
      <c r="N169" s="8">
        <v>1</v>
      </c>
      <c r="O169" s="10">
        <v>2.4</v>
      </c>
      <c r="P169" s="8">
        <v>45</v>
      </c>
      <c r="Q169" s="10">
        <f t="shared" si="95"/>
        <v>237.1</v>
      </c>
      <c r="R169" s="10">
        <v>16112.7</v>
      </c>
      <c r="S169" s="10">
        <v>33043.199999999997</v>
      </c>
      <c r="T169" s="10">
        <v>986.1</v>
      </c>
      <c r="U169" s="10">
        <v>42028.7</v>
      </c>
      <c r="V169" s="10">
        <v>7466.4</v>
      </c>
      <c r="W169" s="10">
        <v>84704.3</v>
      </c>
      <c r="X169" s="10">
        <f t="shared" si="90"/>
        <v>91.899378001903003</v>
      </c>
      <c r="Y169" s="10">
        <v>1126.5</v>
      </c>
      <c r="Z169" s="10">
        <v>429649</v>
      </c>
    </row>
    <row r="170" spans="1:26" ht="20.25" customHeight="1" x14ac:dyDescent="0.15">
      <c r="A170" s="11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10"/>
      <c r="Y170" s="8"/>
      <c r="Z170" s="8"/>
    </row>
    <row r="171" spans="1:26" ht="20.25" customHeight="1" x14ac:dyDescent="0.15"/>
    <row r="172" spans="1:26" ht="20.25" customHeight="1" x14ac:dyDescent="0.15">
      <c r="A172" t="s">
        <v>49</v>
      </c>
    </row>
    <row r="173" spans="1:26" ht="20.25" customHeight="1" x14ac:dyDescent="0.15"/>
    <row r="174" spans="1:26" ht="20.25" customHeight="1" x14ac:dyDescent="0.15"/>
    <row r="175" spans="1:26" ht="20.25" customHeight="1" x14ac:dyDescent="0.15"/>
    <row r="176" spans="1:2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</sheetData>
  <mergeCells count="29">
    <mergeCell ref="Y4:Z6"/>
    <mergeCell ref="E5:E8"/>
    <mergeCell ref="F5:F8"/>
    <mergeCell ref="G5:Q5"/>
    <mergeCell ref="R5:U5"/>
    <mergeCell ref="Y7:Y8"/>
    <mergeCell ref="Z7:Z8"/>
    <mergeCell ref="L7:M7"/>
    <mergeCell ref="N7:O7"/>
    <mergeCell ref="P7:Q7"/>
    <mergeCell ref="R7:R8"/>
    <mergeCell ref="S7:S8"/>
    <mergeCell ref="T7:T8"/>
    <mergeCell ref="A4:A8"/>
    <mergeCell ref="B4:B8"/>
    <mergeCell ref="C4:C8"/>
    <mergeCell ref="D4:D8"/>
    <mergeCell ref="E4:X4"/>
    <mergeCell ref="V5:X5"/>
    <mergeCell ref="G6:G8"/>
    <mergeCell ref="H6:I7"/>
    <mergeCell ref="J6:Q6"/>
    <mergeCell ref="R6:S6"/>
    <mergeCell ref="T6:U6"/>
    <mergeCell ref="V6:V8"/>
    <mergeCell ref="W6:W8"/>
    <mergeCell ref="X6:X8"/>
    <mergeCell ref="J7:K7"/>
    <mergeCell ref="U7:U8"/>
  </mergeCells>
  <phoneticPr fontId="1"/>
  <pageMargins left="0.59055118110236227" right="0.59055118110236227" top="0.78740157480314965" bottom="0.78740157480314965" header="0.70866141732283472" footer="0.51181102362204722"/>
  <pageSetup paperSize="8" scale="72" fitToHeight="0" orientation="landscape" r:id="rId1"/>
  <headerFooter>
    <oddHeader>&amp;L第８章　建設</oddHeader>
  </headerFooter>
  <rowBreaks count="3" manualBreakCount="3">
    <brk id="53" max="16383" man="1"/>
    <brk id="98" max="16383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8-5</vt:lpstr>
      <vt:lpstr>'8-5'!Print_Titles</vt:lpstr>
    </vt:vector>
  </TitlesOfParts>
  <Company>石巻市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髙橋弘幸</cp:lastModifiedBy>
  <cp:lastPrinted>2025-04-17T03:47:49Z</cp:lastPrinted>
  <dcterms:created xsi:type="dcterms:W3CDTF">2003-07-03T05:07:08Z</dcterms:created>
  <dcterms:modified xsi:type="dcterms:W3CDTF">2025-04-17T03:47:50Z</dcterms:modified>
</cp:coreProperties>
</file>