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市民生活部\市民課\住基グループ\07.統計関係各種\01.統計書更新(年単位⇒月単位は、月報へ)H25～\R7\03-202512月末日⇒01月に提出\"/>
    </mc:Choice>
  </mc:AlternateContent>
  <bookViews>
    <workbookView xWindow="0" yWindow="0" windowWidth="23040" windowHeight="9684" tabRatio="783"/>
  </bookViews>
  <sheets>
    <sheet name="新3-5" sheetId="5" r:id="rId1"/>
    <sheet name="3-5（旧石巻市）" sheetId="32" r:id="rId2"/>
  </sheets>
  <definedNames>
    <definedName name="_xlnm.Print_Area" localSheetId="0">'新3-5'!$A$1:$U$33</definedName>
  </definedNames>
  <calcPr calcId="162913"/>
</workbook>
</file>

<file path=xl/calcChain.xml><?xml version="1.0" encoding="utf-8"?>
<calcChain xmlns="http://schemas.openxmlformats.org/spreadsheetml/2006/main">
  <c r="C29" i="5" l="1"/>
  <c r="D29" i="5"/>
  <c r="F29" i="5"/>
  <c r="G29" i="5"/>
  <c r="J29" i="5"/>
  <c r="K29" i="5"/>
  <c r="L29" i="5"/>
  <c r="N29" i="5"/>
  <c r="O29" i="5"/>
  <c r="P29" i="5"/>
  <c r="T29" i="5"/>
  <c r="U29" i="5"/>
  <c r="B29" i="5"/>
  <c r="M28" i="5"/>
  <c r="M29" i="5" s="1"/>
  <c r="I28" i="5"/>
  <c r="I29" i="5" s="1"/>
  <c r="E28" i="5"/>
  <c r="E29" i="5" s="1"/>
  <c r="B28" i="5"/>
  <c r="H28" i="5" s="1"/>
  <c r="Q28" i="5" l="1"/>
  <c r="Q29" i="5" s="1"/>
  <c r="H29" i="5"/>
  <c r="M27" i="5"/>
  <c r="I27" i="5"/>
  <c r="E27" i="5"/>
  <c r="B27" i="5"/>
  <c r="S28" i="5" l="1"/>
  <c r="S29" i="5" s="1"/>
  <c r="Q27" i="5"/>
  <c r="H27" i="5"/>
  <c r="S27" i="5"/>
  <c r="M25" i="5"/>
  <c r="I25" i="5"/>
  <c r="Q25" i="5" s="1"/>
  <c r="E25" i="5"/>
  <c r="B25" i="5"/>
  <c r="H25" i="5" s="1"/>
  <c r="S25" i="5" s="1"/>
  <c r="B26" i="5" l="1"/>
  <c r="M26" i="5"/>
  <c r="I26" i="5"/>
  <c r="E26" i="5"/>
  <c r="Q26" i="5" l="1"/>
  <c r="H26" i="5"/>
  <c r="B24" i="5"/>
  <c r="S26" i="5" l="1"/>
  <c r="M24" i="5"/>
  <c r="I24" i="5"/>
  <c r="E24" i="5"/>
  <c r="H24" i="5" l="1"/>
  <c r="Q24" i="5"/>
  <c r="B23" i="5"/>
  <c r="M23" i="5"/>
  <c r="I23" i="5"/>
  <c r="E23" i="5"/>
  <c r="M21" i="5"/>
  <c r="I21" i="5"/>
  <c r="E21" i="5"/>
  <c r="B21" i="5"/>
  <c r="S24" i="5" l="1"/>
  <c r="H21" i="5"/>
  <c r="Q21" i="5"/>
  <c r="Q23" i="5"/>
  <c r="H23" i="5"/>
  <c r="M22" i="5"/>
  <c r="I22" i="5"/>
  <c r="E22" i="5"/>
  <c r="B22" i="5"/>
  <c r="S21" i="5" l="1"/>
  <c r="S23" i="5"/>
  <c r="H22" i="5"/>
  <c r="Q22" i="5"/>
  <c r="B20" i="5"/>
  <c r="E20" i="5"/>
  <c r="I20" i="5"/>
  <c r="M20" i="5"/>
  <c r="S22" i="5" l="1"/>
  <c r="Q20" i="5"/>
  <c r="H20" i="5"/>
  <c r="M19" i="5"/>
  <c r="I19" i="5"/>
  <c r="E19" i="5"/>
  <c r="B19" i="5"/>
  <c r="B18" i="5"/>
  <c r="M18" i="5"/>
  <c r="I18" i="5"/>
  <c r="Q18" i="5" s="1"/>
  <c r="E18" i="5"/>
  <c r="H18" i="5"/>
  <c r="M17" i="5"/>
  <c r="I17" i="5"/>
  <c r="Q17" i="5" s="1"/>
  <c r="E17" i="5"/>
  <c r="B17" i="5"/>
  <c r="M15" i="5"/>
  <c r="I15" i="5"/>
  <c r="E15" i="5"/>
  <c r="B15" i="5"/>
  <c r="B16" i="5"/>
  <c r="E16" i="5"/>
  <c r="I16" i="5"/>
  <c r="M16" i="5"/>
  <c r="E14" i="5"/>
  <c r="B14" i="5"/>
  <c r="I14" i="5"/>
  <c r="M14" i="5"/>
  <c r="Q14" i="5" s="1"/>
  <c r="B13" i="5"/>
  <c r="E13" i="5"/>
  <c r="I13" i="5"/>
  <c r="M13" i="5"/>
  <c r="B12" i="5"/>
  <c r="E12" i="5"/>
  <c r="I12" i="5"/>
  <c r="M12" i="5"/>
  <c r="Q12" i="5" s="1"/>
  <c r="B11" i="5"/>
  <c r="E11" i="5"/>
  <c r="I11" i="5"/>
  <c r="M11" i="5"/>
  <c r="B10" i="5"/>
  <c r="E10" i="5"/>
  <c r="I10" i="5"/>
  <c r="M10" i="5"/>
  <c r="H9" i="5"/>
  <c r="I9" i="5"/>
  <c r="M9" i="5"/>
  <c r="H8" i="5"/>
  <c r="Q8" i="5"/>
  <c r="L27" i="32"/>
  <c r="C27" i="32" s="1"/>
  <c r="B27" i="32" s="1"/>
  <c r="I52" i="32"/>
  <c r="H52" i="32" s="1"/>
  <c r="M27" i="32"/>
  <c r="D27" i="32" s="1"/>
  <c r="J52" i="32"/>
  <c r="D26" i="32"/>
  <c r="C26" i="32"/>
  <c r="B26" i="32" s="1"/>
  <c r="J49" i="32"/>
  <c r="I49" i="32"/>
  <c r="C24" i="32" s="1"/>
  <c r="B24" i="32" s="1"/>
  <c r="B49" i="32"/>
  <c r="H49" i="32"/>
  <c r="E49" i="32"/>
  <c r="J48" i="32"/>
  <c r="I48" i="32"/>
  <c r="C23" i="32" s="1"/>
  <c r="B23" i="32" s="1"/>
  <c r="B48" i="32"/>
  <c r="H48" i="32" s="1"/>
  <c r="E48" i="32"/>
  <c r="B47" i="32"/>
  <c r="H47" i="32"/>
  <c r="E47" i="32"/>
  <c r="B46" i="32"/>
  <c r="E46" i="32"/>
  <c r="H46" i="32" s="1"/>
  <c r="B45" i="32"/>
  <c r="H45" i="32" s="1"/>
  <c r="E45" i="32"/>
  <c r="J42" i="32"/>
  <c r="D17" i="32" s="1"/>
  <c r="I42" i="32"/>
  <c r="B42" i="32"/>
  <c r="E42" i="32"/>
  <c r="H42" i="32" s="1"/>
  <c r="B17" i="32" s="1"/>
  <c r="E41" i="32"/>
  <c r="B41" i="32"/>
  <c r="E40" i="32"/>
  <c r="B40" i="32"/>
  <c r="E39" i="32"/>
  <c r="B39" i="32"/>
  <c r="E37" i="32"/>
  <c r="B37" i="32"/>
  <c r="K24" i="32"/>
  <c r="H24" i="32"/>
  <c r="E24" i="32"/>
  <c r="D24" i="32"/>
  <c r="K23" i="32"/>
  <c r="H23" i="32"/>
  <c r="E23" i="32"/>
  <c r="D23" i="32"/>
  <c r="K22" i="32"/>
  <c r="H22" i="32"/>
  <c r="E22" i="32"/>
  <c r="D22" i="32"/>
  <c r="C22" i="32"/>
  <c r="B22" i="32"/>
  <c r="K21" i="32"/>
  <c r="H21" i="32"/>
  <c r="E21" i="32"/>
  <c r="D21" i="32"/>
  <c r="B21" i="32" s="1"/>
  <c r="C21" i="32"/>
  <c r="K20" i="32"/>
  <c r="H20" i="32"/>
  <c r="E20" i="32"/>
  <c r="D20" i="32"/>
  <c r="C20" i="32"/>
  <c r="B20" i="32"/>
  <c r="M17" i="32"/>
  <c r="L17" i="32"/>
  <c r="C17" i="32"/>
  <c r="E17" i="32"/>
  <c r="H17" i="32"/>
  <c r="K17" i="32"/>
  <c r="M16" i="32"/>
  <c r="D16" i="32" s="1"/>
  <c r="L16" i="32"/>
  <c r="C16" i="32"/>
  <c r="E16" i="32"/>
  <c r="K16" i="32" s="1"/>
  <c r="B16" i="32" s="1"/>
  <c r="H16" i="32"/>
  <c r="M15" i="32"/>
  <c r="D15" i="32" s="1"/>
  <c r="L15" i="32"/>
  <c r="C15" i="32"/>
  <c r="E15" i="32"/>
  <c r="K15" i="32" s="1"/>
  <c r="B15" i="32" s="1"/>
  <c r="H15" i="32"/>
  <c r="M14" i="32"/>
  <c r="D14" i="32" s="1"/>
  <c r="L14" i="32"/>
  <c r="C14" i="32"/>
  <c r="E14" i="32"/>
  <c r="K14" i="32" s="1"/>
  <c r="B14" i="32" s="1"/>
  <c r="H14" i="32"/>
  <c r="M12" i="32"/>
  <c r="D12" i="32" s="1"/>
  <c r="L12" i="32"/>
  <c r="C12" i="32"/>
  <c r="E12" i="32"/>
  <c r="K12" i="32" s="1"/>
  <c r="B12" i="32" s="1"/>
  <c r="H12" i="32"/>
  <c r="K27" i="32"/>
  <c r="Q10" i="5" l="1"/>
  <c r="Q16" i="5"/>
  <c r="H13" i="5"/>
  <c r="H17" i="5"/>
  <c r="S17" i="5" s="1"/>
  <c r="S18" i="5"/>
  <c r="H10" i="5"/>
  <c r="S10" i="5" s="1"/>
  <c r="H16" i="5"/>
  <c r="Q9" i="5"/>
  <c r="S9" i="5" s="1"/>
  <c r="S8" i="5"/>
  <c r="Q13" i="5"/>
  <c r="S13" i="5" s="1"/>
  <c r="Q15" i="5"/>
  <c r="H19" i="5"/>
  <c r="Q11" i="5"/>
  <c r="H11" i="5"/>
  <c r="H12" i="5"/>
  <c r="S12" i="5" s="1"/>
  <c r="H14" i="5"/>
  <c r="S14" i="5" s="1"/>
  <c r="H15" i="5"/>
  <c r="Q19" i="5"/>
  <c r="S20" i="5"/>
  <c r="S16" i="5" l="1"/>
  <c r="S11" i="5"/>
  <c r="S15" i="5"/>
  <c r="S19" i="5"/>
</calcChain>
</file>

<file path=xl/sharedStrings.xml><?xml version="1.0" encoding="utf-8"?>
<sst xmlns="http://schemas.openxmlformats.org/spreadsheetml/2006/main" count="94" uniqueCount="48">
  <si>
    <t>男</t>
    <rPh sb="0" eb="1">
      <t>オトコ</t>
    </rPh>
    <phoneticPr fontId="22"/>
  </si>
  <si>
    <t>女</t>
    <rPh sb="0" eb="1">
      <t>オンナ</t>
    </rPh>
    <phoneticPr fontId="22"/>
  </si>
  <si>
    <t>５．人口動態の推移（旧石巻市）</t>
    <rPh sb="10" eb="11">
      <t>キュウ</t>
    </rPh>
    <rPh sb="11" eb="14">
      <t>イシノマキシ</t>
    </rPh>
    <phoneticPr fontId="23"/>
  </si>
  <si>
    <t>年</t>
  </si>
  <si>
    <t>総　数</t>
  </si>
  <si>
    <t>総数</t>
  </si>
  <si>
    <t>男</t>
  </si>
  <si>
    <t>女</t>
  </si>
  <si>
    <t>平成元年</t>
  </si>
  <si>
    <t>（各年中）</t>
  </si>
  <si>
    <t>人 口 動 態</t>
  </si>
  <si>
    <t>自   然   動   態</t>
  </si>
  <si>
    <t>（自然動態＋社会動態）</t>
  </si>
  <si>
    <t>出     生</t>
  </si>
  <si>
    <t>自　然　増　減</t>
  </si>
  <si>
    <t>社　　　　　会　　　　　動　　　　　態</t>
  </si>
  <si>
    <t>転     入</t>
  </si>
  <si>
    <t>転     出</t>
  </si>
  <si>
    <t>社　会　増　減</t>
  </si>
  <si>
    <t>婚姻件数</t>
  </si>
  <si>
    <t>離婚件数</t>
  </si>
  <si>
    <t>　　　資料：生活環境部市民課</t>
  </si>
  <si>
    <t>　　　※婚姻・離婚件数は，市民課及び各支所取り扱い分。</t>
  </si>
  <si>
    <t>単位：人</t>
    <phoneticPr fontId="23"/>
  </si>
  <si>
    <t>死　　　亡</t>
    <phoneticPr fontId="23"/>
  </si>
  <si>
    <t>単位：人</t>
    <rPh sb="0" eb="2">
      <t>タンイ</t>
    </rPh>
    <rPh sb="3" eb="4">
      <t>ニン</t>
    </rPh>
    <phoneticPr fontId="22"/>
  </si>
  <si>
    <t>年</t>
    <rPh sb="0" eb="1">
      <t>ネン</t>
    </rPh>
    <phoneticPr fontId="22"/>
  </si>
  <si>
    <t>５．人口動態の推移</t>
    <rPh sb="2" eb="4">
      <t>ジンコウ</t>
    </rPh>
    <rPh sb="4" eb="6">
      <t>ドウタイ</t>
    </rPh>
    <rPh sb="7" eb="9">
      <t>スイイ</t>
    </rPh>
    <phoneticPr fontId="22"/>
  </si>
  <si>
    <t>各年中</t>
    <rPh sb="0" eb="1">
      <t>カク</t>
    </rPh>
    <rPh sb="1" eb="3">
      <t>ネンチュウ</t>
    </rPh>
    <phoneticPr fontId="22"/>
  </si>
  <si>
    <t>自然動態</t>
    <rPh sb="0" eb="2">
      <t>シゼン</t>
    </rPh>
    <rPh sb="2" eb="4">
      <t>ドウタイ</t>
    </rPh>
    <phoneticPr fontId="22"/>
  </si>
  <si>
    <t>社会動態</t>
    <rPh sb="0" eb="2">
      <t>シャカイ</t>
    </rPh>
    <rPh sb="2" eb="4">
      <t>ドウタイ</t>
    </rPh>
    <phoneticPr fontId="22"/>
  </si>
  <si>
    <t>職権その他
（3）</t>
    <rPh sb="0" eb="2">
      <t>ショッケン</t>
    </rPh>
    <rPh sb="4" eb="5">
      <t>ホカ</t>
    </rPh>
    <phoneticPr fontId="22"/>
  </si>
  <si>
    <r>
      <t>人口増減
（1）</t>
    </r>
    <r>
      <rPr>
        <sz val="11"/>
        <rFont val="ＭＳ Ｐゴシック"/>
        <family val="3"/>
        <charset val="128"/>
      </rPr>
      <t>+（2）+（3）</t>
    </r>
    <rPh sb="0" eb="2">
      <t>ジンコウ</t>
    </rPh>
    <rPh sb="2" eb="4">
      <t>ゾウゲン</t>
    </rPh>
    <phoneticPr fontId="22"/>
  </si>
  <si>
    <t>婚姻件数</t>
    <rPh sb="0" eb="2">
      <t>コンイン</t>
    </rPh>
    <rPh sb="2" eb="4">
      <t>ケンスウ</t>
    </rPh>
    <phoneticPr fontId="22"/>
  </si>
  <si>
    <t>離婚件数</t>
    <rPh sb="0" eb="2">
      <t>リコン</t>
    </rPh>
    <rPh sb="2" eb="4">
      <t>ケンスウ</t>
    </rPh>
    <phoneticPr fontId="22"/>
  </si>
  <si>
    <t>出生者数</t>
    <rPh sb="0" eb="2">
      <t>シュッショウ</t>
    </rPh>
    <rPh sb="2" eb="3">
      <t>シャ</t>
    </rPh>
    <rPh sb="3" eb="4">
      <t>スウ</t>
    </rPh>
    <phoneticPr fontId="22"/>
  </si>
  <si>
    <t>死亡者数</t>
    <rPh sb="0" eb="3">
      <t>シボウシャ</t>
    </rPh>
    <rPh sb="3" eb="4">
      <t>スウ</t>
    </rPh>
    <phoneticPr fontId="22"/>
  </si>
  <si>
    <t>自然増減
（1）</t>
    <rPh sb="0" eb="2">
      <t>シゼン</t>
    </rPh>
    <rPh sb="2" eb="4">
      <t>ゾウゲン</t>
    </rPh>
    <phoneticPr fontId="22"/>
  </si>
  <si>
    <t>転入</t>
    <rPh sb="0" eb="2">
      <t>テンニュウ</t>
    </rPh>
    <phoneticPr fontId="22"/>
  </si>
  <si>
    <t>転出</t>
    <rPh sb="0" eb="2">
      <t>テンシュツ</t>
    </rPh>
    <phoneticPr fontId="22"/>
  </si>
  <si>
    <t>社会増減
（2）</t>
    <rPh sb="0" eb="2">
      <t>シャカイ</t>
    </rPh>
    <rPh sb="2" eb="4">
      <t>ゾウゲン</t>
    </rPh>
    <phoneticPr fontId="22"/>
  </si>
  <si>
    <t>職権記載
その他</t>
    <rPh sb="0" eb="2">
      <t>ショッケン</t>
    </rPh>
    <rPh sb="2" eb="4">
      <t>キサイ</t>
    </rPh>
    <rPh sb="7" eb="8">
      <t>ホカ</t>
    </rPh>
    <phoneticPr fontId="22"/>
  </si>
  <si>
    <t>職権消除
その他</t>
    <rPh sb="0" eb="2">
      <t>ショッケン</t>
    </rPh>
    <rPh sb="2" eb="3">
      <t>ケ</t>
    </rPh>
    <rPh sb="3" eb="4">
      <t>ノゾ</t>
    </rPh>
    <rPh sb="7" eb="8">
      <t>ホカ</t>
    </rPh>
    <phoneticPr fontId="22"/>
  </si>
  <si>
    <t>資料：住民基本台帳に基づく人口移動調査年報、人口動態総覧</t>
    <rPh sb="0" eb="2">
      <t>シリョウ</t>
    </rPh>
    <rPh sb="22" eb="24">
      <t>ジンコウ</t>
    </rPh>
    <rPh sb="24" eb="26">
      <t>ドウタイ</t>
    </rPh>
    <rPh sb="26" eb="28">
      <t>ソウラン</t>
    </rPh>
    <phoneticPr fontId="22"/>
  </si>
  <si>
    <t>－</t>
    <phoneticPr fontId="22"/>
  </si>
  <si>
    <t>※平成２４年７月９日の住基法等の改正により、平成２４年分から外国人住民も住民基本台帳に加えられています。</t>
    <rPh sb="1" eb="3">
      <t>ヘイセイ</t>
    </rPh>
    <rPh sb="5" eb="6">
      <t>ネン</t>
    </rPh>
    <rPh sb="7" eb="8">
      <t>ガツ</t>
    </rPh>
    <rPh sb="9" eb="10">
      <t>ニチ</t>
    </rPh>
    <rPh sb="11" eb="12">
      <t>ジュウ</t>
    </rPh>
    <rPh sb="12" eb="13">
      <t>キ</t>
    </rPh>
    <rPh sb="13" eb="14">
      <t>ホウ</t>
    </rPh>
    <rPh sb="14" eb="15">
      <t>トウ</t>
    </rPh>
    <rPh sb="16" eb="18">
      <t>カイセイ</t>
    </rPh>
    <rPh sb="22" eb="24">
      <t>ヘイセイ</t>
    </rPh>
    <rPh sb="26" eb="27">
      <t>ネン</t>
    </rPh>
    <rPh sb="27" eb="28">
      <t>ブン</t>
    </rPh>
    <rPh sb="30" eb="32">
      <t>ガイコク</t>
    </rPh>
    <rPh sb="32" eb="33">
      <t>ジン</t>
    </rPh>
    <rPh sb="33" eb="35">
      <t>ジュウミン</t>
    </rPh>
    <rPh sb="36" eb="38">
      <t>ジュウミン</t>
    </rPh>
    <rPh sb="38" eb="40">
      <t>キホン</t>
    </rPh>
    <rPh sb="40" eb="42">
      <t>ダイチョウ</t>
    </rPh>
    <rPh sb="43" eb="44">
      <t>クワ</t>
    </rPh>
    <phoneticPr fontId="22"/>
  </si>
  <si>
    <t>元</t>
    <rPh sb="0" eb="1">
      <t>モト</t>
    </rPh>
    <phoneticPr fontId="22"/>
  </si>
  <si>
    <t>対前年比</t>
    <rPh sb="0" eb="4">
      <t>タイゼンネンヒ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</si>
</sst>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6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Fill="1">
      <alignment vertical="center"/>
    </xf>
    <xf numFmtId="0" fontId="6" fillId="0" borderId="0" xfId="43" applyFont="1" applyFill="1" applyAlignment="1">
      <alignment vertical="center"/>
    </xf>
    <xf numFmtId="0" fontId="6" fillId="0" borderId="0" xfId="43" applyFont="1" applyAlignment="1">
      <alignment vertical="center"/>
    </xf>
    <xf numFmtId="0" fontId="6" fillId="24" borderId="11" xfId="43" applyFont="1" applyFill="1" applyBorder="1" applyAlignment="1">
      <alignment horizontal="center" vertical="center"/>
    </xf>
    <xf numFmtId="0" fontId="6" fillId="24" borderId="12" xfId="43" applyFont="1" applyFill="1" applyBorder="1" applyAlignment="1">
      <alignment horizontal="center" vertical="center"/>
    </xf>
    <xf numFmtId="0" fontId="6" fillId="0" borderId="0" xfId="43" applyFont="1" applyBorder="1" applyAlignment="1">
      <alignment vertical="center"/>
    </xf>
    <xf numFmtId="0" fontId="6" fillId="24" borderId="13" xfId="43" applyFont="1" applyFill="1" applyBorder="1" applyAlignment="1">
      <alignment horizontal="center" vertical="center"/>
    </xf>
    <xf numFmtId="38" fontId="6" fillId="0" borderId="14" xfId="34" applyFont="1" applyBorder="1" applyAlignment="1">
      <alignment vertical="center"/>
    </xf>
    <xf numFmtId="0" fontId="6" fillId="0" borderId="14" xfId="43" applyFont="1" applyBorder="1" applyAlignment="1">
      <alignment vertical="center"/>
    </xf>
    <xf numFmtId="0" fontId="6" fillId="0" borderId="15" xfId="43" applyFont="1" applyBorder="1" applyAlignment="1">
      <alignment vertical="center"/>
    </xf>
    <xf numFmtId="38" fontId="6" fillId="0" borderId="14" xfId="34" applyFont="1" applyFill="1" applyBorder="1" applyAlignment="1">
      <alignment vertical="center"/>
    </xf>
    <xf numFmtId="38" fontId="6" fillId="0" borderId="16" xfId="34" applyFont="1" applyFill="1" applyBorder="1" applyAlignment="1">
      <alignment vertical="center"/>
    </xf>
    <xf numFmtId="38" fontId="6" fillId="0" borderId="15" xfId="34" applyFont="1" applyFill="1" applyBorder="1" applyAlignment="1">
      <alignment vertical="center"/>
    </xf>
    <xf numFmtId="0" fontId="6" fillId="24" borderId="17" xfId="43" applyFont="1" applyFill="1" applyBorder="1" applyAlignment="1">
      <alignment horizontal="center" vertical="center"/>
    </xf>
    <xf numFmtId="38" fontId="6" fillId="0" borderId="18" xfId="34" applyFont="1" applyFill="1" applyBorder="1" applyAlignment="1">
      <alignment vertical="center"/>
    </xf>
    <xf numFmtId="38" fontId="6" fillId="0" borderId="19" xfId="34" applyFont="1" applyFill="1" applyBorder="1" applyAlignment="1">
      <alignment vertical="center"/>
    </xf>
    <xf numFmtId="38" fontId="6" fillId="0" borderId="20" xfId="34" applyFont="1" applyFill="1" applyBorder="1" applyAlignment="1">
      <alignment vertical="center"/>
    </xf>
    <xf numFmtId="0" fontId="6" fillId="24" borderId="21" xfId="43" applyFont="1" applyFill="1" applyBorder="1" applyAlignment="1">
      <alignment horizontal="center" vertical="center"/>
    </xf>
    <xf numFmtId="0" fontId="6" fillId="24" borderId="22" xfId="43" applyFont="1" applyFill="1" applyBorder="1" applyAlignment="1">
      <alignment horizontal="center" vertical="center"/>
    </xf>
    <xf numFmtId="0" fontId="6" fillId="24" borderId="23" xfId="43" applyFont="1" applyFill="1" applyBorder="1" applyAlignment="1">
      <alignment horizontal="center" vertical="center"/>
    </xf>
    <xf numFmtId="0" fontId="6" fillId="24" borderId="24" xfId="43" applyFont="1" applyFill="1" applyBorder="1" applyAlignment="1">
      <alignment horizontal="center" vertical="center"/>
    </xf>
    <xf numFmtId="38" fontId="6" fillId="0" borderId="16" xfId="43" applyNumberFormat="1" applyFont="1" applyBorder="1" applyAlignment="1">
      <alignment vertical="center"/>
    </xf>
    <xf numFmtId="38" fontId="6" fillId="0" borderId="14" xfId="43" applyNumberFormat="1" applyFont="1" applyBorder="1" applyAlignment="1">
      <alignment vertical="center"/>
    </xf>
    <xf numFmtId="38" fontId="6" fillId="0" borderId="15" xfId="43" applyNumberFormat="1" applyFont="1" applyBorder="1" applyAlignment="1">
      <alignment vertical="center"/>
    </xf>
    <xf numFmtId="3" fontId="6" fillId="0" borderId="11" xfId="43" applyNumberFormat="1" applyFont="1" applyBorder="1" applyAlignment="1">
      <alignment vertical="center"/>
    </xf>
    <xf numFmtId="38" fontId="1" fillId="0" borderId="14" xfId="43" applyNumberFormat="1" applyFont="1" applyBorder="1" applyAlignment="1">
      <alignment vertical="center"/>
    </xf>
    <xf numFmtId="38" fontId="1" fillId="0" borderId="15" xfId="43" applyNumberFormat="1" applyFont="1" applyBorder="1" applyAlignment="1">
      <alignment vertical="center"/>
    </xf>
    <xf numFmtId="3" fontId="6" fillId="0" borderId="14" xfId="43" applyNumberFormat="1" applyFont="1" applyBorder="1" applyAlignment="1">
      <alignment vertical="center"/>
    </xf>
    <xf numFmtId="38" fontId="6" fillId="0" borderId="16" xfId="43" applyNumberFormat="1" applyFont="1" applyFill="1" applyBorder="1" applyAlignment="1">
      <alignment vertical="center"/>
    </xf>
    <xf numFmtId="38" fontId="6" fillId="0" borderId="14" xfId="43" applyNumberFormat="1" applyFont="1" applyFill="1" applyBorder="1" applyAlignment="1">
      <alignment vertical="center"/>
    </xf>
    <xf numFmtId="38" fontId="6" fillId="0" borderId="15" xfId="43" applyNumberFormat="1" applyFont="1" applyFill="1" applyBorder="1" applyAlignment="1">
      <alignment vertical="center"/>
    </xf>
    <xf numFmtId="38" fontId="6" fillId="0" borderId="11" xfId="34" applyFont="1" applyFill="1" applyBorder="1" applyAlignment="1">
      <alignment vertical="center"/>
    </xf>
    <xf numFmtId="0" fontId="6" fillId="0" borderId="14" xfId="43" applyFont="1" applyFill="1" applyBorder="1" applyAlignment="1">
      <alignment vertical="center"/>
    </xf>
    <xf numFmtId="0" fontId="6" fillId="0" borderId="15" xfId="43" applyFont="1" applyFill="1" applyBorder="1" applyAlignment="1">
      <alignment vertical="center"/>
    </xf>
    <xf numFmtId="0" fontId="12" fillId="0" borderId="14" xfId="43" applyFont="1" applyFill="1" applyBorder="1" applyAlignment="1">
      <alignment vertical="center"/>
    </xf>
    <xf numFmtId="38" fontId="6" fillId="0" borderId="19" xfId="43" applyNumberFormat="1" applyFont="1" applyFill="1" applyBorder="1" applyAlignment="1">
      <alignment vertical="center"/>
    </xf>
    <xf numFmtId="38" fontId="6" fillId="0" borderId="18" xfId="43" applyNumberFormat="1" applyFont="1" applyFill="1" applyBorder="1" applyAlignment="1">
      <alignment vertical="center"/>
    </xf>
    <xf numFmtId="38" fontId="6" fillId="0" borderId="20" xfId="43" applyNumberFormat="1" applyFont="1" applyFill="1" applyBorder="1" applyAlignment="1">
      <alignment vertical="center"/>
    </xf>
    <xf numFmtId="38" fontId="6" fillId="0" borderId="25" xfId="34" applyFont="1" applyFill="1" applyBorder="1" applyAlignment="1">
      <alignment vertical="center"/>
    </xf>
    <xf numFmtId="0" fontId="6" fillId="0" borderId="18" xfId="43" applyFont="1" applyFill="1" applyBorder="1" applyAlignment="1">
      <alignment vertical="center"/>
    </xf>
    <xf numFmtId="0" fontId="12" fillId="0" borderId="18" xfId="43" applyFont="1" applyFill="1" applyBorder="1" applyAlignment="1">
      <alignment vertical="center"/>
    </xf>
    <xf numFmtId="0" fontId="6" fillId="0" borderId="20" xfId="43" applyFont="1" applyFill="1" applyBorder="1" applyAlignment="1">
      <alignment vertical="center"/>
    </xf>
    <xf numFmtId="0" fontId="6" fillId="24" borderId="26" xfId="43" applyFont="1" applyFill="1" applyBorder="1" applyAlignment="1">
      <alignment horizontal="center" vertical="center"/>
    </xf>
    <xf numFmtId="0" fontId="6" fillId="24" borderId="27" xfId="43" applyFont="1" applyFill="1" applyBorder="1" applyAlignment="1">
      <alignment horizontal="center" vertical="center"/>
    </xf>
    <xf numFmtId="0" fontId="6" fillId="24" borderId="25" xfId="43" applyFont="1" applyFill="1" applyBorder="1" applyAlignment="1">
      <alignment horizontal="center" vertical="center"/>
    </xf>
    <xf numFmtId="0" fontId="6" fillId="24" borderId="28" xfId="43" applyFont="1" applyFill="1" applyBorder="1" applyAlignment="1">
      <alignment horizontal="center" vertical="center"/>
    </xf>
    <xf numFmtId="3" fontId="6" fillId="0" borderId="16" xfId="43" applyNumberFormat="1" applyFont="1" applyBorder="1" applyAlignment="1">
      <alignment vertical="center"/>
    </xf>
    <xf numFmtId="38" fontId="6" fillId="0" borderId="14" xfId="34" applyFont="1" applyBorder="1" applyAlignment="1">
      <alignment horizontal="right" vertical="center"/>
    </xf>
    <xf numFmtId="38" fontId="1" fillId="0" borderId="14" xfId="34" applyNumberFormat="1" applyFont="1" applyFill="1" applyBorder="1" applyAlignment="1">
      <alignment horizontal="right" vertical="center"/>
    </xf>
    <xf numFmtId="38" fontId="1" fillId="0" borderId="15" xfId="34" applyNumberFormat="1" applyFont="1" applyFill="1" applyBorder="1" applyAlignment="1">
      <alignment horizontal="right" vertical="center"/>
    </xf>
    <xf numFmtId="38" fontId="6" fillId="0" borderId="11" xfId="34" applyFont="1" applyBorder="1" applyAlignment="1">
      <alignment horizontal="right" vertical="center"/>
    </xf>
    <xf numFmtId="38" fontId="6" fillId="0" borderId="15" xfId="34" applyFont="1" applyBorder="1" applyAlignment="1">
      <alignment horizontal="right" vertical="center"/>
    </xf>
    <xf numFmtId="38" fontId="6" fillId="0" borderId="14" xfId="34" applyNumberFormat="1" applyFont="1" applyFill="1" applyBorder="1" applyAlignment="1">
      <alignment vertical="center"/>
    </xf>
    <xf numFmtId="38" fontId="6" fillId="0" borderId="15" xfId="34" applyNumberFormat="1" applyFont="1" applyFill="1" applyBorder="1" applyAlignment="1">
      <alignment vertical="center"/>
    </xf>
    <xf numFmtId="38" fontId="6" fillId="0" borderId="18" xfId="34" applyNumberFormat="1" applyFont="1" applyFill="1" applyBorder="1" applyAlignment="1">
      <alignment vertical="center"/>
    </xf>
    <xf numFmtId="38" fontId="6" fillId="0" borderId="20" xfId="34" applyNumberFormat="1" applyFont="1" applyFill="1" applyBorder="1" applyAlignment="1">
      <alignment vertical="center"/>
    </xf>
    <xf numFmtId="0" fontId="7" fillId="0" borderId="0" xfId="28" applyFont="1" applyFill="1" applyBorder="1" applyAlignment="1" applyProtection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176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0" fillId="0" borderId="0" xfId="0" applyNumberFormat="1" applyFont="1">
      <alignment vertical="center"/>
    </xf>
    <xf numFmtId="176" fontId="0" fillId="0" borderId="10" xfId="0" applyNumberFormat="1" applyFont="1" applyFill="1" applyBorder="1" applyAlignment="1">
      <alignment horizontal="center" vertical="center"/>
    </xf>
    <xf numFmtId="176" fontId="0" fillId="0" borderId="10" xfId="0" applyNumberFormat="1" applyFont="1" applyFill="1" applyBorder="1">
      <alignment vertical="center"/>
    </xf>
    <xf numFmtId="176" fontId="0" fillId="0" borderId="10" xfId="0" applyNumberFormat="1" applyFont="1" applyFill="1" applyBorder="1" applyAlignment="1">
      <alignment horizontal="right" vertical="center"/>
    </xf>
    <xf numFmtId="176" fontId="0" fillId="0" borderId="0" xfId="0" applyNumberFormat="1" applyFont="1" applyFill="1">
      <alignment vertical="center"/>
    </xf>
    <xf numFmtId="176" fontId="6" fillId="26" borderId="10" xfId="0" applyNumberFormat="1" applyFont="1" applyFill="1" applyBorder="1" applyAlignment="1">
      <alignment horizontal="center" vertical="center"/>
    </xf>
    <xf numFmtId="176" fontId="0" fillId="26" borderId="10" xfId="0" applyNumberFormat="1" applyFont="1" applyFill="1" applyBorder="1" applyAlignment="1">
      <alignment horizontal="center" vertical="center"/>
    </xf>
    <xf numFmtId="176" fontId="6" fillId="26" borderId="10" xfId="0" applyNumberFormat="1" applyFont="1" applyFill="1" applyBorder="1" applyAlignment="1">
      <alignment horizontal="center" vertical="center" wrapText="1"/>
    </xf>
    <xf numFmtId="176" fontId="0" fillId="26" borderId="10" xfId="0" applyNumberFormat="1" applyFill="1" applyBorder="1" applyAlignment="1">
      <alignment horizontal="center" vertical="center" wrapText="1"/>
    </xf>
    <xf numFmtId="176" fontId="0" fillId="25" borderId="10" xfId="0" applyNumberFormat="1" applyFont="1" applyFill="1" applyBorder="1">
      <alignment vertical="center"/>
    </xf>
    <xf numFmtId="176" fontId="0" fillId="25" borderId="10" xfId="0" applyNumberFormat="1" applyFont="1" applyFill="1" applyBorder="1" applyAlignment="1">
      <alignment horizontal="right" vertical="center"/>
    </xf>
    <xf numFmtId="176" fontId="6" fillId="26" borderId="29" xfId="0" applyNumberFormat="1" applyFont="1" applyFill="1" applyBorder="1" applyAlignment="1">
      <alignment horizontal="center" vertical="center"/>
    </xf>
    <xf numFmtId="176" fontId="6" fillId="26" borderId="14" xfId="0" applyNumberFormat="1" applyFont="1" applyFill="1" applyBorder="1" applyAlignment="1">
      <alignment horizontal="center" vertical="center"/>
    </xf>
    <xf numFmtId="176" fontId="6" fillId="26" borderId="30" xfId="0" applyNumberFormat="1" applyFont="1" applyFill="1" applyBorder="1" applyAlignment="1">
      <alignment horizontal="center" vertical="center"/>
    </xf>
    <xf numFmtId="176" fontId="6" fillId="26" borderId="34" xfId="0" applyNumberFormat="1" applyFont="1" applyFill="1" applyBorder="1" applyAlignment="1">
      <alignment horizontal="center" vertical="center"/>
    </xf>
    <xf numFmtId="176" fontId="6" fillId="26" borderId="35" xfId="0" applyNumberFormat="1" applyFont="1" applyFill="1" applyBorder="1" applyAlignment="1">
      <alignment horizontal="center" vertical="center"/>
    </xf>
    <xf numFmtId="176" fontId="6" fillId="26" borderId="29" xfId="0" applyNumberFormat="1" applyFont="1" applyFill="1" applyBorder="1" applyAlignment="1">
      <alignment horizontal="center" vertical="center" wrapText="1"/>
    </xf>
    <xf numFmtId="176" fontId="6" fillId="26" borderId="30" xfId="0" applyNumberFormat="1" applyFont="1" applyFill="1" applyBorder="1" applyAlignment="1">
      <alignment horizontal="center" vertical="center" wrapText="1"/>
    </xf>
    <xf numFmtId="176" fontId="6" fillId="26" borderId="31" xfId="0" applyNumberFormat="1" applyFont="1" applyFill="1" applyBorder="1" applyAlignment="1">
      <alignment horizontal="center" vertical="center"/>
    </xf>
    <xf numFmtId="176" fontId="6" fillId="26" borderId="14" xfId="0" applyNumberFormat="1" applyFont="1" applyFill="1" applyBorder="1" applyAlignment="1">
      <alignment horizontal="center" vertical="center" wrapText="1"/>
    </xf>
    <xf numFmtId="176" fontId="6" fillId="26" borderId="32" xfId="0" applyNumberFormat="1" applyFont="1" applyFill="1" applyBorder="1" applyAlignment="1">
      <alignment horizontal="center" vertical="center"/>
    </xf>
    <xf numFmtId="176" fontId="6" fillId="26" borderId="33" xfId="0" applyNumberFormat="1" applyFont="1" applyFill="1" applyBorder="1" applyAlignment="1">
      <alignment horizontal="center" vertical="center"/>
    </xf>
    <xf numFmtId="176" fontId="6" fillId="26" borderId="10" xfId="0" applyNumberFormat="1" applyFont="1" applyFill="1" applyBorder="1" applyAlignment="1">
      <alignment horizontal="center" vertical="center"/>
    </xf>
    <xf numFmtId="0" fontId="6" fillId="24" borderId="36" xfId="43" applyFont="1" applyFill="1" applyBorder="1" applyAlignment="1">
      <alignment horizontal="center" vertical="center"/>
    </xf>
    <xf numFmtId="0" fontId="6" fillId="24" borderId="13" xfId="43" applyFont="1" applyFill="1" applyBorder="1" applyAlignment="1">
      <alignment horizontal="center" vertical="center"/>
    </xf>
    <xf numFmtId="0" fontId="6" fillId="24" borderId="17" xfId="43" applyFont="1" applyFill="1" applyBorder="1" applyAlignment="1">
      <alignment horizontal="center" vertical="center"/>
    </xf>
    <xf numFmtId="0" fontId="6" fillId="24" borderId="37" xfId="43" applyFont="1" applyFill="1" applyBorder="1" applyAlignment="1">
      <alignment horizontal="center" vertical="center"/>
    </xf>
    <xf numFmtId="0" fontId="6" fillId="24" borderId="38" xfId="43" applyFont="1" applyFill="1" applyBorder="1" applyAlignment="1">
      <alignment horizontal="center" vertical="center"/>
    </xf>
    <xf numFmtId="0" fontId="6" fillId="24" borderId="39" xfId="43" applyFont="1" applyFill="1" applyBorder="1" applyAlignment="1">
      <alignment horizontal="center" vertical="center"/>
    </xf>
    <xf numFmtId="0" fontId="6" fillId="24" borderId="40" xfId="43" applyFont="1" applyFill="1" applyBorder="1" applyAlignment="1">
      <alignment horizontal="center" vertical="center"/>
    </xf>
    <xf numFmtId="0" fontId="6" fillId="24" borderId="34" xfId="43" applyFont="1" applyFill="1" applyBorder="1" applyAlignment="1">
      <alignment horizontal="center" vertical="center"/>
    </xf>
    <xf numFmtId="0" fontId="6" fillId="24" borderId="35" xfId="43" applyFont="1" applyFill="1" applyBorder="1" applyAlignment="1">
      <alignment horizontal="center" vertical="center"/>
    </xf>
    <xf numFmtId="0" fontId="6" fillId="24" borderId="41" xfId="43" applyFont="1" applyFill="1" applyBorder="1" applyAlignment="1">
      <alignment horizontal="center" vertical="center"/>
    </xf>
    <xf numFmtId="0" fontId="6" fillId="24" borderId="42" xfId="43" applyFont="1" applyFill="1" applyBorder="1" applyAlignment="1">
      <alignment horizontal="center" vertical="center"/>
    </xf>
    <xf numFmtId="0" fontId="6" fillId="0" borderId="0" xfId="43" applyFont="1" applyBorder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_★03　人口動態の推移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01平成13年版　石巻市統計書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W45"/>
  <sheetViews>
    <sheetView tabSelected="1" zoomScaleNormal="100" zoomScaleSheetLayoutView="70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U29" sqref="U29"/>
    </sheetView>
  </sheetViews>
  <sheetFormatPr defaultColWidth="9" defaultRowHeight="13.2" x14ac:dyDescent="0.2"/>
  <cols>
    <col min="1" max="1" width="9" style="1"/>
    <col min="2" max="2" width="10.88671875" style="1" customWidth="1"/>
    <col min="3" max="4" width="7.33203125" style="1" customWidth="1"/>
    <col min="5" max="5" width="10.88671875" style="1" customWidth="1"/>
    <col min="6" max="7" width="7.33203125" style="1" customWidth="1"/>
    <col min="8" max="9" width="10.88671875" style="1" customWidth="1"/>
    <col min="10" max="11" width="7.33203125" style="1" customWidth="1"/>
    <col min="12" max="13" width="10.88671875" style="1" customWidth="1"/>
    <col min="14" max="15" width="7.33203125" style="1" customWidth="1"/>
    <col min="16" max="18" width="10.88671875" style="1" customWidth="1"/>
    <col min="19" max="19" width="13.6640625" style="1" customWidth="1"/>
    <col min="20" max="21" width="9" style="1"/>
    <col min="22" max="16384" width="9" style="2"/>
  </cols>
  <sheetData>
    <row r="1" spans="1:21" ht="20.25" customHeight="1" x14ac:dyDescent="0.2"/>
    <row r="2" spans="1:21" ht="20.25" customHeight="1" x14ac:dyDescent="0.2">
      <c r="A2" s="70" t="s">
        <v>27</v>
      </c>
    </row>
    <row r="3" spans="1:21" ht="20.25" customHeight="1" x14ac:dyDescent="0.2"/>
    <row r="4" spans="1:21" ht="20.25" customHeight="1" x14ac:dyDescent="0.2">
      <c r="A4" s="3" t="s">
        <v>25</v>
      </c>
      <c r="U4" s="3" t="s">
        <v>28</v>
      </c>
    </row>
    <row r="5" spans="1:21" ht="20.25" customHeight="1" x14ac:dyDescent="0.2">
      <c r="A5" s="81" t="s">
        <v>26</v>
      </c>
      <c r="B5" s="92" t="s">
        <v>29</v>
      </c>
      <c r="C5" s="92"/>
      <c r="D5" s="92"/>
      <c r="E5" s="92"/>
      <c r="F5" s="92"/>
      <c r="G5" s="92"/>
      <c r="H5" s="92"/>
      <c r="I5" s="92" t="s">
        <v>30</v>
      </c>
      <c r="J5" s="92"/>
      <c r="K5" s="92"/>
      <c r="L5" s="92"/>
      <c r="M5" s="92"/>
      <c r="N5" s="92"/>
      <c r="O5" s="92"/>
      <c r="P5" s="92"/>
      <c r="Q5" s="92"/>
      <c r="R5" s="86" t="s">
        <v>31</v>
      </c>
      <c r="S5" s="86" t="s">
        <v>32</v>
      </c>
      <c r="T5" s="81" t="s">
        <v>33</v>
      </c>
      <c r="U5" s="81" t="s">
        <v>34</v>
      </c>
    </row>
    <row r="6" spans="1:21" s="4" customFormat="1" x14ac:dyDescent="0.2">
      <c r="A6" s="82"/>
      <c r="B6" s="88" t="s">
        <v>35</v>
      </c>
      <c r="C6" s="84"/>
      <c r="D6" s="85"/>
      <c r="E6" s="88" t="s">
        <v>36</v>
      </c>
      <c r="F6" s="84"/>
      <c r="G6" s="85"/>
      <c r="H6" s="86" t="s">
        <v>37</v>
      </c>
      <c r="I6" s="88" t="s">
        <v>38</v>
      </c>
      <c r="J6" s="90"/>
      <c r="K6" s="90"/>
      <c r="L6" s="91"/>
      <c r="M6" s="88" t="s">
        <v>39</v>
      </c>
      <c r="N6" s="84"/>
      <c r="O6" s="84"/>
      <c r="P6" s="85"/>
      <c r="Q6" s="86" t="s">
        <v>40</v>
      </c>
      <c r="R6" s="89"/>
      <c r="S6" s="89"/>
      <c r="T6" s="82"/>
      <c r="U6" s="82"/>
    </row>
    <row r="7" spans="1:21" s="4" customFormat="1" ht="26.4" x14ac:dyDescent="0.2">
      <c r="A7" s="83"/>
      <c r="B7" s="83"/>
      <c r="C7" s="75" t="s">
        <v>0</v>
      </c>
      <c r="D7" s="75" t="s">
        <v>1</v>
      </c>
      <c r="E7" s="83"/>
      <c r="F7" s="75" t="s">
        <v>0</v>
      </c>
      <c r="G7" s="75" t="s">
        <v>1</v>
      </c>
      <c r="H7" s="87"/>
      <c r="I7" s="83"/>
      <c r="J7" s="75" t="s">
        <v>0</v>
      </c>
      <c r="K7" s="75" t="s">
        <v>1</v>
      </c>
      <c r="L7" s="77" t="s">
        <v>41</v>
      </c>
      <c r="M7" s="83"/>
      <c r="N7" s="75" t="s">
        <v>0</v>
      </c>
      <c r="O7" s="75" t="s">
        <v>1</v>
      </c>
      <c r="P7" s="78" t="s">
        <v>42</v>
      </c>
      <c r="Q7" s="87"/>
      <c r="R7" s="87"/>
      <c r="S7" s="87"/>
      <c r="T7" s="83"/>
      <c r="U7" s="83"/>
    </row>
    <row r="8" spans="1:21" ht="20.25" customHeight="1" x14ac:dyDescent="0.2">
      <c r="A8" s="75">
        <v>17</v>
      </c>
      <c r="B8" s="5">
        <v>1241</v>
      </c>
      <c r="C8" s="5">
        <v>619</v>
      </c>
      <c r="D8" s="5">
        <v>622</v>
      </c>
      <c r="E8" s="5">
        <v>1847</v>
      </c>
      <c r="F8" s="5">
        <v>1014</v>
      </c>
      <c r="G8" s="5">
        <v>833</v>
      </c>
      <c r="H8" s="5">
        <f t="shared" ref="H8:H13" si="0">B8-E8</f>
        <v>-606</v>
      </c>
      <c r="I8" s="5">
        <v>3721</v>
      </c>
      <c r="J8" s="5">
        <v>2063</v>
      </c>
      <c r="K8" s="5">
        <v>1797</v>
      </c>
      <c r="L8" s="6" t="s">
        <v>44</v>
      </c>
      <c r="M8" s="5">
        <v>5022</v>
      </c>
      <c r="N8" s="5">
        <v>2632</v>
      </c>
      <c r="O8" s="5">
        <v>2428</v>
      </c>
      <c r="P8" s="6" t="s">
        <v>44</v>
      </c>
      <c r="Q8" s="5">
        <f t="shared" ref="Q8:Q13" si="1">I8-M8</f>
        <v>-1301</v>
      </c>
      <c r="R8" s="5">
        <v>101</v>
      </c>
      <c r="S8" s="5">
        <f>H8+Q8+R8</f>
        <v>-1806</v>
      </c>
      <c r="T8" s="5">
        <v>758</v>
      </c>
      <c r="U8" s="5">
        <v>369</v>
      </c>
    </row>
    <row r="9" spans="1:21" ht="20.25" customHeight="1" x14ac:dyDescent="0.2">
      <c r="A9" s="75">
        <v>18</v>
      </c>
      <c r="B9" s="5">
        <v>1233</v>
      </c>
      <c r="C9" s="5">
        <v>650</v>
      </c>
      <c r="D9" s="5">
        <v>583</v>
      </c>
      <c r="E9" s="5">
        <v>1758</v>
      </c>
      <c r="F9" s="5">
        <v>949</v>
      </c>
      <c r="G9" s="5">
        <v>809</v>
      </c>
      <c r="H9" s="5">
        <f t="shared" si="0"/>
        <v>-525</v>
      </c>
      <c r="I9" s="5">
        <f t="shared" ref="I9:I14" si="2">J9+K9+L9</f>
        <v>3833</v>
      </c>
      <c r="J9" s="5">
        <v>1963</v>
      </c>
      <c r="K9" s="5">
        <v>1667</v>
      </c>
      <c r="L9" s="5">
        <v>203</v>
      </c>
      <c r="M9" s="5">
        <f t="shared" ref="M9:M14" si="3">N9+O9+P9</f>
        <v>4769</v>
      </c>
      <c r="N9" s="5">
        <v>1768</v>
      </c>
      <c r="O9" s="5">
        <v>1597</v>
      </c>
      <c r="P9" s="5">
        <v>1404</v>
      </c>
      <c r="Q9" s="5">
        <f t="shared" si="1"/>
        <v>-936</v>
      </c>
      <c r="R9" s="6" t="s">
        <v>44</v>
      </c>
      <c r="S9" s="5">
        <f t="shared" ref="S9:S14" si="4">H9+Q9</f>
        <v>-1461</v>
      </c>
      <c r="T9" s="5">
        <v>796</v>
      </c>
      <c r="U9" s="5">
        <v>374</v>
      </c>
    </row>
    <row r="10" spans="1:21" ht="20.25" customHeight="1" x14ac:dyDescent="0.2">
      <c r="A10" s="75">
        <v>19</v>
      </c>
      <c r="B10" s="5">
        <f t="shared" ref="B10:B16" si="5">C10+D10</f>
        <v>1263</v>
      </c>
      <c r="C10" s="5">
        <v>644</v>
      </c>
      <c r="D10" s="5">
        <v>619</v>
      </c>
      <c r="E10" s="5">
        <f t="shared" ref="E10:E16" si="6">F10+G10</f>
        <v>1797</v>
      </c>
      <c r="F10" s="5">
        <v>990</v>
      </c>
      <c r="G10" s="5">
        <v>807</v>
      </c>
      <c r="H10" s="5">
        <f t="shared" si="0"/>
        <v>-534</v>
      </c>
      <c r="I10" s="5">
        <f t="shared" si="2"/>
        <v>4249</v>
      </c>
      <c r="J10" s="5">
        <v>1844</v>
      </c>
      <c r="K10" s="5">
        <v>1692</v>
      </c>
      <c r="L10" s="5">
        <v>713</v>
      </c>
      <c r="M10" s="5">
        <f t="shared" si="3"/>
        <v>5447</v>
      </c>
      <c r="N10" s="5">
        <v>2526</v>
      </c>
      <c r="O10" s="5">
        <v>2223</v>
      </c>
      <c r="P10" s="5">
        <v>698</v>
      </c>
      <c r="Q10" s="5">
        <f t="shared" si="1"/>
        <v>-1198</v>
      </c>
      <c r="R10" s="6" t="s">
        <v>44</v>
      </c>
      <c r="S10" s="5">
        <f t="shared" si="4"/>
        <v>-1732</v>
      </c>
      <c r="T10" s="65">
        <v>741</v>
      </c>
      <c r="U10" s="65">
        <v>326</v>
      </c>
    </row>
    <row r="11" spans="1:21" ht="20.25" customHeight="1" x14ac:dyDescent="0.2">
      <c r="A11" s="75">
        <v>20</v>
      </c>
      <c r="B11" s="5">
        <f t="shared" si="5"/>
        <v>1229</v>
      </c>
      <c r="C11" s="5">
        <v>618</v>
      </c>
      <c r="D11" s="5">
        <v>611</v>
      </c>
      <c r="E11" s="5">
        <f t="shared" si="6"/>
        <v>1872</v>
      </c>
      <c r="F11" s="5">
        <v>1016</v>
      </c>
      <c r="G11" s="5">
        <v>856</v>
      </c>
      <c r="H11" s="5">
        <f t="shared" si="0"/>
        <v>-643</v>
      </c>
      <c r="I11" s="5">
        <f t="shared" si="2"/>
        <v>3650</v>
      </c>
      <c r="J11" s="5">
        <v>1912</v>
      </c>
      <c r="K11" s="5">
        <v>1624</v>
      </c>
      <c r="L11" s="5">
        <v>114</v>
      </c>
      <c r="M11" s="5">
        <f t="shared" si="3"/>
        <v>4437</v>
      </c>
      <c r="N11" s="5">
        <v>2305</v>
      </c>
      <c r="O11" s="5">
        <v>2035</v>
      </c>
      <c r="P11" s="5">
        <v>97</v>
      </c>
      <c r="Q11" s="5">
        <f t="shared" si="1"/>
        <v>-787</v>
      </c>
      <c r="R11" s="6" t="s">
        <v>44</v>
      </c>
      <c r="S11" s="5">
        <f t="shared" si="4"/>
        <v>-1430</v>
      </c>
      <c r="T11" s="65">
        <v>771</v>
      </c>
      <c r="U11" s="65">
        <v>340</v>
      </c>
    </row>
    <row r="12" spans="1:21" ht="20.25" customHeight="1" x14ac:dyDescent="0.2">
      <c r="A12" s="75">
        <v>21</v>
      </c>
      <c r="B12" s="5">
        <f t="shared" si="5"/>
        <v>1115</v>
      </c>
      <c r="C12" s="5">
        <v>580</v>
      </c>
      <c r="D12" s="5">
        <v>535</v>
      </c>
      <c r="E12" s="5">
        <f t="shared" si="6"/>
        <v>1834</v>
      </c>
      <c r="F12" s="5">
        <v>983</v>
      </c>
      <c r="G12" s="5">
        <v>851</v>
      </c>
      <c r="H12" s="5">
        <f t="shared" si="0"/>
        <v>-719</v>
      </c>
      <c r="I12" s="5">
        <f t="shared" si="2"/>
        <v>3583</v>
      </c>
      <c r="J12" s="5">
        <v>1962</v>
      </c>
      <c r="K12" s="5">
        <v>1553</v>
      </c>
      <c r="L12" s="5">
        <v>68</v>
      </c>
      <c r="M12" s="5">
        <f t="shared" si="3"/>
        <v>4291</v>
      </c>
      <c r="N12" s="5">
        <v>2203</v>
      </c>
      <c r="O12" s="5">
        <v>2042</v>
      </c>
      <c r="P12" s="5">
        <v>46</v>
      </c>
      <c r="Q12" s="5">
        <f t="shared" si="1"/>
        <v>-708</v>
      </c>
      <c r="R12" s="6" t="s">
        <v>44</v>
      </c>
      <c r="S12" s="5">
        <f t="shared" si="4"/>
        <v>-1427</v>
      </c>
      <c r="T12" s="65">
        <v>706</v>
      </c>
      <c r="U12" s="65">
        <v>317</v>
      </c>
    </row>
    <row r="13" spans="1:21" ht="20.25" customHeight="1" x14ac:dyDescent="0.2">
      <c r="A13" s="75">
        <v>22</v>
      </c>
      <c r="B13" s="5">
        <f t="shared" si="5"/>
        <v>1100</v>
      </c>
      <c r="C13" s="5">
        <v>576</v>
      </c>
      <c r="D13" s="5">
        <v>524</v>
      </c>
      <c r="E13" s="5">
        <f t="shared" si="6"/>
        <v>1957</v>
      </c>
      <c r="F13" s="5">
        <v>1035</v>
      </c>
      <c r="G13" s="5">
        <v>922</v>
      </c>
      <c r="H13" s="5">
        <f t="shared" si="0"/>
        <v>-857</v>
      </c>
      <c r="I13" s="5">
        <f t="shared" si="2"/>
        <v>3588</v>
      </c>
      <c r="J13" s="5">
        <v>1911</v>
      </c>
      <c r="K13" s="5">
        <v>1588</v>
      </c>
      <c r="L13" s="5">
        <v>89</v>
      </c>
      <c r="M13" s="5">
        <f t="shared" si="3"/>
        <v>3972</v>
      </c>
      <c r="N13" s="5">
        <v>1985</v>
      </c>
      <c r="O13" s="5">
        <v>1909</v>
      </c>
      <c r="P13" s="5">
        <v>78</v>
      </c>
      <c r="Q13" s="5">
        <f t="shared" si="1"/>
        <v>-384</v>
      </c>
      <c r="R13" s="6" t="s">
        <v>44</v>
      </c>
      <c r="S13" s="5">
        <f t="shared" si="4"/>
        <v>-1241</v>
      </c>
      <c r="T13" s="65">
        <v>685</v>
      </c>
      <c r="U13" s="65">
        <v>335</v>
      </c>
    </row>
    <row r="14" spans="1:21" ht="20.25" customHeight="1" x14ac:dyDescent="0.2">
      <c r="A14" s="75">
        <v>23</v>
      </c>
      <c r="B14" s="5">
        <f t="shared" si="5"/>
        <v>994</v>
      </c>
      <c r="C14" s="5">
        <v>514</v>
      </c>
      <c r="D14" s="5">
        <v>480</v>
      </c>
      <c r="E14" s="5">
        <f t="shared" si="6"/>
        <v>5705</v>
      </c>
      <c r="F14" s="5">
        <v>2648</v>
      </c>
      <c r="G14" s="5">
        <v>3057</v>
      </c>
      <c r="H14" s="5">
        <f t="shared" ref="H14:H19" si="7">B14-E14</f>
        <v>-4711</v>
      </c>
      <c r="I14" s="5">
        <f t="shared" si="2"/>
        <v>3586</v>
      </c>
      <c r="J14" s="5">
        <v>1831</v>
      </c>
      <c r="K14" s="5">
        <v>1591</v>
      </c>
      <c r="L14" s="5">
        <v>164</v>
      </c>
      <c r="M14" s="5">
        <f t="shared" si="3"/>
        <v>9014</v>
      </c>
      <c r="N14" s="5">
        <v>4338</v>
      </c>
      <c r="O14" s="5">
        <v>4536</v>
      </c>
      <c r="P14" s="5">
        <v>140</v>
      </c>
      <c r="Q14" s="5">
        <f t="shared" ref="Q14:Q19" si="8">I14-M14</f>
        <v>-5428</v>
      </c>
      <c r="R14" s="6" t="s">
        <v>44</v>
      </c>
      <c r="S14" s="5">
        <f t="shared" si="4"/>
        <v>-10139</v>
      </c>
      <c r="T14" s="65">
        <v>655</v>
      </c>
      <c r="U14" s="65">
        <v>273</v>
      </c>
    </row>
    <row r="15" spans="1:21" ht="20.25" customHeight="1" x14ac:dyDescent="0.2">
      <c r="A15" s="75">
        <v>24</v>
      </c>
      <c r="B15" s="5">
        <f>C15+D15</f>
        <v>1040</v>
      </c>
      <c r="C15" s="5">
        <v>556</v>
      </c>
      <c r="D15" s="5">
        <v>484</v>
      </c>
      <c r="E15" s="5">
        <f>F15+G15</f>
        <v>1781</v>
      </c>
      <c r="F15" s="5">
        <v>879</v>
      </c>
      <c r="G15" s="5">
        <v>902</v>
      </c>
      <c r="H15" s="5">
        <f t="shared" si="7"/>
        <v>-741</v>
      </c>
      <c r="I15" s="5">
        <f t="shared" ref="I15:I21" si="9">J15+K15+L15</f>
        <v>4755</v>
      </c>
      <c r="J15" s="5">
        <v>2280</v>
      </c>
      <c r="K15" s="5">
        <v>1839</v>
      </c>
      <c r="L15" s="5">
        <v>636</v>
      </c>
      <c r="M15" s="5">
        <f t="shared" ref="M15:M21" si="10">N15+O15+P15</f>
        <v>4988</v>
      </c>
      <c r="N15" s="5">
        <v>2545</v>
      </c>
      <c r="O15" s="5">
        <v>2322</v>
      </c>
      <c r="P15" s="5">
        <v>121</v>
      </c>
      <c r="Q15" s="5">
        <f t="shared" si="8"/>
        <v>-233</v>
      </c>
      <c r="R15" s="6" t="s">
        <v>44</v>
      </c>
      <c r="S15" s="5">
        <f t="shared" ref="S15:S21" si="11">H15+Q15</f>
        <v>-974</v>
      </c>
      <c r="T15" s="65">
        <v>723</v>
      </c>
      <c r="U15" s="65">
        <v>288</v>
      </c>
    </row>
    <row r="16" spans="1:21" ht="20.25" customHeight="1" x14ac:dyDescent="0.2">
      <c r="A16" s="75">
        <v>25</v>
      </c>
      <c r="B16" s="5">
        <f t="shared" si="5"/>
        <v>1068</v>
      </c>
      <c r="C16" s="5">
        <v>533</v>
      </c>
      <c r="D16" s="5">
        <v>535</v>
      </c>
      <c r="E16" s="5">
        <f t="shared" si="6"/>
        <v>1688</v>
      </c>
      <c r="F16" s="5">
        <v>883</v>
      </c>
      <c r="G16" s="5">
        <v>805</v>
      </c>
      <c r="H16" s="5">
        <f t="shared" si="7"/>
        <v>-620</v>
      </c>
      <c r="I16" s="5">
        <f t="shared" si="9"/>
        <v>4441</v>
      </c>
      <c r="J16" s="5">
        <v>2384</v>
      </c>
      <c r="K16" s="5">
        <v>1979</v>
      </c>
      <c r="L16" s="5">
        <v>78</v>
      </c>
      <c r="M16" s="5">
        <f t="shared" si="10"/>
        <v>4795</v>
      </c>
      <c r="N16" s="5">
        <v>2409</v>
      </c>
      <c r="O16" s="5">
        <v>2285</v>
      </c>
      <c r="P16" s="5">
        <v>101</v>
      </c>
      <c r="Q16" s="5">
        <f t="shared" si="8"/>
        <v>-354</v>
      </c>
      <c r="R16" s="6" t="s">
        <v>44</v>
      </c>
      <c r="S16" s="5">
        <f t="shared" si="11"/>
        <v>-974</v>
      </c>
      <c r="T16" s="65">
        <v>707</v>
      </c>
      <c r="U16" s="65">
        <v>267</v>
      </c>
    </row>
    <row r="17" spans="1:23" ht="20.25" customHeight="1" x14ac:dyDescent="0.2">
      <c r="A17" s="75">
        <v>26</v>
      </c>
      <c r="B17" s="5">
        <f t="shared" ref="B17:B22" si="12">C17+D17</f>
        <v>976</v>
      </c>
      <c r="C17" s="5">
        <v>527</v>
      </c>
      <c r="D17" s="5">
        <v>449</v>
      </c>
      <c r="E17" s="5">
        <f t="shared" ref="E17:E22" si="13">F17+G17</f>
        <v>1746</v>
      </c>
      <c r="F17" s="5">
        <v>894</v>
      </c>
      <c r="G17" s="5">
        <v>852</v>
      </c>
      <c r="H17" s="5">
        <f t="shared" si="7"/>
        <v>-770</v>
      </c>
      <c r="I17" s="5">
        <f t="shared" si="9"/>
        <v>4348</v>
      </c>
      <c r="J17" s="5">
        <v>2351</v>
      </c>
      <c r="K17" s="5">
        <v>1866</v>
      </c>
      <c r="L17" s="5">
        <v>131</v>
      </c>
      <c r="M17" s="5">
        <f t="shared" si="10"/>
        <v>4670</v>
      </c>
      <c r="N17" s="5">
        <v>2378</v>
      </c>
      <c r="O17" s="5">
        <v>2103</v>
      </c>
      <c r="P17" s="5">
        <v>189</v>
      </c>
      <c r="Q17" s="5">
        <f t="shared" si="8"/>
        <v>-322</v>
      </c>
      <c r="R17" s="6" t="s">
        <v>44</v>
      </c>
      <c r="S17" s="5">
        <f t="shared" si="11"/>
        <v>-1092</v>
      </c>
      <c r="T17" s="65">
        <v>669</v>
      </c>
      <c r="U17" s="65">
        <v>235</v>
      </c>
    </row>
    <row r="18" spans="1:23" ht="20.25" customHeight="1" x14ac:dyDescent="0.2">
      <c r="A18" s="75">
        <v>27</v>
      </c>
      <c r="B18" s="5">
        <f t="shared" si="12"/>
        <v>1039</v>
      </c>
      <c r="C18" s="5">
        <v>547</v>
      </c>
      <c r="D18" s="5">
        <v>492</v>
      </c>
      <c r="E18" s="5">
        <f t="shared" si="13"/>
        <v>1799</v>
      </c>
      <c r="F18" s="5">
        <v>924</v>
      </c>
      <c r="G18" s="5">
        <v>875</v>
      </c>
      <c r="H18" s="5">
        <f t="shared" si="7"/>
        <v>-760</v>
      </c>
      <c r="I18" s="5">
        <f t="shared" si="9"/>
        <v>4191</v>
      </c>
      <c r="J18" s="5">
        <v>2276</v>
      </c>
      <c r="K18" s="5">
        <v>1866</v>
      </c>
      <c r="L18" s="5">
        <v>49</v>
      </c>
      <c r="M18" s="5">
        <f t="shared" si="10"/>
        <v>4507</v>
      </c>
      <c r="N18" s="5">
        <v>2338</v>
      </c>
      <c r="O18" s="5">
        <v>2009</v>
      </c>
      <c r="P18" s="5">
        <v>160</v>
      </c>
      <c r="Q18" s="5">
        <f t="shared" si="8"/>
        <v>-316</v>
      </c>
      <c r="R18" s="6" t="s">
        <v>44</v>
      </c>
      <c r="S18" s="5">
        <f t="shared" si="11"/>
        <v>-1076</v>
      </c>
      <c r="T18" s="65">
        <v>630</v>
      </c>
      <c r="U18" s="65">
        <v>261</v>
      </c>
    </row>
    <row r="19" spans="1:23" ht="20.25" customHeight="1" x14ac:dyDescent="0.2">
      <c r="A19" s="75">
        <v>28</v>
      </c>
      <c r="B19" s="67">
        <f t="shared" si="12"/>
        <v>892</v>
      </c>
      <c r="C19" s="67">
        <v>459</v>
      </c>
      <c r="D19" s="67">
        <v>433</v>
      </c>
      <c r="E19" s="67">
        <f t="shared" si="13"/>
        <v>1828</v>
      </c>
      <c r="F19" s="67">
        <v>892</v>
      </c>
      <c r="G19" s="67">
        <v>936</v>
      </c>
      <c r="H19" s="67">
        <f t="shared" si="7"/>
        <v>-936</v>
      </c>
      <c r="I19" s="67">
        <f t="shared" si="9"/>
        <v>3987</v>
      </c>
      <c r="J19" s="67">
        <v>2147</v>
      </c>
      <c r="K19" s="67">
        <v>1790</v>
      </c>
      <c r="L19" s="67">
        <v>50</v>
      </c>
      <c r="M19" s="67">
        <f t="shared" si="10"/>
        <v>4222</v>
      </c>
      <c r="N19" s="67">
        <v>2195</v>
      </c>
      <c r="O19" s="67">
        <v>1843</v>
      </c>
      <c r="P19" s="67">
        <v>184</v>
      </c>
      <c r="Q19" s="67">
        <f t="shared" si="8"/>
        <v>-235</v>
      </c>
      <c r="R19" s="68" t="s">
        <v>44</v>
      </c>
      <c r="S19" s="67">
        <f t="shared" si="11"/>
        <v>-1171</v>
      </c>
      <c r="T19" s="69">
        <v>644</v>
      </c>
      <c r="U19" s="69">
        <v>281</v>
      </c>
    </row>
    <row r="20" spans="1:23" ht="20.25" customHeight="1" x14ac:dyDescent="0.2">
      <c r="A20" s="75">
        <v>29</v>
      </c>
      <c r="B20" s="67">
        <f t="shared" si="12"/>
        <v>875</v>
      </c>
      <c r="C20" s="67">
        <v>432</v>
      </c>
      <c r="D20" s="67">
        <v>443</v>
      </c>
      <c r="E20" s="67">
        <f t="shared" si="13"/>
        <v>1850</v>
      </c>
      <c r="F20" s="67">
        <v>955</v>
      </c>
      <c r="G20" s="67">
        <v>895</v>
      </c>
      <c r="H20" s="67">
        <f t="shared" ref="H20:H21" si="14">B20-E20</f>
        <v>-975</v>
      </c>
      <c r="I20" s="67">
        <f t="shared" si="9"/>
        <v>3871</v>
      </c>
      <c r="J20" s="67">
        <v>2062</v>
      </c>
      <c r="K20" s="67">
        <v>1778</v>
      </c>
      <c r="L20" s="67">
        <v>31</v>
      </c>
      <c r="M20" s="67">
        <f t="shared" si="10"/>
        <v>4361</v>
      </c>
      <c r="N20" s="67">
        <v>2242</v>
      </c>
      <c r="O20" s="67">
        <v>1949</v>
      </c>
      <c r="P20" s="67">
        <v>170</v>
      </c>
      <c r="Q20" s="67">
        <f t="shared" ref="Q20:Q21" si="15">I20-M20</f>
        <v>-490</v>
      </c>
      <c r="R20" s="68" t="s">
        <v>44</v>
      </c>
      <c r="S20" s="67">
        <f t="shared" si="11"/>
        <v>-1465</v>
      </c>
      <c r="T20" s="69">
        <v>589</v>
      </c>
      <c r="U20" s="69">
        <v>260</v>
      </c>
    </row>
    <row r="21" spans="1:23" ht="20.25" customHeight="1" x14ac:dyDescent="0.2">
      <c r="A21" s="75">
        <v>30</v>
      </c>
      <c r="B21" s="67">
        <f t="shared" si="12"/>
        <v>882</v>
      </c>
      <c r="C21" s="67">
        <v>435</v>
      </c>
      <c r="D21" s="67">
        <v>447</v>
      </c>
      <c r="E21" s="67">
        <f t="shared" si="13"/>
        <v>1958</v>
      </c>
      <c r="F21" s="67">
        <v>1027</v>
      </c>
      <c r="G21" s="67">
        <v>931</v>
      </c>
      <c r="H21" s="67">
        <f t="shared" si="14"/>
        <v>-1076</v>
      </c>
      <c r="I21" s="67">
        <f t="shared" si="9"/>
        <v>3994</v>
      </c>
      <c r="J21" s="67">
        <v>2142</v>
      </c>
      <c r="K21" s="67">
        <v>1824</v>
      </c>
      <c r="L21" s="67">
        <v>28</v>
      </c>
      <c r="M21" s="67">
        <f t="shared" si="10"/>
        <v>4551</v>
      </c>
      <c r="N21" s="67">
        <v>2322</v>
      </c>
      <c r="O21" s="67">
        <v>2054</v>
      </c>
      <c r="P21" s="67">
        <v>175</v>
      </c>
      <c r="Q21" s="67">
        <f t="shared" si="15"/>
        <v>-557</v>
      </c>
      <c r="R21" s="68" t="s">
        <v>44</v>
      </c>
      <c r="S21" s="67">
        <f t="shared" si="11"/>
        <v>-1633</v>
      </c>
      <c r="T21" s="69">
        <v>543</v>
      </c>
      <c r="U21" s="69">
        <v>241</v>
      </c>
    </row>
    <row r="22" spans="1:23" ht="20.25" customHeight="1" x14ac:dyDescent="0.2">
      <c r="A22" s="76" t="s">
        <v>46</v>
      </c>
      <c r="B22" s="67">
        <f t="shared" si="12"/>
        <v>788</v>
      </c>
      <c r="C22" s="67">
        <v>407</v>
      </c>
      <c r="D22" s="67">
        <v>381</v>
      </c>
      <c r="E22" s="67">
        <f t="shared" si="13"/>
        <v>1967</v>
      </c>
      <c r="F22" s="67">
        <v>995</v>
      </c>
      <c r="G22" s="67">
        <v>972</v>
      </c>
      <c r="H22" s="67">
        <f t="shared" ref="H22" si="16">B22-E22</f>
        <v>-1179</v>
      </c>
      <c r="I22" s="67">
        <f t="shared" ref="I22" si="17">J22+K22+L22</f>
        <v>3659</v>
      </c>
      <c r="J22" s="67">
        <v>1950</v>
      </c>
      <c r="K22" s="67">
        <v>1678</v>
      </c>
      <c r="L22" s="67">
        <v>31</v>
      </c>
      <c r="M22" s="67">
        <f t="shared" ref="M22" si="18">N22+O22+P22</f>
        <v>4371</v>
      </c>
      <c r="N22" s="67">
        <v>2278</v>
      </c>
      <c r="O22" s="67">
        <v>1933</v>
      </c>
      <c r="P22" s="67">
        <v>160</v>
      </c>
      <c r="Q22" s="67">
        <f t="shared" ref="Q22" si="19">I22-M22</f>
        <v>-712</v>
      </c>
      <c r="R22" s="68" t="s">
        <v>44</v>
      </c>
      <c r="S22" s="67">
        <f t="shared" ref="S22" si="20">H22+Q22</f>
        <v>-1891</v>
      </c>
      <c r="T22" s="69">
        <v>541</v>
      </c>
      <c r="U22" s="69">
        <v>250</v>
      </c>
    </row>
    <row r="23" spans="1:23" s="74" customFormat="1" ht="20.25" customHeight="1" x14ac:dyDescent="0.2">
      <c r="A23" s="76">
        <v>2</v>
      </c>
      <c r="B23" s="72">
        <f t="shared" ref="B23:B25" si="21">C23+D23</f>
        <v>743</v>
      </c>
      <c r="C23" s="72">
        <v>369</v>
      </c>
      <c r="D23" s="72">
        <v>374</v>
      </c>
      <c r="E23" s="72">
        <f t="shared" ref="E23" si="22">F23+G23</f>
        <v>1971</v>
      </c>
      <c r="F23" s="72">
        <v>1020</v>
      </c>
      <c r="G23" s="72">
        <v>951</v>
      </c>
      <c r="H23" s="72">
        <f t="shared" ref="H23" si="23">B23-E23</f>
        <v>-1228</v>
      </c>
      <c r="I23" s="72">
        <f t="shared" ref="I23" si="24">J23+K23+L23</f>
        <v>3331</v>
      </c>
      <c r="J23" s="72">
        <v>1763</v>
      </c>
      <c r="K23" s="72">
        <v>1530</v>
      </c>
      <c r="L23" s="72">
        <v>38</v>
      </c>
      <c r="M23" s="72">
        <f t="shared" ref="M23" si="25">N23+O23+P23</f>
        <v>3917</v>
      </c>
      <c r="N23" s="72">
        <v>1968</v>
      </c>
      <c r="O23" s="72">
        <v>1856</v>
      </c>
      <c r="P23" s="72">
        <v>93</v>
      </c>
      <c r="Q23" s="72">
        <f t="shared" ref="Q23" si="26">I23-M23</f>
        <v>-586</v>
      </c>
      <c r="R23" s="71" t="s">
        <v>44</v>
      </c>
      <c r="S23" s="72">
        <f t="shared" ref="S23" si="27">H23+Q23</f>
        <v>-1814</v>
      </c>
      <c r="T23" s="73">
        <v>417</v>
      </c>
      <c r="U23" s="73">
        <v>218</v>
      </c>
    </row>
    <row r="24" spans="1:23" s="74" customFormat="1" ht="20.25" customHeight="1" x14ac:dyDescent="0.2">
      <c r="A24" s="76">
        <v>3</v>
      </c>
      <c r="B24" s="72">
        <f t="shared" si="21"/>
        <v>716</v>
      </c>
      <c r="C24" s="72">
        <v>376</v>
      </c>
      <c r="D24" s="72">
        <v>340</v>
      </c>
      <c r="E24" s="72">
        <f t="shared" ref="E24:E25" si="28">F24+G24</f>
        <v>2070</v>
      </c>
      <c r="F24" s="72">
        <v>1027</v>
      </c>
      <c r="G24" s="72">
        <v>1043</v>
      </c>
      <c r="H24" s="72">
        <f t="shared" ref="H24:H25" si="29">B24-E24</f>
        <v>-1354</v>
      </c>
      <c r="I24" s="72">
        <f t="shared" ref="I24:I25" si="30">J24+K24+L24</f>
        <v>3280</v>
      </c>
      <c r="J24" s="72">
        <v>1713</v>
      </c>
      <c r="K24" s="72">
        <v>1545</v>
      </c>
      <c r="L24" s="72">
        <v>22</v>
      </c>
      <c r="M24" s="72">
        <f t="shared" ref="M24:M25" si="31">N24+O24+P24</f>
        <v>4064</v>
      </c>
      <c r="N24" s="72">
        <v>2084</v>
      </c>
      <c r="O24" s="72">
        <v>1904</v>
      </c>
      <c r="P24" s="72">
        <v>76</v>
      </c>
      <c r="Q24" s="72">
        <f t="shared" ref="Q24:Q25" si="32">I24-M24</f>
        <v>-784</v>
      </c>
      <c r="R24" s="71" t="s">
        <v>44</v>
      </c>
      <c r="S24" s="72">
        <f t="shared" ref="S24:S25" si="33">H24+Q24</f>
        <v>-2138</v>
      </c>
      <c r="T24" s="73">
        <v>376</v>
      </c>
      <c r="U24" s="73">
        <v>180</v>
      </c>
    </row>
    <row r="25" spans="1:23" s="74" customFormat="1" ht="20.25" customHeight="1" x14ac:dyDescent="0.2">
      <c r="A25" s="76">
        <v>4</v>
      </c>
      <c r="B25" s="72">
        <f t="shared" si="21"/>
        <v>682</v>
      </c>
      <c r="C25" s="72">
        <v>330</v>
      </c>
      <c r="D25" s="72">
        <v>352</v>
      </c>
      <c r="E25" s="72">
        <f t="shared" si="28"/>
        <v>2106</v>
      </c>
      <c r="F25" s="72">
        <v>1028</v>
      </c>
      <c r="G25" s="72">
        <v>1078</v>
      </c>
      <c r="H25" s="72">
        <f t="shared" si="29"/>
        <v>-1424</v>
      </c>
      <c r="I25" s="72">
        <f t="shared" si="30"/>
        <v>3608</v>
      </c>
      <c r="J25" s="72">
        <v>1869</v>
      </c>
      <c r="K25" s="72">
        <v>1707</v>
      </c>
      <c r="L25" s="72">
        <v>32</v>
      </c>
      <c r="M25" s="72">
        <f t="shared" si="31"/>
        <v>4048</v>
      </c>
      <c r="N25" s="72">
        <v>2058</v>
      </c>
      <c r="O25" s="72">
        <v>1888</v>
      </c>
      <c r="P25" s="72">
        <v>102</v>
      </c>
      <c r="Q25" s="72">
        <f t="shared" si="32"/>
        <v>-440</v>
      </c>
      <c r="R25" s="71" t="s">
        <v>44</v>
      </c>
      <c r="S25" s="72">
        <f t="shared" si="33"/>
        <v>-1864</v>
      </c>
      <c r="T25" s="73">
        <v>397</v>
      </c>
      <c r="U25" s="73">
        <v>178</v>
      </c>
    </row>
    <row r="26" spans="1:23" s="74" customFormat="1" ht="20.25" customHeight="1" x14ac:dyDescent="0.2">
      <c r="A26" s="76">
        <v>5</v>
      </c>
      <c r="B26" s="72">
        <f t="shared" ref="B26" si="34">C26+D26</f>
        <v>601</v>
      </c>
      <c r="C26" s="72">
        <v>307</v>
      </c>
      <c r="D26" s="72">
        <v>294</v>
      </c>
      <c r="E26" s="72">
        <f t="shared" ref="E26" si="35">F26+G26</f>
        <v>2156</v>
      </c>
      <c r="F26" s="72">
        <v>1104</v>
      </c>
      <c r="G26" s="72">
        <v>1052</v>
      </c>
      <c r="H26" s="72">
        <f t="shared" ref="H26" si="36">B26-E26</f>
        <v>-1555</v>
      </c>
      <c r="I26" s="72">
        <f t="shared" ref="I26" si="37">J26+K26+L26</f>
        <v>3560</v>
      </c>
      <c r="J26" s="72">
        <v>1863</v>
      </c>
      <c r="K26" s="72">
        <v>1672</v>
      </c>
      <c r="L26" s="72">
        <v>25</v>
      </c>
      <c r="M26" s="72">
        <f t="shared" ref="M26" si="38">N26+O26+P26</f>
        <v>4116</v>
      </c>
      <c r="N26" s="72">
        <v>2101</v>
      </c>
      <c r="O26" s="72">
        <v>1947</v>
      </c>
      <c r="P26" s="72">
        <v>68</v>
      </c>
      <c r="Q26" s="72">
        <f t="shared" ref="Q26" si="39">I26-M26</f>
        <v>-556</v>
      </c>
      <c r="R26" s="71" t="s">
        <v>44</v>
      </c>
      <c r="S26" s="72">
        <f t="shared" ref="S26" si="40">H26+Q26</f>
        <v>-2111</v>
      </c>
      <c r="T26" s="73">
        <v>343</v>
      </c>
      <c r="U26" s="73">
        <v>211</v>
      </c>
    </row>
    <row r="27" spans="1:23" s="74" customFormat="1" ht="20.25" customHeight="1" x14ac:dyDescent="0.2">
      <c r="A27" s="76">
        <v>6</v>
      </c>
      <c r="B27" s="72">
        <f t="shared" ref="B27" si="41">C27+D27</f>
        <v>590</v>
      </c>
      <c r="C27" s="72">
        <v>276</v>
      </c>
      <c r="D27" s="72">
        <v>314</v>
      </c>
      <c r="E27" s="72">
        <f t="shared" ref="E27" si="42">F27+G27</f>
        <v>2172</v>
      </c>
      <c r="F27" s="72">
        <v>1102</v>
      </c>
      <c r="G27" s="72">
        <v>1070</v>
      </c>
      <c r="H27" s="72">
        <f t="shared" ref="H27" si="43">B27-E27</f>
        <v>-1582</v>
      </c>
      <c r="I27" s="72">
        <f t="shared" ref="I27" si="44">J27+K27+L27</f>
        <v>3251</v>
      </c>
      <c r="J27" s="72">
        <v>1740</v>
      </c>
      <c r="K27" s="72">
        <v>1489</v>
      </c>
      <c r="L27" s="72">
        <v>22</v>
      </c>
      <c r="M27" s="72">
        <f t="shared" ref="M27" si="45">N27+O27+P27</f>
        <v>3933</v>
      </c>
      <c r="N27" s="72">
        <v>2025</v>
      </c>
      <c r="O27" s="72">
        <v>1863</v>
      </c>
      <c r="P27" s="72">
        <v>45</v>
      </c>
      <c r="Q27" s="72">
        <f t="shared" ref="Q27" si="46">I27-M27</f>
        <v>-682</v>
      </c>
      <c r="R27" s="71" t="s">
        <v>44</v>
      </c>
      <c r="S27" s="72">
        <f t="shared" ref="S27" si="47">H27+Q27</f>
        <v>-2264</v>
      </c>
      <c r="T27" s="73">
        <v>317</v>
      </c>
      <c r="U27" s="73">
        <v>191</v>
      </c>
    </row>
    <row r="28" spans="1:23" s="74" customFormat="1" ht="20.25" customHeight="1" x14ac:dyDescent="0.2">
      <c r="A28" s="76">
        <v>7</v>
      </c>
      <c r="B28" s="72">
        <f t="shared" ref="B28" si="48">C28+D28</f>
        <v>524</v>
      </c>
      <c r="C28" s="79">
        <v>288</v>
      </c>
      <c r="D28" s="79">
        <v>236</v>
      </c>
      <c r="E28" s="72">
        <f t="shared" ref="E28" si="49">F28+G28</f>
        <v>2173</v>
      </c>
      <c r="F28" s="79">
        <v>1056</v>
      </c>
      <c r="G28" s="79">
        <v>1117</v>
      </c>
      <c r="H28" s="72">
        <f t="shared" ref="H28" si="50">B28-E28</f>
        <v>-1649</v>
      </c>
      <c r="I28" s="72">
        <f t="shared" ref="I28" si="51">J28+K28+L28</f>
        <v>3214</v>
      </c>
      <c r="J28" s="79">
        <v>1760</v>
      </c>
      <c r="K28" s="79">
        <v>1434</v>
      </c>
      <c r="L28" s="79">
        <v>20</v>
      </c>
      <c r="M28" s="72">
        <f t="shared" ref="M28" si="52">N28+O28+P28</f>
        <v>3878</v>
      </c>
      <c r="N28" s="79">
        <v>2001</v>
      </c>
      <c r="O28" s="79">
        <v>1823</v>
      </c>
      <c r="P28" s="79">
        <v>54</v>
      </c>
      <c r="Q28" s="72">
        <f t="shared" ref="Q28" si="53">I28-M28</f>
        <v>-664</v>
      </c>
      <c r="R28" s="71" t="s">
        <v>44</v>
      </c>
      <c r="S28" s="72">
        <f t="shared" ref="S28" si="54">H28+Q28</f>
        <v>-2313</v>
      </c>
      <c r="T28" s="80">
        <v>300</v>
      </c>
      <c r="U28" s="80">
        <v>185</v>
      </c>
    </row>
    <row r="29" spans="1:23" ht="20.25" customHeight="1" x14ac:dyDescent="0.2">
      <c r="A29" s="1" t="s">
        <v>47</v>
      </c>
      <c r="B29" s="1">
        <f>B28-B27</f>
        <v>-66</v>
      </c>
      <c r="C29" s="1">
        <f t="shared" ref="C29:U29" si="55">C28-C27</f>
        <v>12</v>
      </c>
      <c r="D29" s="1">
        <f t="shared" si="55"/>
        <v>-78</v>
      </c>
      <c r="E29" s="1">
        <f t="shared" si="55"/>
        <v>1</v>
      </c>
      <c r="F29" s="1">
        <f t="shared" si="55"/>
        <v>-46</v>
      </c>
      <c r="G29" s="1">
        <f t="shared" si="55"/>
        <v>47</v>
      </c>
      <c r="H29" s="1">
        <f t="shared" si="55"/>
        <v>-67</v>
      </c>
      <c r="I29" s="1">
        <f t="shared" si="55"/>
        <v>-37</v>
      </c>
      <c r="J29" s="1">
        <f t="shared" si="55"/>
        <v>20</v>
      </c>
      <c r="K29" s="1">
        <f t="shared" si="55"/>
        <v>-55</v>
      </c>
      <c r="L29" s="1">
        <f t="shared" si="55"/>
        <v>-2</v>
      </c>
      <c r="M29" s="1">
        <f t="shared" si="55"/>
        <v>-55</v>
      </c>
      <c r="N29" s="1">
        <f t="shared" si="55"/>
        <v>-24</v>
      </c>
      <c r="O29" s="1">
        <f t="shared" si="55"/>
        <v>-40</v>
      </c>
      <c r="P29" s="1">
        <f t="shared" si="55"/>
        <v>9</v>
      </c>
      <c r="Q29" s="1">
        <f t="shared" si="55"/>
        <v>18</v>
      </c>
      <c r="S29" s="1">
        <f t="shared" si="55"/>
        <v>-49</v>
      </c>
      <c r="T29" s="1">
        <f t="shared" si="55"/>
        <v>-17</v>
      </c>
      <c r="U29" s="1">
        <f t="shared" si="55"/>
        <v>-6</v>
      </c>
    </row>
    <row r="30" spans="1:23" ht="20.25" customHeight="1" x14ac:dyDescent="0.2"/>
    <row r="31" spans="1:23" customFormat="1" ht="20.25" customHeight="1" x14ac:dyDescent="0.2">
      <c r="A31" t="s">
        <v>45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</row>
    <row r="32" spans="1:23" customFormat="1" ht="20.25" customHeight="1" x14ac:dyDescent="0.2"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</row>
    <row r="33" spans="1:4" ht="20.25" customHeight="1" x14ac:dyDescent="0.2">
      <c r="A33" s="7" t="s">
        <v>43</v>
      </c>
      <c r="B33" s="8"/>
      <c r="C33" s="8"/>
      <c r="D33" s="8"/>
    </row>
    <row r="34" spans="1:4" ht="20.25" customHeight="1" x14ac:dyDescent="0.2"/>
    <row r="35" spans="1:4" ht="20.25" customHeight="1" x14ac:dyDescent="0.2"/>
    <row r="36" spans="1:4" ht="20.25" customHeight="1" x14ac:dyDescent="0.2"/>
    <row r="37" spans="1:4" ht="20.25" customHeight="1" x14ac:dyDescent="0.2"/>
    <row r="38" spans="1:4" ht="20.25" customHeight="1" x14ac:dyDescent="0.2"/>
    <row r="39" spans="1:4" ht="20.25" customHeight="1" x14ac:dyDescent="0.2"/>
    <row r="40" spans="1:4" ht="20.25" customHeight="1" x14ac:dyDescent="0.2"/>
    <row r="41" spans="1:4" ht="20.25" customHeight="1" x14ac:dyDescent="0.2"/>
    <row r="42" spans="1:4" ht="20.25" customHeight="1" x14ac:dyDescent="0.2"/>
    <row r="43" spans="1:4" ht="20.25" customHeight="1" x14ac:dyDescent="0.2"/>
    <row r="44" spans="1:4" ht="20.25" customHeight="1" x14ac:dyDescent="0.2"/>
    <row r="45" spans="1:4" ht="20.25" customHeight="1" x14ac:dyDescent="0.2"/>
  </sheetData>
  <mergeCells count="17">
    <mergeCell ref="A5:A7"/>
    <mergeCell ref="B6:B7"/>
    <mergeCell ref="E6:E7"/>
    <mergeCell ref="S5:S7"/>
    <mergeCell ref="R5:R7"/>
    <mergeCell ref="J6:L6"/>
    <mergeCell ref="I5:Q5"/>
    <mergeCell ref="B5:H5"/>
    <mergeCell ref="T5:T7"/>
    <mergeCell ref="U5:U7"/>
    <mergeCell ref="C6:D6"/>
    <mergeCell ref="F6:G6"/>
    <mergeCell ref="H6:H7"/>
    <mergeCell ref="Q6:Q7"/>
    <mergeCell ref="I6:I7"/>
    <mergeCell ref="M6:M7"/>
    <mergeCell ref="N6:P6"/>
  </mergeCells>
  <phoneticPr fontId="22"/>
  <pageMargins left="0.59055118110236227" right="0.59055118110236227" top="0.98425196850393704" bottom="0.98425196850393704" header="0.78740157480314965" footer="0.51181102362204722"/>
  <pageSetup paperSize="9" scale="69" orientation="landscape" r:id="rId1"/>
  <headerFooter>
    <oddHeader>&amp;L第３章　人口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8"/>
  <sheetViews>
    <sheetView zoomScale="90" zoomScaleNormal="90" workbookViewId="0">
      <selection activeCell="G23" sqref="G23"/>
    </sheetView>
  </sheetViews>
  <sheetFormatPr defaultColWidth="9" defaultRowHeight="19.5" customHeight="1" x14ac:dyDescent="0.2"/>
  <cols>
    <col min="1" max="1" width="10.6640625" style="10" customWidth="1"/>
    <col min="2" max="2" width="9" style="10"/>
    <col min="3" max="3" width="8.88671875" style="10" customWidth="1"/>
    <col min="4" max="16384" width="9" style="10"/>
  </cols>
  <sheetData>
    <row r="2" spans="1:13" ht="19.5" customHeight="1" x14ac:dyDescent="0.2">
      <c r="A2" s="10" t="s">
        <v>2</v>
      </c>
      <c r="H2" s="9"/>
    </row>
    <row r="3" spans="1:13" ht="19.5" customHeight="1" x14ac:dyDescent="0.2">
      <c r="H3" s="9"/>
    </row>
    <row r="4" spans="1:13" ht="19.5" customHeight="1" thickBot="1" x14ac:dyDescent="0.25">
      <c r="A4" s="10" t="s">
        <v>23</v>
      </c>
      <c r="L4" s="104" t="s">
        <v>9</v>
      </c>
      <c r="M4" s="104"/>
    </row>
    <row r="5" spans="1:13" ht="19.5" customHeight="1" x14ac:dyDescent="0.2">
      <c r="A5" s="93" t="s">
        <v>3</v>
      </c>
      <c r="B5" s="96" t="s">
        <v>10</v>
      </c>
      <c r="C5" s="97"/>
      <c r="D5" s="98"/>
      <c r="E5" s="97" t="s">
        <v>11</v>
      </c>
      <c r="F5" s="97"/>
      <c r="G5" s="97"/>
      <c r="H5" s="97"/>
      <c r="I5" s="97"/>
      <c r="J5" s="97"/>
      <c r="K5" s="97"/>
      <c r="L5" s="97"/>
      <c r="M5" s="98"/>
    </row>
    <row r="6" spans="1:13" ht="19.5" customHeight="1" x14ac:dyDescent="0.2">
      <c r="A6" s="94"/>
      <c r="B6" s="99" t="s">
        <v>12</v>
      </c>
      <c r="C6" s="100"/>
      <c r="D6" s="103"/>
      <c r="E6" s="100" t="s">
        <v>13</v>
      </c>
      <c r="F6" s="100"/>
      <c r="G6" s="101"/>
      <c r="H6" s="102" t="s">
        <v>24</v>
      </c>
      <c r="I6" s="100"/>
      <c r="J6" s="101"/>
      <c r="K6" s="102" t="s">
        <v>14</v>
      </c>
      <c r="L6" s="100"/>
      <c r="M6" s="103"/>
    </row>
    <row r="7" spans="1:13" ht="19.5" customHeight="1" thickBot="1" x14ac:dyDescent="0.25">
      <c r="A7" s="95"/>
      <c r="B7" s="25" t="s">
        <v>4</v>
      </c>
      <c r="C7" s="26" t="s">
        <v>6</v>
      </c>
      <c r="D7" s="27" t="s">
        <v>7</v>
      </c>
      <c r="E7" s="28" t="s">
        <v>4</v>
      </c>
      <c r="F7" s="26" t="s">
        <v>6</v>
      </c>
      <c r="G7" s="26" t="s">
        <v>7</v>
      </c>
      <c r="H7" s="26" t="s">
        <v>5</v>
      </c>
      <c r="I7" s="26" t="s">
        <v>6</v>
      </c>
      <c r="J7" s="26" t="s">
        <v>7</v>
      </c>
      <c r="K7" s="26" t="s">
        <v>4</v>
      </c>
      <c r="L7" s="26" t="s">
        <v>6</v>
      </c>
      <c r="M7" s="27" t="s">
        <v>7</v>
      </c>
    </row>
    <row r="8" spans="1:13" ht="19.5" customHeight="1" x14ac:dyDescent="0.2">
      <c r="A8" s="14">
        <v>63</v>
      </c>
      <c r="B8" s="29">
        <v>-97</v>
      </c>
      <c r="C8" s="30">
        <v>-60</v>
      </c>
      <c r="D8" s="31">
        <v>-37</v>
      </c>
      <c r="E8" s="32">
        <v>1330</v>
      </c>
      <c r="F8" s="16">
        <v>673</v>
      </c>
      <c r="G8" s="16">
        <v>657</v>
      </c>
      <c r="H8" s="16">
        <v>773</v>
      </c>
      <c r="I8" s="16">
        <v>426</v>
      </c>
      <c r="J8" s="16">
        <v>347</v>
      </c>
      <c r="K8" s="16">
        <v>557</v>
      </c>
      <c r="L8" s="16">
        <v>247</v>
      </c>
      <c r="M8" s="17">
        <v>310</v>
      </c>
    </row>
    <row r="9" spans="1:13" ht="19.5" customHeight="1" x14ac:dyDescent="0.2">
      <c r="A9" s="14" t="s">
        <v>8</v>
      </c>
      <c r="B9" s="29">
        <v>-206</v>
      </c>
      <c r="C9" s="30">
        <v>-109</v>
      </c>
      <c r="D9" s="31">
        <v>-97</v>
      </c>
      <c r="E9" s="32">
        <v>1304</v>
      </c>
      <c r="F9" s="16">
        <v>690</v>
      </c>
      <c r="G9" s="16">
        <v>614</v>
      </c>
      <c r="H9" s="16">
        <v>755</v>
      </c>
      <c r="I9" s="16">
        <v>423</v>
      </c>
      <c r="J9" s="16">
        <v>332</v>
      </c>
      <c r="K9" s="16">
        <v>549</v>
      </c>
      <c r="L9" s="16">
        <v>267</v>
      </c>
      <c r="M9" s="17">
        <v>282</v>
      </c>
    </row>
    <row r="10" spans="1:13" ht="19.5" customHeight="1" x14ac:dyDescent="0.2">
      <c r="A10" s="14">
        <v>2</v>
      </c>
      <c r="B10" s="29">
        <v>-315</v>
      </c>
      <c r="C10" s="30">
        <v>-41</v>
      </c>
      <c r="D10" s="31">
        <v>-274</v>
      </c>
      <c r="E10" s="32">
        <v>1285</v>
      </c>
      <c r="F10" s="16">
        <v>697</v>
      </c>
      <c r="G10" s="16">
        <v>588</v>
      </c>
      <c r="H10" s="16">
        <v>770</v>
      </c>
      <c r="I10" s="16">
        <v>448</v>
      </c>
      <c r="J10" s="16">
        <v>322</v>
      </c>
      <c r="K10" s="16">
        <v>515</v>
      </c>
      <c r="L10" s="16">
        <v>249</v>
      </c>
      <c r="M10" s="17">
        <v>266</v>
      </c>
    </row>
    <row r="11" spans="1:13" ht="19.5" customHeight="1" x14ac:dyDescent="0.2">
      <c r="A11" s="14">
        <v>3</v>
      </c>
      <c r="B11" s="29">
        <v>-119</v>
      </c>
      <c r="C11" s="30">
        <v>-26</v>
      </c>
      <c r="D11" s="31">
        <v>-93</v>
      </c>
      <c r="E11" s="32">
        <v>1294</v>
      </c>
      <c r="F11" s="16">
        <v>658</v>
      </c>
      <c r="G11" s="16">
        <v>636</v>
      </c>
      <c r="H11" s="16">
        <v>764</v>
      </c>
      <c r="I11" s="16">
        <v>417</v>
      </c>
      <c r="J11" s="16">
        <v>347</v>
      </c>
      <c r="K11" s="16">
        <v>530</v>
      </c>
      <c r="L11" s="16">
        <v>241</v>
      </c>
      <c r="M11" s="17">
        <v>289</v>
      </c>
    </row>
    <row r="12" spans="1:13" ht="19.5" customHeight="1" x14ac:dyDescent="0.2">
      <c r="A12" s="14">
        <v>4</v>
      </c>
      <c r="B12" s="29">
        <f>+K12+H37</f>
        <v>-328</v>
      </c>
      <c r="C12" s="33">
        <f>+L12+I37</f>
        <v>-142</v>
      </c>
      <c r="D12" s="34">
        <f>+M12+J37</f>
        <v>-186</v>
      </c>
      <c r="E12" s="32">
        <f>SUM(F12:G12)</f>
        <v>1219</v>
      </c>
      <c r="F12" s="15">
        <v>631</v>
      </c>
      <c r="G12" s="15">
        <v>588</v>
      </c>
      <c r="H12" s="16">
        <f>SUM(I12:J12)</f>
        <v>807</v>
      </c>
      <c r="I12" s="16">
        <v>449</v>
      </c>
      <c r="J12" s="16">
        <v>358</v>
      </c>
      <c r="K12" s="35">
        <f>+E12-H12</f>
        <v>412</v>
      </c>
      <c r="L12" s="30">
        <f>+F12-I12</f>
        <v>182</v>
      </c>
      <c r="M12" s="31">
        <f>+G12-J12</f>
        <v>230</v>
      </c>
    </row>
    <row r="13" spans="1:13" ht="19.5" customHeight="1" x14ac:dyDescent="0.2">
      <c r="A13" s="14"/>
      <c r="B13" s="29"/>
      <c r="C13" s="30"/>
      <c r="D13" s="31"/>
      <c r="E13" s="32"/>
      <c r="F13" s="16"/>
      <c r="G13" s="16"/>
      <c r="H13" s="16"/>
      <c r="I13" s="16"/>
      <c r="J13" s="16"/>
      <c r="K13" s="16"/>
      <c r="L13" s="16"/>
      <c r="M13" s="17"/>
    </row>
    <row r="14" spans="1:13" ht="19.5" customHeight="1" x14ac:dyDescent="0.2">
      <c r="A14" s="14">
        <v>5</v>
      </c>
      <c r="B14" s="29">
        <f t="shared" ref="B14:D17" si="0">+K14+H39</f>
        <v>-225</v>
      </c>
      <c r="C14" s="33">
        <f t="shared" si="0"/>
        <v>-129</v>
      </c>
      <c r="D14" s="34">
        <f t="shared" si="0"/>
        <v>-96</v>
      </c>
      <c r="E14" s="32">
        <f>SUM(F14:G14)</f>
        <v>1213</v>
      </c>
      <c r="F14" s="15">
        <v>631</v>
      </c>
      <c r="G14" s="15">
        <v>582</v>
      </c>
      <c r="H14" s="16">
        <f>SUM(I14:J14)</f>
        <v>819</v>
      </c>
      <c r="I14" s="16">
        <v>468</v>
      </c>
      <c r="J14" s="16">
        <v>351</v>
      </c>
      <c r="K14" s="35">
        <f t="shared" ref="K14:M17" si="1">+E14-H14</f>
        <v>394</v>
      </c>
      <c r="L14" s="30">
        <f t="shared" si="1"/>
        <v>163</v>
      </c>
      <c r="M14" s="31">
        <f t="shared" si="1"/>
        <v>231</v>
      </c>
    </row>
    <row r="15" spans="1:13" ht="19.5" customHeight="1" x14ac:dyDescent="0.2">
      <c r="A15" s="14">
        <v>6</v>
      </c>
      <c r="B15" s="29">
        <f t="shared" si="0"/>
        <v>-460</v>
      </c>
      <c r="C15" s="33">
        <f t="shared" si="0"/>
        <v>-227</v>
      </c>
      <c r="D15" s="34">
        <f t="shared" si="0"/>
        <v>-233</v>
      </c>
      <c r="E15" s="32">
        <f>SUM(F15:G15)</f>
        <v>1251</v>
      </c>
      <c r="F15" s="15">
        <v>618</v>
      </c>
      <c r="G15" s="15">
        <v>633</v>
      </c>
      <c r="H15" s="16">
        <f>SUM(I15:J15)</f>
        <v>803</v>
      </c>
      <c r="I15" s="16">
        <v>450</v>
      </c>
      <c r="J15" s="16">
        <v>353</v>
      </c>
      <c r="K15" s="35">
        <f t="shared" si="1"/>
        <v>448</v>
      </c>
      <c r="L15" s="30">
        <f t="shared" si="1"/>
        <v>168</v>
      </c>
      <c r="M15" s="31">
        <f t="shared" si="1"/>
        <v>280</v>
      </c>
    </row>
    <row r="16" spans="1:13" s="13" customFormat="1" ht="19.5" customHeight="1" x14ac:dyDescent="0.2">
      <c r="A16" s="14">
        <v>7</v>
      </c>
      <c r="B16" s="29">
        <f t="shared" si="0"/>
        <v>-355</v>
      </c>
      <c r="C16" s="33">
        <f t="shared" si="0"/>
        <v>-255</v>
      </c>
      <c r="D16" s="34">
        <f t="shared" si="0"/>
        <v>-100</v>
      </c>
      <c r="E16" s="32">
        <f>SUM(F16:G16)</f>
        <v>1214</v>
      </c>
      <c r="F16" s="16">
        <v>611</v>
      </c>
      <c r="G16" s="16">
        <v>603</v>
      </c>
      <c r="H16" s="16">
        <f>SUM(I16:J16)</f>
        <v>853</v>
      </c>
      <c r="I16" s="16">
        <v>485</v>
      </c>
      <c r="J16" s="16">
        <v>368</v>
      </c>
      <c r="K16" s="35">
        <f t="shared" si="1"/>
        <v>361</v>
      </c>
      <c r="L16" s="30">
        <f t="shared" si="1"/>
        <v>126</v>
      </c>
      <c r="M16" s="31">
        <f t="shared" si="1"/>
        <v>235</v>
      </c>
    </row>
    <row r="17" spans="1:13" ht="19.5" customHeight="1" x14ac:dyDescent="0.2">
      <c r="A17" s="14">
        <v>8</v>
      </c>
      <c r="B17" s="29">
        <f t="shared" si="0"/>
        <v>-85</v>
      </c>
      <c r="C17" s="33">
        <f t="shared" si="0"/>
        <v>-110</v>
      </c>
      <c r="D17" s="34">
        <f t="shared" si="0"/>
        <v>25</v>
      </c>
      <c r="E17" s="32">
        <f>SUM(F17:G17)</f>
        <v>1230</v>
      </c>
      <c r="F17" s="15">
        <v>617</v>
      </c>
      <c r="G17" s="15">
        <v>613</v>
      </c>
      <c r="H17" s="16">
        <f>SUM(I17:J17)</f>
        <v>880</v>
      </c>
      <c r="I17" s="16">
        <v>487</v>
      </c>
      <c r="J17" s="16">
        <v>393</v>
      </c>
      <c r="K17" s="35">
        <f t="shared" si="1"/>
        <v>350</v>
      </c>
      <c r="L17" s="30">
        <f t="shared" si="1"/>
        <v>130</v>
      </c>
      <c r="M17" s="31">
        <f t="shared" si="1"/>
        <v>220</v>
      </c>
    </row>
    <row r="18" spans="1:13" s="13" customFormat="1" ht="19.5" customHeight="1" x14ac:dyDescent="0.2">
      <c r="A18" s="14">
        <v>9</v>
      </c>
      <c r="B18" s="36">
        <v>-142</v>
      </c>
      <c r="C18" s="37">
        <v>-55</v>
      </c>
      <c r="D18" s="38">
        <v>-87</v>
      </c>
      <c r="E18" s="39">
        <v>1232</v>
      </c>
      <c r="F18" s="40">
        <v>632</v>
      </c>
      <c r="G18" s="40">
        <v>600</v>
      </c>
      <c r="H18" s="40">
        <v>927</v>
      </c>
      <c r="I18" s="40">
        <v>525</v>
      </c>
      <c r="J18" s="40">
        <v>402</v>
      </c>
      <c r="K18" s="40">
        <v>305</v>
      </c>
      <c r="L18" s="40">
        <v>107</v>
      </c>
      <c r="M18" s="41">
        <v>198</v>
      </c>
    </row>
    <row r="19" spans="1:13" s="13" customFormat="1" ht="19.5" customHeight="1" x14ac:dyDescent="0.2">
      <c r="A19" s="14"/>
      <c r="B19" s="29"/>
      <c r="C19" s="33"/>
      <c r="D19" s="34"/>
      <c r="E19" s="32"/>
      <c r="F19" s="15"/>
      <c r="G19" s="15"/>
      <c r="H19" s="16"/>
      <c r="I19" s="16"/>
      <c r="J19" s="16"/>
      <c r="K19" s="35"/>
      <c r="L19" s="30"/>
      <c r="M19" s="31"/>
    </row>
    <row r="20" spans="1:13" s="13" customFormat="1" ht="19.5" customHeight="1" x14ac:dyDescent="0.2">
      <c r="A20" s="14">
        <v>10</v>
      </c>
      <c r="B20" s="36">
        <f>SUM(C20:D20)</f>
        <v>-239</v>
      </c>
      <c r="C20" s="37">
        <f t="shared" ref="C20:D24" si="2">L20-(-I45)</f>
        <v>-152</v>
      </c>
      <c r="D20" s="38">
        <f t="shared" si="2"/>
        <v>-87</v>
      </c>
      <c r="E20" s="39">
        <f>SUM(F20:G20)</f>
        <v>1181</v>
      </c>
      <c r="F20" s="40">
        <v>585</v>
      </c>
      <c r="G20" s="40">
        <v>596</v>
      </c>
      <c r="H20" s="40">
        <f>SUM(I20:J20)</f>
        <v>912</v>
      </c>
      <c r="I20" s="40">
        <v>498</v>
      </c>
      <c r="J20" s="40">
        <v>414</v>
      </c>
      <c r="K20" s="40">
        <f>SUM(L20:M20)</f>
        <v>269</v>
      </c>
      <c r="L20" s="40">
        <v>87</v>
      </c>
      <c r="M20" s="41">
        <v>182</v>
      </c>
    </row>
    <row r="21" spans="1:13" ht="19.5" customHeight="1" x14ac:dyDescent="0.2">
      <c r="A21" s="14">
        <v>11</v>
      </c>
      <c r="B21" s="36">
        <f>SUM(C21:D21)</f>
        <v>-393</v>
      </c>
      <c r="C21" s="37">
        <f t="shared" si="2"/>
        <v>-256</v>
      </c>
      <c r="D21" s="38">
        <f t="shared" si="2"/>
        <v>-137</v>
      </c>
      <c r="E21" s="39">
        <f>SUM(F21:G21)</f>
        <v>1172</v>
      </c>
      <c r="F21" s="40">
        <v>612</v>
      </c>
      <c r="G21" s="40">
        <v>560</v>
      </c>
      <c r="H21" s="40">
        <f>SUM(I21:J21)</f>
        <v>945</v>
      </c>
      <c r="I21" s="40">
        <v>514</v>
      </c>
      <c r="J21" s="40">
        <v>431</v>
      </c>
      <c r="K21" s="40">
        <f>SUM(L21:M21)</f>
        <v>227</v>
      </c>
      <c r="L21" s="40">
        <v>98</v>
      </c>
      <c r="M21" s="41">
        <v>129</v>
      </c>
    </row>
    <row r="22" spans="1:13" ht="19.5" customHeight="1" x14ac:dyDescent="0.2">
      <c r="A22" s="14">
        <v>12</v>
      </c>
      <c r="B22" s="36">
        <f>SUM(C22:D22)</f>
        <v>-212</v>
      </c>
      <c r="C22" s="37">
        <f t="shared" si="2"/>
        <v>-142</v>
      </c>
      <c r="D22" s="38">
        <f t="shared" si="2"/>
        <v>-70</v>
      </c>
      <c r="E22" s="39">
        <f>SUM(F22:G22)</f>
        <v>1226</v>
      </c>
      <c r="F22" s="40">
        <v>610</v>
      </c>
      <c r="G22" s="40">
        <v>616</v>
      </c>
      <c r="H22" s="40">
        <f>SUM(I22:J22)</f>
        <v>911</v>
      </c>
      <c r="I22" s="40">
        <v>489</v>
      </c>
      <c r="J22" s="40">
        <v>422</v>
      </c>
      <c r="K22" s="40">
        <f>SUM(L22:M22)</f>
        <v>315</v>
      </c>
      <c r="L22" s="40">
        <v>121</v>
      </c>
      <c r="M22" s="41">
        <v>194</v>
      </c>
    </row>
    <row r="23" spans="1:13" ht="19.5" customHeight="1" x14ac:dyDescent="0.2">
      <c r="A23" s="14">
        <v>13</v>
      </c>
      <c r="B23" s="36">
        <f>SUM(C23:D23)</f>
        <v>-482</v>
      </c>
      <c r="C23" s="37">
        <f t="shared" si="2"/>
        <v>-300</v>
      </c>
      <c r="D23" s="38">
        <f t="shared" si="2"/>
        <v>-182</v>
      </c>
      <c r="E23" s="39">
        <f>SUM(F23:G23)</f>
        <v>1192</v>
      </c>
      <c r="F23" s="40">
        <v>601</v>
      </c>
      <c r="G23" s="40">
        <v>591</v>
      </c>
      <c r="H23" s="40">
        <f>SUM(I23:J23)</f>
        <v>919</v>
      </c>
      <c r="I23" s="40">
        <v>526</v>
      </c>
      <c r="J23" s="40">
        <v>393</v>
      </c>
      <c r="K23" s="40">
        <f>SUM(L23:M23)</f>
        <v>273</v>
      </c>
      <c r="L23" s="40">
        <v>75</v>
      </c>
      <c r="M23" s="41">
        <v>198</v>
      </c>
    </row>
    <row r="24" spans="1:13" ht="19.5" customHeight="1" x14ac:dyDescent="0.2">
      <c r="A24" s="14">
        <v>14</v>
      </c>
      <c r="B24" s="36">
        <f>SUM(C24:D24)</f>
        <v>-707</v>
      </c>
      <c r="C24" s="37">
        <f t="shared" si="2"/>
        <v>-380</v>
      </c>
      <c r="D24" s="38">
        <f t="shared" si="2"/>
        <v>-327</v>
      </c>
      <c r="E24" s="39">
        <f>SUM(F24:G24)</f>
        <v>1169</v>
      </c>
      <c r="F24" s="40">
        <v>595</v>
      </c>
      <c r="G24" s="40">
        <v>574</v>
      </c>
      <c r="H24" s="40">
        <f>SUM(I24:J24)</f>
        <v>959</v>
      </c>
      <c r="I24" s="40">
        <v>513</v>
      </c>
      <c r="J24" s="40">
        <v>446</v>
      </c>
      <c r="K24" s="40">
        <f>SUM(L24:M24)</f>
        <v>210</v>
      </c>
      <c r="L24" s="40">
        <v>82</v>
      </c>
      <c r="M24" s="41">
        <v>128</v>
      </c>
    </row>
    <row r="25" spans="1:13" ht="19.5" customHeight="1" x14ac:dyDescent="0.2">
      <c r="A25" s="14"/>
      <c r="B25" s="36"/>
      <c r="C25" s="37"/>
      <c r="D25" s="38"/>
      <c r="E25" s="39"/>
      <c r="F25" s="40"/>
      <c r="G25" s="40"/>
      <c r="H25" s="40"/>
      <c r="I25" s="40"/>
      <c r="J25" s="40"/>
      <c r="K25" s="40"/>
      <c r="L25" s="40"/>
      <c r="M25" s="41"/>
    </row>
    <row r="26" spans="1:13" ht="19.5" customHeight="1" x14ac:dyDescent="0.2">
      <c r="A26" s="14">
        <v>15</v>
      </c>
      <c r="B26" s="36">
        <f>SUM(C26:D26)</f>
        <v>-597</v>
      </c>
      <c r="C26" s="37">
        <f>SUM(L26+I51)</f>
        <v>-332</v>
      </c>
      <c r="D26" s="38">
        <f>M26-(-J51)</f>
        <v>-265</v>
      </c>
      <c r="E26" s="39">
        <v>1066</v>
      </c>
      <c r="F26" s="40">
        <v>541</v>
      </c>
      <c r="G26" s="40">
        <v>525</v>
      </c>
      <c r="H26" s="40">
        <v>985</v>
      </c>
      <c r="I26" s="40">
        <v>543</v>
      </c>
      <c r="J26" s="40">
        <v>442</v>
      </c>
      <c r="K26" s="40">
        <v>81</v>
      </c>
      <c r="L26" s="42">
        <v>-2</v>
      </c>
      <c r="M26" s="41">
        <v>83</v>
      </c>
    </row>
    <row r="27" spans="1:13" s="13" customFormat="1" ht="19.5" customHeight="1" thickBot="1" x14ac:dyDescent="0.25">
      <c r="A27" s="21">
        <v>16</v>
      </c>
      <c r="B27" s="43">
        <f>SUM(C27:D27)</f>
        <v>-800</v>
      </c>
      <c r="C27" s="44">
        <f>SUM(L27+I52)</f>
        <v>-435</v>
      </c>
      <c r="D27" s="45">
        <f>M27-(-J52)</f>
        <v>-365</v>
      </c>
      <c r="E27" s="46">
        <v>1016</v>
      </c>
      <c r="F27" s="47">
        <v>522</v>
      </c>
      <c r="G27" s="47">
        <v>494</v>
      </c>
      <c r="H27" s="47">
        <v>997</v>
      </c>
      <c r="I27" s="47">
        <v>544</v>
      </c>
      <c r="J27" s="47">
        <v>453</v>
      </c>
      <c r="K27" s="47">
        <f>SUM(L27:M27)</f>
        <v>19</v>
      </c>
      <c r="L27" s="48">
        <f>F27-I27</f>
        <v>-22</v>
      </c>
      <c r="M27" s="49">
        <f>G27-J27</f>
        <v>41</v>
      </c>
    </row>
    <row r="29" spans="1:13" ht="19.5" customHeight="1" thickBot="1" x14ac:dyDescent="0.25"/>
    <row r="30" spans="1:13" ht="19.5" customHeight="1" x14ac:dyDescent="0.2">
      <c r="A30" s="93" t="s">
        <v>3</v>
      </c>
      <c r="B30" s="96" t="s">
        <v>15</v>
      </c>
      <c r="C30" s="97"/>
      <c r="D30" s="97"/>
      <c r="E30" s="97"/>
      <c r="F30" s="97"/>
      <c r="G30" s="97"/>
      <c r="H30" s="97"/>
      <c r="I30" s="97"/>
      <c r="J30" s="98"/>
      <c r="K30" s="50"/>
      <c r="L30" s="12"/>
    </row>
    <row r="31" spans="1:13" ht="19.5" customHeight="1" x14ac:dyDescent="0.2">
      <c r="A31" s="94"/>
      <c r="B31" s="99" t="s">
        <v>16</v>
      </c>
      <c r="C31" s="100"/>
      <c r="D31" s="101"/>
      <c r="E31" s="102" t="s">
        <v>17</v>
      </c>
      <c r="F31" s="100"/>
      <c r="G31" s="101"/>
      <c r="H31" s="102" t="s">
        <v>18</v>
      </c>
      <c r="I31" s="100"/>
      <c r="J31" s="103"/>
      <c r="K31" s="11" t="s">
        <v>19</v>
      </c>
      <c r="L31" s="51" t="s">
        <v>20</v>
      </c>
    </row>
    <row r="32" spans="1:13" ht="19.5" customHeight="1" thickBot="1" x14ac:dyDescent="0.25">
      <c r="A32" s="95"/>
      <c r="B32" s="25" t="s">
        <v>4</v>
      </c>
      <c r="C32" s="26" t="s">
        <v>6</v>
      </c>
      <c r="D32" s="26" t="s">
        <v>7</v>
      </c>
      <c r="E32" s="26" t="s">
        <v>4</v>
      </c>
      <c r="F32" s="26" t="s">
        <v>6</v>
      </c>
      <c r="G32" s="26" t="s">
        <v>7</v>
      </c>
      <c r="H32" s="26" t="s">
        <v>4</v>
      </c>
      <c r="I32" s="26" t="s">
        <v>6</v>
      </c>
      <c r="J32" s="27" t="s">
        <v>7</v>
      </c>
      <c r="K32" s="52"/>
      <c r="L32" s="53"/>
    </row>
    <row r="33" spans="1:12" ht="19.5" customHeight="1" x14ac:dyDescent="0.2">
      <c r="A33" s="14">
        <v>63</v>
      </c>
      <c r="B33" s="54">
        <v>3999</v>
      </c>
      <c r="C33" s="35">
        <v>2116</v>
      </c>
      <c r="D33" s="35">
        <v>1883</v>
      </c>
      <c r="E33" s="35">
        <v>4653</v>
      </c>
      <c r="F33" s="35">
        <v>2423</v>
      </c>
      <c r="G33" s="35">
        <v>2230</v>
      </c>
      <c r="H33" s="30">
        <v>-654</v>
      </c>
      <c r="I33" s="30">
        <v>-307</v>
      </c>
      <c r="J33" s="31">
        <v>-347</v>
      </c>
      <c r="K33" s="32">
        <v>1427</v>
      </c>
      <c r="L33" s="17">
        <v>249</v>
      </c>
    </row>
    <row r="34" spans="1:12" ht="19.5" customHeight="1" x14ac:dyDescent="0.2">
      <c r="A34" s="14" t="s">
        <v>8</v>
      </c>
      <c r="B34" s="54">
        <v>4160</v>
      </c>
      <c r="C34" s="35">
        <v>2272</v>
      </c>
      <c r="D34" s="35">
        <v>1888</v>
      </c>
      <c r="E34" s="35">
        <v>4915</v>
      </c>
      <c r="F34" s="35">
        <v>2648</v>
      </c>
      <c r="G34" s="35">
        <v>2267</v>
      </c>
      <c r="H34" s="30">
        <v>-755</v>
      </c>
      <c r="I34" s="30">
        <v>-376</v>
      </c>
      <c r="J34" s="31">
        <v>-379</v>
      </c>
      <c r="K34" s="32">
        <v>1466</v>
      </c>
      <c r="L34" s="17">
        <v>284</v>
      </c>
    </row>
    <row r="35" spans="1:12" ht="19.5" customHeight="1" x14ac:dyDescent="0.2">
      <c r="A35" s="14">
        <v>2</v>
      </c>
      <c r="B35" s="54">
        <v>4024</v>
      </c>
      <c r="C35" s="35">
        <v>2310</v>
      </c>
      <c r="D35" s="35">
        <v>1714</v>
      </c>
      <c r="E35" s="35">
        <v>4854</v>
      </c>
      <c r="F35" s="35">
        <v>2600</v>
      </c>
      <c r="G35" s="35">
        <v>2254</v>
      </c>
      <c r="H35" s="30">
        <v>-830</v>
      </c>
      <c r="I35" s="30">
        <v>-290</v>
      </c>
      <c r="J35" s="31">
        <v>-540</v>
      </c>
      <c r="K35" s="32">
        <v>1447</v>
      </c>
      <c r="L35" s="17">
        <v>292</v>
      </c>
    </row>
    <row r="36" spans="1:12" ht="19.5" customHeight="1" x14ac:dyDescent="0.2">
      <c r="A36" s="14">
        <v>3</v>
      </c>
      <c r="B36" s="54">
        <v>4094</v>
      </c>
      <c r="C36" s="35">
        <v>2289</v>
      </c>
      <c r="D36" s="35">
        <v>1805</v>
      </c>
      <c r="E36" s="35">
        <v>4743</v>
      </c>
      <c r="F36" s="35">
        <v>2556</v>
      </c>
      <c r="G36" s="35">
        <v>2187</v>
      </c>
      <c r="H36" s="30">
        <v>-649</v>
      </c>
      <c r="I36" s="30">
        <v>-267</v>
      </c>
      <c r="J36" s="31">
        <v>-382</v>
      </c>
      <c r="K36" s="32">
        <v>1513</v>
      </c>
      <c r="L36" s="17">
        <v>242</v>
      </c>
    </row>
    <row r="37" spans="1:12" ht="19.5" customHeight="1" x14ac:dyDescent="0.2">
      <c r="A37" s="14">
        <v>4</v>
      </c>
      <c r="B37" s="54">
        <f>SUM(C37:D37)</f>
        <v>4117</v>
      </c>
      <c r="C37" s="35">
        <v>2212</v>
      </c>
      <c r="D37" s="35">
        <v>1905</v>
      </c>
      <c r="E37" s="35">
        <f>SUM(F37:G37)</f>
        <v>4857</v>
      </c>
      <c r="F37" s="35">
        <v>2536</v>
      </c>
      <c r="G37" s="35">
        <v>2321</v>
      </c>
      <c r="H37" s="30">
        <v>-740</v>
      </c>
      <c r="I37" s="30">
        <v>-324</v>
      </c>
      <c r="J37" s="31">
        <v>-416</v>
      </c>
      <c r="K37" s="32">
        <v>1500</v>
      </c>
      <c r="L37" s="17">
        <v>308</v>
      </c>
    </row>
    <row r="38" spans="1:12" ht="19.5" customHeight="1" x14ac:dyDescent="0.2">
      <c r="A38" s="14"/>
      <c r="B38" s="54"/>
      <c r="C38" s="35"/>
      <c r="D38" s="35"/>
      <c r="E38" s="35"/>
      <c r="F38" s="35"/>
      <c r="G38" s="35"/>
      <c r="H38" s="30"/>
      <c r="I38" s="30"/>
      <c r="J38" s="31"/>
      <c r="K38" s="32"/>
      <c r="L38" s="17"/>
    </row>
    <row r="39" spans="1:12" ht="19.5" customHeight="1" x14ac:dyDescent="0.2">
      <c r="A39" s="14">
        <v>5</v>
      </c>
      <c r="B39" s="54">
        <f>SUM(C39:D39)</f>
        <v>4100</v>
      </c>
      <c r="C39" s="35">
        <v>2254</v>
      </c>
      <c r="D39" s="35">
        <v>1846</v>
      </c>
      <c r="E39" s="35">
        <f>SUM(F39:G39)</f>
        <v>4719</v>
      </c>
      <c r="F39" s="35">
        <v>2546</v>
      </c>
      <c r="G39" s="35">
        <v>2173</v>
      </c>
      <c r="H39" s="30">
        <v>-619</v>
      </c>
      <c r="I39" s="30">
        <v>-292</v>
      </c>
      <c r="J39" s="31">
        <v>-327</v>
      </c>
      <c r="K39" s="32">
        <v>1541</v>
      </c>
      <c r="L39" s="17">
        <v>328</v>
      </c>
    </row>
    <row r="40" spans="1:12" ht="19.5" customHeight="1" x14ac:dyDescent="0.2">
      <c r="A40" s="14">
        <v>6</v>
      </c>
      <c r="B40" s="54">
        <f>SUM(C40:D40)</f>
        <v>4108</v>
      </c>
      <c r="C40" s="35">
        <v>2261</v>
      </c>
      <c r="D40" s="35">
        <v>1847</v>
      </c>
      <c r="E40" s="35">
        <f>SUM(F40:G40)</f>
        <v>5016</v>
      </c>
      <c r="F40" s="35">
        <v>2656</v>
      </c>
      <c r="G40" s="35">
        <v>2360</v>
      </c>
      <c r="H40" s="30">
        <v>-908</v>
      </c>
      <c r="I40" s="30">
        <v>-395</v>
      </c>
      <c r="J40" s="31">
        <v>-513</v>
      </c>
      <c r="K40" s="32">
        <v>1531</v>
      </c>
      <c r="L40" s="17">
        <v>303</v>
      </c>
    </row>
    <row r="41" spans="1:12" ht="19.5" customHeight="1" x14ac:dyDescent="0.2">
      <c r="A41" s="14">
        <v>7</v>
      </c>
      <c r="B41" s="54">
        <f>SUM(C41:D41)</f>
        <v>4146</v>
      </c>
      <c r="C41" s="55">
        <v>2222</v>
      </c>
      <c r="D41" s="55">
        <v>1924</v>
      </c>
      <c r="E41" s="35">
        <f>SUM(F41:G41)</f>
        <v>4862</v>
      </c>
      <c r="F41" s="55">
        <v>2603</v>
      </c>
      <c r="G41" s="55">
        <v>2259</v>
      </c>
      <c r="H41" s="56">
        <v>-716</v>
      </c>
      <c r="I41" s="56">
        <v>-381</v>
      </c>
      <c r="J41" s="57">
        <v>-335</v>
      </c>
      <c r="K41" s="58">
        <v>1625</v>
      </c>
      <c r="L41" s="59">
        <v>428</v>
      </c>
    </row>
    <row r="42" spans="1:12" ht="19.5" customHeight="1" x14ac:dyDescent="0.2">
      <c r="A42" s="14">
        <v>8</v>
      </c>
      <c r="B42" s="54">
        <f>SUM(C42:D42)</f>
        <v>4158</v>
      </c>
      <c r="C42" s="35">
        <v>2218</v>
      </c>
      <c r="D42" s="35">
        <v>1940</v>
      </c>
      <c r="E42" s="35">
        <f>SUM(F42:G42)</f>
        <v>4593</v>
      </c>
      <c r="F42" s="35">
        <v>2458</v>
      </c>
      <c r="G42" s="35">
        <v>2135</v>
      </c>
      <c r="H42" s="30">
        <f>B42-E42</f>
        <v>-435</v>
      </c>
      <c r="I42" s="30">
        <f>C42-F42</f>
        <v>-240</v>
      </c>
      <c r="J42" s="31">
        <f>D42-G42</f>
        <v>-195</v>
      </c>
      <c r="K42" s="32">
        <v>1556</v>
      </c>
      <c r="L42" s="17">
        <v>327</v>
      </c>
    </row>
    <row r="43" spans="1:12" ht="19.5" customHeight="1" x14ac:dyDescent="0.2">
      <c r="A43" s="14">
        <v>9</v>
      </c>
      <c r="B43" s="19">
        <v>4093</v>
      </c>
      <c r="C43" s="18">
        <v>2222</v>
      </c>
      <c r="D43" s="18">
        <v>1871</v>
      </c>
      <c r="E43" s="18">
        <v>4540</v>
      </c>
      <c r="F43" s="18">
        <v>2384</v>
      </c>
      <c r="G43" s="18">
        <v>2156</v>
      </c>
      <c r="H43" s="37">
        <v>-447</v>
      </c>
      <c r="I43" s="37">
        <v>-162</v>
      </c>
      <c r="J43" s="38">
        <v>-285</v>
      </c>
      <c r="K43" s="39">
        <v>1517</v>
      </c>
      <c r="L43" s="41">
        <v>383</v>
      </c>
    </row>
    <row r="44" spans="1:12" ht="19.5" customHeight="1" x14ac:dyDescent="0.2">
      <c r="A44" s="14"/>
      <c r="B44" s="54"/>
      <c r="C44" s="35"/>
      <c r="D44" s="35"/>
      <c r="E44" s="35"/>
      <c r="F44" s="35"/>
      <c r="G44" s="35"/>
      <c r="H44" s="30"/>
      <c r="I44" s="30"/>
      <c r="J44" s="31"/>
      <c r="K44" s="32"/>
      <c r="L44" s="17"/>
    </row>
    <row r="45" spans="1:12" ht="19.5" customHeight="1" x14ac:dyDescent="0.2">
      <c r="A45" s="14">
        <v>10</v>
      </c>
      <c r="B45" s="19">
        <f>SUM(C45:D45)</f>
        <v>3960</v>
      </c>
      <c r="C45" s="18">
        <v>2141</v>
      </c>
      <c r="D45" s="18">
        <v>1819</v>
      </c>
      <c r="E45" s="18">
        <f>SUM(F45:G45)</f>
        <v>4468</v>
      </c>
      <c r="F45" s="18">
        <v>2380</v>
      </c>
      <c r="G45" s="18">
        <v>2088</v>
      </c>
      <c r="H45" s="60">
        <f xml:space="preserve"> B45-E45</f>
        <v>-508</v>
      </c>
      <c r="I45" s="60">
        <v>-239</v>
      </c>
      <c r="J45" s="61">
        <v>-269</v>
      </c>
      <c r="K45" s="39">
        <v>1407</v>
      </c>
      <c r="L45" s="20">
        <v>372</v>
      </c>
    </row>
    <row r="46" spans="1:12" ht="19.5" customHeight="1" x14ac:dyDescent="0.2">
      <c r="A46" s="14">
        <v>11</v>
      </c>
      <c r="B46" s="19">
        <f>SUM(C46:D46)</f>
        <v>3811</v>
      </c>
      <c r="C46" s="18">
        <v>2046</v>
      </c>
      <c r="D46" s="18">
        <v>1765</v>
      </c>
      <c r="E46" s="18">
        <f>SUM(F46:G46)</f>
        <v>4431</v>
      </c>
      <c r="F46" s="18">
        <v>2400</v>
      </c>
      <c r="G46" s="18">
        <v>2031</v>
      </c>
      <c r="H46" s="60">
        <f xml:space="preserve"> B46-E46</f>
        <v>-620</v>
      </c>
      <c r="I46" s="60">
        <v>-354</v>
      </c>
      <c r="J46" s="61">
        <v>-266</v>
      </c>
      <c r="K46" s="39">
        <v>1542</v>
      </c>
      <c r="L46" s="20">
        <v>417</v>
      </c>
    </row>
    <row r="47" spans="1:12" ht="19.5" customHeight="1" x14ac:dyDescent="0.2">
      <c r="A47" s="14">
        <v>12</v>
      </c>
      <c r="B47" s="19">
        <f>SUM(C47:D47)</f>
        <v>4062</v>
      </c>
      <c r="C47" s="18">
        <v>2152</v>
      </c>
      <c r="D47" s="18">
        <v>1910</v>
      </c>
      <c r="E47" s="18">
        <f>SUM(F47:G47)</f>
        <v>4589</v>
      </c>
      <c r="F47" s="18">
        <v>2415</v>
      </c>
      <c r="G47" s="18">
        <v>2174</v>
      </c>
      <c r="H47" s="60">
        <f xml:space="preserve"> B47-E47</f>
        <v>-527</v>
      </c>
      <c r="I47" s="60">
        <v>-263</v>
      </c>
      <c r="J47" s="61">
        <v>-264</v>
      </c>
      <c r="K47" s="39">
        <v>1473</v>
      </c>
      <c r="L47" s="20">
        <v>438</v>
      </c>
    </row>
    <row r="48" spans="1:12" ht="19.5" customHeight="1" x14ac:dyDescent="0.2">
      <c r="A48" s="14">
        <v>13</v>
      </c>
      <c r="B48" s="19">
        <f>SUM(C48:D48)</f>
        <v>3709</v>
      </c>
      <c r="C48" s="18">
        <v>1946</v>
      </c>
      <c r="D48" s="18">
        <v>1763</v>
      </c>
      <c r="E48" s="18">
        <f>SUM(F48:G48)</f>
        <v>4464</v>
      </c>
      <c r="F48" s="18">
        <v>2321</v>
      </c>
      <c r="G48" s="18">
        <v>2143</v>
      </c>
      <c r="H48" s="60">
        <f xml:space="preserve"> B48-E48</f>
        <v>-755</v>
      </c>
      <c r="I48" s="60">
        <f xml:space="preserve"> C48-F48</f>
        <v>-375</v>
      </c>
      <c r="J48" s="61">
        <f xml:space="preserve"> D48-G48</f>
        <v>-380</v>
      </c>
      <c r="K48" s="39">
        <v>1517</v>
      </c>
      <c r="L48" s="20">
        <v>503</v>
      </c>
    </row>
    <row r="49" spans="1:12" ht="19.5" customHeight="1" x14ac:dyDescent="0.2">
      <c r="A49" s="14">
        <v>14</v>
      </c>
      <c r="B49" s="19">
        <f>SUM(C49:D49)</f>
        <v>3611</v>
      </c>
      <c r="C49" s="18">
        <v>1918</v>
      </c>
      <c r="D49" s="18">
        <v>1693</v>
      </c>
      <c r="E49" s="18">
        <f>SUM(F49:G49)</f>
        <v>4528</v>
      </c>
      <c r="F49" s="18">
        <v>2380</v>
      </c>
      <c r="G49" s="18">
        <v>2148</v>
      </c>
      <c r="H49" s="60">
        <f xml:space="preserve"> B49-E49</f>
        <v>-917</v>
      </c>
      <c r="I49" s="60">
        <f xml:space="preserve"> C49-F49</f>
        <v>-462</v>
      </c>
      <c r="J49" s="61">
        <f xml:space="preserve"> D49-G49</f>
        <v>-455</v>
      </c>
      <c r="K49" s="39">
        <v>1407</v>
      </c>
      <c r="L49" s="20">
        <v>515</v>
      </c>
    </row>
    <row r="50" spans="1:12" ht="19.5" customHeight="1" x14ac:dyDescent="0.2">
      <c r="A50" s="14"/>
      <c r="B50" s="19"/>
      <c r="C50" s="18"/>
      <c r="D50" s="18"/>
      <c r="E50" s="18"/>
      <c r="F50" s="18"/>
      <c r="G50" s="18"/>
      <c r="H50" s="60"/>
      <c r="I50" s="60"/>
      <c r="J50" s="61"/>
      <c r="K50" s="39"/>
      <c r="L50" s="20"/>
    </row>
    <row r="51" spans="1:12" ht="19.5" customHeight="1" x14ac:dyDescent="0.2">
      <c r="A51" s="14">
        <v>15</v>
      </c>
      <c r="B51" s="19">
        <v>3532</v>
      </c>
      <c r="C51" s="18">
        <v>1860</v>
      </c>
      <c r="D51" s="18">
        <v>1672</v>
      </c>
      <c r="E51" s="18">
        <v>4210</v>
      </c>
      <c r="F51" s="18">
        <v>2190</v>
      </c>
      <c r="G51" s="18">
        <v>2020</v>
      </c>
      <c r="H51" s="60">
        <v>-678</v>
      </c>
      <c r="I51" s="60">
        <v>-330</v>
      </c>
      <c r="J51" s="61">
        <v>-348</v>
      </c>
      <c r="K51" s="39">
        <v>1365</v>
      </c>
      <c r="L51" s="20">
        <v>476</v>
      </c>
    </row>
    <row r="52" spans="1:12" s="13" customFormat="1" ht="19.5" customHeight="1" thickBot="1" x14ac:dyDescent="0.25">
      <c r="A52" s="21">
        <v>16</v>
      </c>
      <c r="B52" s="23">
        <v>3410</v>
      </c>
      <c r="C52" s="22">
        <v>1830</v>
      </c>
      <c r="D52" s="22">
        <v>1580</v>
      </c>
      <c r="E52" s="22">
        <v>4229</v>
      </c>
      <c r="F52" s="22">
        <v>2243</v>
      </c>
      <c r="G52" s="22">
        <v>1986</v>
      </c>
      <c r="H52" s="62">
        <f>SUM(I52:J52)</f>
        <v>-819</v>
      </c>
      <c r="I52" s="62">
        <f>C52-F52</f>
        <v>-413</v>
      </c>
      <c r="J52" s="63">
        <f>D52-G52</f>
        <v>-406</v>
      </c>
      <c r="K52" s="46">
        <v>1413</v>
      </c>
      <c r="L52" s="24">
        <v>509</v>
      </c>
    </row>
    <row r="54" spans="1:12" ht="19.5" customHeight="1" x14ac:dyDescent="0.2">
      <c r="A54" s="10" t="s">
        <v>21</v>
      </c>
    </row>
    <row r="55" spans="1:12" ht="19.5" customHeight="1" x14ac:dyDescent="0.2">
      <c r="A55" s="10" t="s">
        <v>22</v>
      </c>
    </row>
    <row r="56" spans="1:12" ht="19.5" customHeight="1" x14ac:dyDescent="0.2">
      <c r="A56" s="9"/>
    </row>
    <row r="57" spans="1:12" ht="19.5" customHeight="1" x14ac:dyDescent="0.2">
      <c r="A57" s="64"/>
    </row>
    <row r="58" spans="1:12" ht="19.5" customHeight="1" x14ac:dyDescent="0.2">
      <c r="A58" s="9"/>
    </row>
  </sheetData>
  <mergeCells count="13">
    <mergeCell ref="L4:M4"/>
    <mergeCell ref="A5:A7"/>
    <mergeCell ref="E5:M5"/>
    <mergeCell ref="B5:D5"/>
    <mergeCell ref="B6:D6"/>
    <mergeCell ref="K6:M6"/>
    <mergeCell ref="H6:J6"/>
    <mergeCell ref="E6:G6"/>
    <mergeCell ref="A30:A32"/>
    <mergeCell ref="B30:J30"/>
    <mergeCell ref="B31:D31"/>
    <mergeCell ref="H31:J31"/>
    <mergeCell ref="E31:G31"/>
  </mergeCells>
  <phoneticPr fontId="23"/>
  <pageMargins left="0.98425196850393704" right="0.39370078740157483" top="0.98425196850393704" bottom="0.39370078740157483" header="0.19685039370078741" footer="0.19685039370078741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新3-5</vt:lpstr>
      <vt:lpstr>3-5（旧石巻市）</vt:lpstr>
      <vt:lpstr>'新3-5'!Print_Area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守屋 克浩 [Katsuhiro Moriya]</cp:lastModifiedBy>
  <cp:lastPrinted>2025-01-23T01:06:41Z</cp:lastPrinted>
  <dcterms:created xsi:type="dcterms:W3CDTF">2008-04-02T07:43:54Z</dcterms:created>
  <dcterms:modified xsi:type="dcterms:W3CDTF">2026-01-19T01:41:01Z</dcterms:modified>
</cp:coreProperties>
</file>