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復興企画部\政策企画課\統計\00-統計事務（R4）\2-統計資料\統計書関係（HP毎年更新）\令和４年度\R2国勢調査\3-10-13.14.15（就業地・通学地）R4.7.HP掲載\"/>
    </mc:Choice>
  </mc:AlternateContent>
  <bookViews>
    <workbookView xWindow="14010" yWindow="-15" windowWidth="14175" windowHeight="12225" tabRatio="783"/>
  </bookViews>
  <sheets>
    <sheet name="令和2年" sheetId="29" r:id="rId1"/>
    <sheet name="平成27年" sheetId="28" r:id="rId2"/>
    <sheet name="用語解説" sheetId="30" r:id="rId3"/>
  </sheets>
  <definedNames>
    <definedName name="_xlnm.Print_Area" localSheetId="1">平成27年!$A$1:$J$178</definedName>
    <definedName name="_xlnm.Print_Area" localSheetId="0">令和2年!$A$1:$J$181</definedName>
    <definedName name="_xlnm.Print_Titles" localSheetId="1">平成27年!$1:$7</definedName>
    <definedName name="_xlnm.Print_Titles" localSheetId="0">令和2年!$1:$7</definedName>
  </definedNames>
  <calcPr calcId="162913"/>
</workbook>
</file>

<file path=xl/calcChain.xml><?xml version="1.0" encoding="utf-8"?>
<calcChain xmlns="http://schemas.openxmlformats.org/spreadsheetml/2006/main">
  <c r="I177" i="29" l="1"/>
  <c r="H177" i="29"/>
  <c r="J177" i="29"/>
  <c r="F177" i="29" l="1"/>
  <c r="E177" i="29"/>
  <c r="G177" i="29" l="1"/>
  <c r="C177" i="29" l="1"/>
  <c r="B177" i="29"/>
  <c r="D177" i="29"/>
  <c r="B175" i="28" l="1"/>
  <c r="F54" i="28"/>
  <c r="E54" i="28"/>
  <c r="B54" i="28"/>
  <c r="H176" i="28" l="1"/>
  <c r="C176" i="28"/>
  <c r="D176" i="28"/>
  <c r="E176" i="28"/>
  <c r="H174" i="28"/>
  <c r="E174" i="28"/>
  <c r="D174" i="28"/>
  <c r="C174" i="28"/>
  <c r="H166" i="28"/>
  <c r="H159" i="28"/>
  <c r="E159" i="28"/>
  <c r="B159" i="28" s="1"/>
  <c r="D159" i="28"/>
  <c r="C159" i="28"/>
  <c r="H158" i="28"/>
  <c r="H157" i="28" s="1"/>
  <c r="E158" i="28"/>
  <c r="D158" i="28"/>
  <c r="C158" i="28"/>
  <c r="J157" i="28"/>
  <c r="I157" i="28"/>
  <c r="G157" i="28"/>
  <c r="D157" i="28" s="1"/>
  <c r="F157" i="28"/>
  <c r="E157" i="28" s="1"/>
  <c r="B157" i="28" s="1"/>
  <c r="H151" i="28"/>
  <c r="E151" i="28"/>
  <c r="B151" i="28" s="1"/>
  <c r="D151" i="28"/>
  <c r="C151" i="28"/>
  <c r="H150" i="28"/>
  <c r="E150" i="28"/>
  <c r="B150" i="28" s="1"/>
  <c r="D150" i="28"/>
  <c r="C150" i="28"/>
  <c r="H149" i="28"/>
  <c r="E149" i="28"/>
  <c r="D149" i="28"/>
  <c r="C149" i="28"/>
  <c r="J148" i="28"/>
  <c r="J147" i="28"/>
  <c r="I148" i="28"/>
  <c r="I147" i="28"/>
  <c r="H148" i="28"/>
  <c r="H147" i="28"/>
  <c r="G148" i="28"/>
  <c r="F148" i="28"/>
  <c r="C148" i="28" s="1"/>
  <c r="C143" i="28"/>
  <c r="D143" i="28"/>
  <c r="H139" i="28"/>
  <c r="H138" i="28"/>
  <c r="H137" i="28" s="1"/>
  <c r="J137" i="28"/>
  <c r="I137" i="28"/>
  <c r="G137" i="28"/>
  <c r="F137" i="28"/>
  <c r="C137" i="28" s="1"/>
  <c r="E139" i="28"/>
  <c r="D139" i="28"/>
  <c r="C139" i="28"/>
  <c r="E138" i="28"/>
  <c r="D138" i="28"/>
  <c r="C138" i="28"/>
  <c r="J93" i="28"/>
  <c r="I93" i="28"/>
  <c r="H95" i="28"/>
  <c r="H93" i="28" s="1"/>
  <c r="H94" i="28"/>
  <c r="G93" i="28"/>
  <c r="F93" i="28"/>
  <c r="E95" i="28"/>
  <c r="D95" i="28"/>
  <c r="C95" i="28"/>
  <c r="E94" i="28"/>
  <c r="D94" i="28"/>
  <c r="C94" i="28"/>
  <c r="C93" i="28"/>
  <c r="J89" i="28"/>
  <c r="I89" i="28"/>
  <c r="H91" i="28"/>
  <c r="H90" i="28"/>
  <c r="G89" i="28"/>
  <c r="F89" i="28"/>
  <c r="E91" i="28"/>
  <c r="B91" i="28" s="1"/>
  <c r="D91" i="28"/>
  <c r="C91" i="28"/>
  <c r="E90" i="28"/>
  <c r="B90" i="28" s="1"/>
  <c r="D90" i="28"/>
  <c r="C90" i="28"/>
  <c r="H87" i="28"/>
  <c r="H86" i="28"/>
  <c r="H85" i="28" s="1"/>
  <c r="J85" i="28"/>
  <c r="I85" i="28"/>
  <c r="G85" i="28"/>
  <c r="F85" i="28"/>
  <c r="E85" i="28" s="1"/>
  <c r="E87" i="28"/>
  <c r="B87" i="28" s="1"/>
  <c r="D87" i="28"/>
  <c r="C87" i="28"/>
  <c r="E86" i="28"/>
  <c r="D86" i="28"/>
  <c r="C86" i="28"/>
  <c r="H77" i="28"/>
  <c r="J76" i="28"/>
  <c r="I76" i="28"/>
  <c r="G76" i="28"/>
  <c r="F76" i="28"/>
  <c r="C77" i="28"/>
  <c r="D77" i="28"/>
  <c r="E77" i="28"/>
  <c r="J68" i="28"/>
  <c r="I68" i="28"/>
  <c r="G68" i="28"/>
  <c r="F68" i="28"/>
  <c r="H69" i="28"/>
  <c r="E69" i="28"/>
  <c r="D69" i="28"/>
  <c r="C69" i="28"/>
  <c r="H18" i="28"/>
  <c r="H19" i="28"/>
  <c r="H20" i="28"/>
  <c r="H16" i="28" s="1"/>
  <c r="H21" i="28"/>
  <c r="H22" i="28"/>
  <c r="H23" i="28"/>
  <c r="H24" i="28"/>
  <c r="H25" i="28"/>
  <c r="H26" i="28"/>
  <c r="H27" i="28"/>
  <c r="H28" i="28"/>
  <c r="H29" i="28"/>
  <c r="H30" i="28"/>
  <c r="H31" i="28"/>
  <c r="H32" i="28"/>
  <c r="H33" i="28"/>
  <c r="H34" i="28"/>
  <c r="H35" i="28"/>
  <c r="H36" i="28"/>
  <c r="H37" i="28"/>
  <c r="H38" i="28"/>
  <c r="B38" i="28" s="1"/>
  <c r="H39" i="28"/>
  <c r="H40" i="28"/>
  <c r="H41" i="28"/>
  <c r="H42" i="28"/>
  <c r="H43" i="28"/>
  <c r="H44" i="28"/>
  <c r="H45" i="28"/>
  <c r="H46" i="28"/>
  <c r="H47" i="28"/>
  <c r="H48" i="28"/>
  <c r="H49" i="28"/>
  <c r="H50" i="28"/>
  <c r="H51" i="28"/>
  <c r="H52" i="28"/>
  <c r="H17" i="28"/>
  <c r="C47" i="28"/>
  <c r="D47" i="28"/>
  <c r="E47" i="28"/>
  <c r="B47" i="28" s="1"/>
  <c r="C35" i="28"/>
  <c r="D35" i="28"/>
  <c r="E35" i="28"/>
  <c r="B35" i="28" s="1"/>
  <c r="C36" i="28"/>
  <c r="D36" i="28"/>
  <c r="E36" i="28"/>
  <c r="B36" i="28" s="1"/>
  <c r="C37" i="28"/>
  <c r="D37" i="28"/>
  <c r="E37" i="28"/>
  <c r="B37" i="28"/>
  <c r="C38" i="28"/>
  <c r="D38" i="28"/>
  <c r="E38" i="28"/>
  <c r="C39" i="28"/>
  <c r="D39" i="28"/>
  <c r="E39" i="28"/>
  <c r="B39" i="28" s="1"/>
  <c r="C24" i="28"/>
  <c r="D24" i="28"/>
  <c r="E24" i="28"/>
  <c r="C25" i="28"/>
  <c r="D25" i="28"/>
  <c r="E25" i="28"/>
  <c r="B25" i="28" s="1"/>
  <c r="C26" i="28"/>
  <c r="D26" i="28"/>
  <c r="E26" i="28"/>
  <c r="C27" i="28"/>
  <c r="D27" i="28"/>
  <c r="E27" i="28"/>
  <c r="B27" i="28" s="1"/>
  <c r="C28" i="28"/>
  <c r="D28" i="28"/>
  <c r="E28" i="28"/>
  <c r="C29" i="28"/>
  <c r="D29" i="28"/>
  <c r="E29" i="28"/>
  <c r="B29" i="28"/>
  <c r="C30" i="28"/>
  <c r="D30" i="28"/>
  <c r="E30" i="28"/>
  <c r="C31" i="28"/>
  <c r="D31" i="28"/>
  <c r="E31" i="28"/>
  <c r="B31" i="28" s="1"/>
  <c r="C32" i="28"/>
  <c r="D32" i="28"/>
  <c r="E32" i="28"/>
  <c r="C33" i="28"/>
  <c r="D33" i="28"/>
  <c r="E33" i="28"/>
  <c r="C34" i="28"/>
  <c r="D34" i="28"/>
  <c r="E34" i="28"/>
  <c r="F55" i="28"/>
  <c r="G55" i="28"/>
  <c r="F59" i="28"/>
  <c r="C59" i="28" s="1"/>
  <c r="G59" i="28"/>
  <c r="G10" i="28"/>
  <c r="F10" i="28"/>
  <c r="J153" i="28"/>
  <c r="I153" i="28"/>
  <c r="G153" i="28"/>
  <c r="F153" i="28"/>
  <c r="H143" i="28"/>
  <c r="E143" i="28"/>
  <c r="J142" i="28"/>
  <c r="I142" i="28"/>
  <c r="G142" i="28"/>
  <c r="E142" i="28" s="1"/>
  <c r="F142" i="28"/>
  <c r="H119" i="28"/>
  <c r="H120" i="28"/>
  <c r="C119" i="28"/>
  <c r="D119" i="28"/>
  <c r="E119" i="28"/>
  <c r="B119" i="28" s="1"/>
  <c r="C120" i="28"/>
  <c r="D120" i="28"/>
  <c r="E120" i="28"/>
  <c r="J118" i="28"/>
  <c r="J117" i="28" s="1"/>
  <c r="D117" i="28" s="1"/>
  <c r="I118" i="28"/>
  <c r="H118" i="28" s="1"/>
  <c r="G118" i="28"/>
  <c r="G117" i="28"/>
  <c r="F118" i="28"/>
  <c r="F117" i="28" s="1"/>
  <c r="F125" i="28"/>
  <c r="C125" i="28" s="1"/>
  <c r="H70" i="28"/>
  <c r="E70" i="28"/>
  <c r="C70" i="28"/>
  <c r="D70" i="28"/>
  <c r="C40" i="28"/>
  <c r="D40" i="28"/>
  <c r="E40" i="28"/>
  <c r="B40" i="28"/>
  <c r="I59" i="28"/>
  <c r="G170" i="28"/>
  <c r="G98" i="28"/>
  <c r="D98" i="28" s="1"/>
  <c r="H175" i="28"/>
  <c r="F161" i="28"/>
  <c r="F165" i="28"/>
  <c r="F170" i="28"/>
  <c r="G63" i="28"/>
  <c r="E63" i="28" s="1"/>
  <c r="G72" i="28"/>
  <c r="G106" i="28"/>
  <c r="G110" i="28"/>
  <c r="G81" i="28"/>
  <c r="G125" i="28"/>
  <c r="G132" i="28"/>
  <c r="G131" i="28" s="1"/>
  <c r="G161" i="28"/>
  <c r="G165" i="28"/>
  <c r="G16" i="28"/>
  <c r="G15" i="28"/>
  <c r="H57" i="28"/>
  <c r="H60" i="28"/>
  <c r="B60" i="28" s="1"/>
  <c r="H61" i="28"/>
  <c r="H66" i="28"/>
  <c r="H64" i="28"/>
  <c r="H65" i="28"/>
  <c r="H73" i="28"/>
  <c r="H74" i="28"/>
  <c r="B74" i="28" s="1"/>
  <c r="H99" i="28"/>
  <c r="H101" i="28"/>
  <c r="H100" i="28"/>
  <c r="H102" i="28"/>
  <c r="H103" i="28"/>
  <c r="H115" i="28"/>
  <c r="H107" i="28"/>
  <c r="H108" i="28"/>
  <c r="H109" i="28"/>
  <c r="H111" i="28"/>
  <c r="H112" i="28"/>
  <c r="H113" i="28"/>
  <c r="H114" i="28"/>
  <c r="H133" i="28"/>
  <c r="H134" i="28"/>
  <c r="H135" i="28"/>
  <c r="H144" i="28"/>
  <c r="H142" i="28"/>
  <c r="H141" i="28" s="1"/>
  <c r="H145" i="28"/>
  <c r="H121" i="28"/>
  <c r="H122" i="28"/>
  <c r="H126" i="28"/>
  <c r="H127" i="28"/>
  <c r="H128" i="28"/>
  <c r="H129" i="28"/>
  <c r="H154" i="28"/>
  <c r="H155" i="28"/>
  <c r="H162" i="28"/>
  <c r="H163" i="28"/>
  <c r="H167" i="28"/>
  <c r="H165" i="28" s="1"/>
  <c r="H168" i="28"/>
  <c r="H171" i="28"/>
  <c r="H172" i="28"/>
  <c r="H78" i="28"/>
  <c r="H79" i="28"/>
  <c r="H82" i="28"/>
  <c r="B82" i="28" s="1"/>
  <c r="H83" i="28"/>
  <c r="I55" i="28"/>
  <c r="I63" i="28"/>
  <c r="I72" i="28"/>
  <c r="I98" i="28"/>
  <c r="I97" i="28"/>
  <c r="I106" i="28"/>
  <c r="I110" i="28"/>
  <c r="I132" i="28"/>
  <c r="I131" i="28"/>
  <c r="I141" i="28"/>
  <c r="I81" i="28"/>
  <c r="C81" i="28" s="1"/>
  <c r="I125" i="28"/>
  <c r="I124" i="28"/>
  <c r="I161" i="28"/>
  <c r="I165" i="28"/>
  <c r="C165" i="28" s="1"/>
  <c r="I170" i="28"/>
  <c r="I16" i="28"/>
  <c r="I15" i="28" s="1"/>
  <c r="J63" i="28"/>
  <c r="J72" i="28"/>
  <c r="J98" i="28"/>
  <c r="J97" i="28" s="1"/>
  <c r="J106" i="28"/>
  <c r="J105" i="28" s="1"/>
  <c r="D105" i="28" s="1"/>
  <c r="J110" i="28"/>
  <c r="J55" i="28"/>
  <c r="J59" i="28"/>
  <c r="J81" i="28"/>
  <c r="J125" i="28"/>
  <c r="J124" i="28"/>
  <c r="J132" i="28"/>
  <c r="J131" i="28"/>
  <c r="J161" i="28"/>
  <c r="J165" i="28"/>
  <c r="J170" i="28"/>
  <c r="J16" i="28"/>
  <c r="J15" i="28" s="1"/>
  <c r="F63" i="28"/>
  <c r="F72" i="28"/>
  <c r="F81" i="28"/>
  <c r="F98" i="28"/>
  <c r="F106" i="28"/>
  <c r="C106" i="28" s="1"/>
  <c r="F110" i="28"/>
  <c r="F132" i="28"/>
  <c r="F16" i="28"/>
  <c r="F15" i="28" s="1"/>
  <c r="E82" i="28"/>
  <c r="C82" i="28"/>
  <c r="D82" i="28"/>
  <c r="H146" i="28"/>
  <c r="H12" i="28"/>
  <c r="H11" i="28"/>
  <c r="I10" i="28"/>
  <c r="J10" i="28"/>
  <c r="E22" i="28"/>
  <c r="B22" i="28" s="1"/>
  <c r="E23" i="28"/>
  <c r="B23" i="28" s="1"/>
  <c r="E41" i="28"/>
  <c r="E42" i="28"/>
  <c r="E43" i="28"/>
  <c r="B43" i="28" s="1"/>
  <c r="E44" i="28"/>
  <c r="E45" i="28"/>
  <c r="E46" i="28"/>
  <c r="E48" i="28"/>
  <c r="B48" i="28" s="1"/>
  <c r="E49" i="28"/>
  <c r="B49" i="28" s="1"/>
  <c r="E50" i="28"/>
  <c r="E51" i="28"/>
  <c r="E52" i="28"/>
  <c r="B52" i="28" s="1"/>
  <c r="E56" i="28"/>
  <c r="E57" i="28"/>
  <c r="E60" i="28"/>
  <c r="E61" i="28"/>
  <c r="E64" i="28"/>
  <c r="B64" i="28" s="1"/>
  <c r="E65" i="28"/>
  <c r="B65" i="28" s="1"/>
  <c r="E66" i="28"/>
  <c r="E73" i="28"/>
  <c r="E74" i="28"/>
  <c r="E78" i="28"/>
  <c r="B78" i="28"/>
  <c r="E79" i="28"/>
  <c r="E83" i="28"/>
  <c r="B83" i="28" s="1"/>
  <c r="E99" i="28"/>
  <c r="B99" i="28" s="1"/>
  <c r="E100" i="28"/>
  <c r="B100" i="28" s="1"/>
  <c r="E101" i="28"/>
  <c r="E102" i="28"/>
  <c r="E103" i="28"/>
  <c r="B103" i="28" s="1"/>
  <c r="E107" i="28"/>
  <c r="E108" i="28"/>
  <c r="E109" i="28"/>
  <c r="E111" i="28"/>
  <c r="B111" i="28" s="1"/>
  <c r="E112" i="28"/>
  <c r="E113" i="28"/>
  <c r="E114" i="28"/>
  <c r="E115" i="28"/>
  <c r="E121" i="28"/>
  <c r="E122" i="28"/>
  <c r="B122" i="28" s="1"/>
  <c r="E126" i="28"/>
  <c r="E127" i="28"/>
  <c r="E128" i="28"/>
  <c r="E129" i="28"/>
  <c r="E133" i="28"/>
  <c r="E134" i="28"/>
  <c r="B134" i="28" s="1"/>
  <c r="E135" i="28"/>
  <c r="E144" i="28"/>
  <c r="E145" i="28"/>
  <c r="E154" i="28"/>
  <c r="E155" i="28"/>
  <c r="B155" i="28"/>
  <c r="E162" i="28"/>
  <c r="B162" i="28"/>
  <c r="E163" i="28"/>
  <c r="E166" i="28"/>
  <c r="E167" i="28"/>
  <c r="E168" i="28"/>
  <c r="B168" i="28" s="1"/>
  <c r="E171" i="28"/>
  <c r="E172" i="28"/>
  <c r="E175" i="28"/>
  <c r="E17" i="28"/>
  <c r="B17" i="28" s="1"/>
  <c r="E18" i="28"/>
  <c r="B18" i="28" s="1"/>
  <c r="E19" i="28"/>
  <c r="B19" i="28" s="1"/>
  <c r="E20" i="28"/>
  <c r="E21" i="28"/>
  <c r="B21" i="28" s="1"/>
  <c r="E12" i="28"/>
  <c r="E11" i="28"/>
  <c r="D167" i="28"/>
  <c r="C167" i="28"/>
  <c r="D166" i="28"/>
  <c r="C166" i="28"/>
  <c r="D129" i="28"/>
  <c r="C129" i="28"/>
  <c r="D128" i="28"/>
  <c r="C128" i="28"/>
  <c r="D127" i="28"/>
  <c r="C127" i="28"/>
  <c r="D121" i="28"/>
  <c r="C121" i="28"/>
  <c r="D115" i="28"/>
  <c r="C115" i="28"/>
  <c r="D65" i="28"/>
  <c r="C65" i="28"/>
  <c r="D49" i="28"/>
  <c r="C49" i="28"/>
  <c r="C11" i="28"/>
  <c r="C12" i="28"/>
  <c r="D12" i="28"/>
  <c r="C17" i="28"/>
  <c r="D17" i="28"/>
  <c r="C18" i="28"/>
  <c r="D18" i="28"/>
  <c r="C19" i="28"/>
  <c r="D19" i="28"/>
  <c r="C20" i="28"/>
  <c r="D20" i="28"/>
  <c r="C21" i="28"/>
  <c r="D21" i="28"/>
  <c r="C22" i="28"/>
  <c r="D22" i="28"/>
  <c r="C23" i="28"/>
  <c r="D23" i="28"/>
  <c r="C41" i="28"/>
  <c r="D41" i="28"/>
  <c r="C42" i="28"/>
  <c r="D42" i="28"/>
  <c r="C43" i="28"/>
  <c r="D43" i="28"/>
  <c r="C44" i="28"/>
  <c r="D44" i="28"/>
  <c r="C45" i="28"/>
  <c r="D45" i="28"/>
  <c r="C46" i="28"/>
  <c r="D46" i="28"/>
  <c r="C48" i="28"/>
  <c r="D48" i="28"/>
  <c r="C50" i="28"/>
  <c r="D50" i="28"/>
  <c r="C52" i="28"/>
  <c r="D52" i="28"/>
  <c r="C51" i="28"/>
  <c r="D51" i="28"/>
  <c r="C56" i="28"/>
  <c r="D56" i="28"/>
  <c r="C57" i="28"/>
  <c r="D57" i="28"/>
  <c r="C60" i="28"/>
  <c r="D60" i="28"/>
  <c r="C61" i="28"/>
  <c r="D61" i="28"/>
  <c r="C64" i="28"/>
  <c r="D64" i="28"/>
  <c r="C66" i="28"/>
  <c r="D66" i="28"/>
  <c r="C73" i="28"/>
  <c r="D73" i="28"/>
  <c r="C74" i="28"/>
  <c r="D74" i="28"/>
  <c r="C78" i="28"/>
  <c r="D78" i="28"/>
  <c r="C79" i="28"/>
  <c r="D79" i="28"/>
  <c r="C83" i="28"/>
  <c r="D83" i="28"/>
  <c r="C99" i="28"/>
  <c r="D99" i="28"/>
  <c r="C100" i="28"/>
  <c r="D100" i="28"/>
  <c r="C101" i="28"/>
  <c r="D101" i="28"/>
  <c r="C102" i="28"/>
  <c r="D102" i="28"/>
  <c r="C103" i="28"/>
  <c r="D103" i="28"/>
  <c r="C107" i="28"/>
  <c r="D107" i="28"/>
  <c r="C108" i="28"/>
  <c r="D108" i="28"/>
  <c r="C109" i="28"/>
  <c r="D109" i="28"/>
  <c r="C111" i="28"/>
  <c r="D111" i="28"/>
  <c r="C112" i="28"/>
  <c r="D112" i="28"/>
  <c r="C113" i="28"/>
  <c r="D113" i="28"/>
  <c r="C114" i="28"/>
  <c r="D114" i="28"/>
  <c r="D118" i="28"/>
  <c r="C122" i="28"/>
  <c r="D122" i="28"/>
  <c r="C126" i="28"/>
  <c r="D126" i="28"/>
  <c r="C133" i="28"/>
  <c r="D133" i="28"/>
  <c r="C134" i="28"/>
  <c r="D134" i="28"/>
  <c r="C135" i="28"/>
  <c r="D135" i="28"/>
  <c r="C144" i="28"/>
  <c r="D144" i="28"/>
  <c r="C145" i="28"/>
  <c r="D145" i="28"/>
  <c r="C154" i="28"/>
  <c r="D154" i="28"/>
  <c r="C155" i="28"/>
  <c r="D155" i="28"/>
  <c r="C162" i="28"/>
  <c r="D162" i="28"/>
  <c r="C163" i="28"/>
  <c r="D163" i="28"/>
  <c r="C168" i="28"/>
  <c r="D168" i="28"/>
  <c r="C171" i="28"/>
  <c r="D171" i="28"/>
  <c r="C172" i="28"/>
  <c r="D172" i="28"/>
  <c r="C175" i="28"/>
  <c r="D175" i="28"/>
  <c r="B127" i="28"/>
  <c r="E161" i="28"/>
  <c r="B163" i="28"/>
  <c r="E76" i="28"/>
  <c r="D110" i="28"/>
  <c r="E55" i="28"/>
  <c r="D170" i="28"/>
  <c r="D161" i="28"/>
  <c r="H110" i="28"/>
  <c r="E16" i="28"/>
  <c r="F141" i="28"/>
  <c r="C141" i="28" s="1"/>
  <c r="B41" i="28"/>
  <c r="H55" i="28"/>
  <c r="C76" i="28"/>
  <c r="I105" i="28"/>
  <c r="H161" i="28"/>
  <c r="B161" i="28" s="1"/>
  <c r="B46" i="28"/>
  <c r="B42" i="28"/>
  <c r="C161" i="28"/>
  <c r="C16" i="28"/>
  <c r="F131" i="28"/>
  <c r="C132" i="28"/>
  <c r="E72" i="28"/>
  <c r="E59" i="28"/>
  <c r="D153" i="28"/>
  <c r="G105" i="28"/>
  <c r="D68" i="28"/>
  <c r="B102" i="28"/>
  <c r="C98" i="28"/>
  <c r="F97" i="28"/>
  <c r="H125" i="28"/>
  <c r="H124" i="28" s="1"/>
  <c r="B172" i="28"/>
  <c r="F147" i="28"/>
  <c r="E147" i="28" s="1"/>
  <c r="B147" i="28" s="1"/>
  <c r="B149" i="28"/>
  <c r="G147" i="28"/>
  <c r="D148" i="28"/>
  <c r="B109" i="28"/>
  <c r="B144" i="28"/>
  <c r="B145" i="28"/>
  <c r="J141" i="28"/>
  <c r="E137" i="28"/>
  <c r="B139" i="28"/>
  <c r="B128" i="28"/>
  <c r="B129" i="28"/>
  <c r="C63" i="28"/>
  <c r="D81" i="28"/>
  <c r="B30" i="28"/>
  <c r="B94" i="28"/>
  <c r="H10" i="28"/>
  <c r="E118" i="28"/>
  <c r="B114" i="28"/>
  <c r="B112" i="28"/>
  <c r="B107" i="28"/>
  <c r="H76" i="28"/>
  <c r="B73" i="28"/>
  <c r="B61" i="28"/>
  <c r="H89" i="28"/>
  <c r="E89" i="28"/>
  <c r="B89" i="28" s="1"/>
  <c r="C85" i="28"/>
  <c r="B86" i="28"/>
  <c r="H68" i="28"/>
  <c r="B120" i="28"/>
  <c r="C142" i="28"/>
  <c r="B143" i="28"/>
  <c r="B28" i="28"/>
  <c r="B24" i="28"/>
  <c r="B79" i="28"/>
  <c r="C72" i="28"/>
  <c r="D63" i="28"/>
  <c r="B56" i="28"/>
  <c r="B34" i="28"/>
  <c r="B26" i="28"/>
  <c r="B12" i="28"/>
  <c r="E68" i="28"/>
  <c r="B11" i="28"/>
  <c r="B166" i="28"/>
  <c r="B154" i="28"/>
  <c r="E81" i="28"/>
  <c r="B57" i="28"/>
  <c r="D72" i="28"/>
  <c r="C131" i="28"/>
  <c r="C68" i="28"/>
  <c r="B70" i="28"/>
  <c r="C10" i="28"/>
  <c r="B68" i="28"/>
  <c r="B176" i="28"/>
  <c r="C55" i="28"/>
  <c r="D55" i="28"/>
  <c r="H15" i="28" l="1"/>
  <c r="B16" i="28"/>
  <c r="B59" i="28"/>
  <c r="H59" i="28"/>
  <c r="D16" i="28"/>
  <c r="B20" i="28"/>
  <c r="B135" i="28"/>
  <c r="B126" i="28"/>
  <c r="C110" i="28"/>
  <c r="H81" i="28"/>
  <c r="B81" i="28" s="1"/>
  <c r="G97" i="28"/>
  <c r="D97" i="28" s="1"/>
  <c r="F124" i="28"/>
  <c r="C124" i="28" s="1"/>
  <c r="I117" i="28"/>
  <c r="C117" i="28" s="1"/>
  <c r="E153" i="28"/>
  <c r="B153" i="28" s="1"/>
  <c r="D59" i="28"/>
  <c r="B51" i="28"/>
  <c r="B45" i="28"/>
  <c r="B33" i="28"/>
  <c r="B69" i="28"/>
  <c r="B77" i="28"/>
  <c r="D76" i="28"/>
  <c r="D85" i="28"/>
  <c r="B138" i="28"/>
  <c r="D137" i="28"/>
  <c r="B174" i="28"/>
  <c r="B142" i="28"/>
  <c r="B85" i="28"/>
  <c r="E148" i="28"/>
  <c r="B148" i="28" s="1"/>
  <c r="E97" i="28"/>
  <c r="E98" i="28"/>
  <c r="E106" i="28"/>
  <c r="B44" i="28"/>
  <c r="E125" i="28"/>
  <c r="B125" i="28" s="1"/>
  <c r="C170" i="28"/>
  <c r="D89" i="28"/>
  <c r="D106" i="28"/>
  <c r="H72" i="28"/>
  <c r="B72" i="28" s="1"/>
  <c r="B167" i="28"/>
  <c r="C118" i="28"/>
  <c r="B115" i="28"/>
  <c r="B50" i="28"/>
  <c r="C89" i="28"/>
  <c r="B95" i="28"/>
  <c r="B137" i="28"/>
  <c r="B158" i="28"/>
  <c r="D147" i="28"/>
  <c r="D132" i="28"/>
  <c r="E132" i="28"/>
  <c r="B76" i="28"/>
  <c r="J54" i="28"/>
  <c r="J14" i="28" s="1"/>
  <c r="B32" i="28"/>
  <c r="B118" i="28"/>
  <c r="C147" i="28"/>
  <c r="B55" i="28"/>
  <c r="B113" i="28"/>
  <c r="H170" i="28"/>
  <c r="H153" i="28"/>
  <c r="B121" i="28"/>
  <c r="H132" i="28"/>
  <c r="B108" i="28"/>
  <c r="B101" i="28"/>
  <c r="H63" i="28"/>
  <c r="B63" i="28" s="1"/>
  <c r="D165" i="28"/>
  <c r="D10" i="28"/>
  <c r="D93" i="28"/>
  <c r="E131" i="28"/>
  <c r="D131" i="28"/>
  <c r="E15" i="28"/>
  <c r="C15" i="28"/>
  <c r="H131" i="28"/>
  <c r="B132" i="28"/>
  <c r="C97" i="28"/>
  <c r="H117" i="28"/>
  <c r="B133" i="28"/>
  <c r="D15" i="28"/>
  <c r="E93" i="28"/>
  <c r="B93" i="28" s="1"/>
  <c r="E117" i="28"/>
  <c r="C157" i="28"/>
  <c r="H98" i="28"/>
  <c r="E170" i="28"/>
  <c r="B170" i="28" s="1"/>
  <c r="E110" i="28"/>
  <c r="B110" i="28" s="1"/>
  <c r="D125" i="28"/>
  <c r="G124" i="28"/>
  <c r="B171" i="28"/>
  <c r="H106" i="28"/>
  <c r="F105" i="28"/>
  <c r="G141" i="28"/>
  <c r="D142" i="28"/>
  <c r="C153" i="28"/>
  <c r="B66" i="28"/>
  <c r="E10" i="28"/>
  <c r="B10" i="28" s="1"/>
  <c r="E165" i="28"/>
  <c r="B165" i="28" s="1"/>
  <c r="I54" i="28" l="1"/>
  <c r="C54" i="28"/>
  <c r="B15" i="28"/>
  <c r="D141" i="28"/>
  <c r="E141" i="28"/>
  <c r="B141" i="28" s="1"/>
  <c r="E105" i="28"/>
  <c r="B105" i="28" s="1"/>
  <c r="C105" i="28"/>
  <c r="G54" i="28"/>
  <c r="H105" i="28"/>
  <c r="B106" i="28"/>
  <c r="H97" i="28"/>
  <c r="B97" i="28" s="1"/>
  <c r="B98" i="28"/>
  <c r="D124" i="28"/>
  <c r="E124" i="28"/>
  <c r="B124" i="28" s="1"/>
  <c r="B117" i="28"/>
  <c r="B131" i="28"/>
  <c r="H54" i="28" l="1"/>
  <c r="I14" i="28"/>
  <c r="H14" i="28" s="1"/>
  <c r="F14" i="28"/>
  <c r="E14" i="28" s="1"/>
  <c r="B14" i="28" s="1"/>
  <c r="D54" i="28"/>
  <c r="G14" i="28"/>
  <c r="D14" i="28" s="1"/>
  <c r="C14" i="28" l="1"/>
</calcChain>
</file>

<file path=xl/sharedStrings.xml><?xml version="1.0" encoding="utf-8"?>
<sst xmlns="http://schemas.openxmlformats.org/spreadsheetml/2006/main" count="737" uniqueCount="200">
  <si>
    <t>９．国勢調査</t>
    <rPh sb="2" eb="4">
      <t>コクセイ</t>
    </rPh>
    <rPh sb="4" eb="6">
      <t>チョウサ</t>
    </rPh>
    <phoneticPr fontId="21"/>
  </si>
  <si>
    <t>単位：人</t>
    <rPh sb="0" eb="2">
      <t>タンイ</t>
    </rPh>
    <rPh sb="3" eb="4">
      <t>ニン</t>
    </rPh>
    <phoneticPr fontId="21"/>
  </si>
  <si>
    <t>男</t>
    <rPh sb="0" eb="1">
      <t>オトコ</t>
    </rPh>
    <phoneticPr fontId="21"/>
  </si>
  <si>
    <t>女</t>
    <rPh sb="0" eb="1">
      <t>オンナ</t>
    </rPh>
    <phoneticPr fontId="21"/>
  </si>
  <si>
    <t>　　　　　　　　　　　　　　釧路市</t>
    <phoneticPr fontId="21"/>
  </si>
  <si>
    <t>　　　　　　　　　　　　　　その他の市町村</t>
    <phoneticPr fontId="21"/>
  </si>
  <si>
    <t>　　　　　　　　　　　青森県</t>
    <phoneticPr fontId="21"/>
  </si>
  <si>
    <t>　　　　　　　　　　　　　　八戸市</t>
    <phoneticPr fontId="21"/>
  </si>
  <si>
    <t>　　　　　　　　　　　岩手県</t>
    <phoneticPr fontId="21"/>
  </si>
  <si>
    <t>　　　　　　　　　　　　　　盛岡市</t>
    <rPh sb="14" eb="16">
      <t>モリオカ</t>
    </rPh>
    <rPh sb="16" eb="17">
      <t>シ</t>
    </rPh>
    <phoneticPr fontId="21"/>
  </si>
  <si>
    <t>　　　　　　　　　　　　　　一関市</t>
    <rPh sb="14" eb="16">
      <t>イチノセキ</t>
    </rPh>
    <rPh sb="16" eb="17">
      <t>シ</t>
    </rPh>
    <phoneticPr fontId="21"/>
  </si>
  <si>
    <t>　　　　　　　　　　　　　　その他の市町村</t>
    <phoneticPr fontId="21"/>
  </si>
  <si>
    <t>　　　　　　　　　　　山形県</t>
    <rPh sb="11" eb="14">
      <t>ヤマガタケン</t>
    </rPh>
    <phoneticPr fontId="21"/>
  </si>
  <si>
    <t>　　　　　　　　　　　　　　山形市</t>
    <rPh sb="14" eb="17">
      <t>ヤマガタシ</t>
    </rPh>
    <phoneticPr fontId="21"/>
  </si>
  <si>
    <t>　　　　　　　　　　　　　　その他の市町村</t>
    <phoneticPr fontId="21"/>
  </si>
  <si>
    <t>　　　　　　　　　　　福島県</t>
    <phoneticPr fontId="21"/>
  </si>
  <si>
    <t>　　　　　　　　　　　　　　いわき市</t>
    <phoneticPr fontId="21"/>
  </si>
  <si>
    <t>　　　　　　　　　　　茨城県</t>
    <phoneticPr fontId="21"/>
  </si>
  <si>
    <t>　　　　　　　　　　　　　　その他の市町村</t>
    <phoneticPr fontId="21"/>
  </si>
  <si>
    <t>　　　　　　　　　　　埼玉県</t>
    <rPh sb="11" eb="13">
      <t>サイタマ</t>
    </rPh>
    <phoneticPr fontId="21"/>
  </si>
  <si>
    <t>　　　　　　　　　　　　　　その他の市町村</t>
    <rPh sb="16" eb="17">
      <t>タ</t>
    </rPh>
    <rPh sb="18" eb="21">
      <t>シチョウソン</t>
    </rPh>
    <phoneticPr fontId="21"/>
  </si>
  <si>
    <t>　　　　　　　　　　　千葉県</t>
    <phoneticPr fontId="21"/>
  </si>
  <si>
    <t>　　　　　　　　　　　　　　その他の市町村</t>
    <phoneticPr fontId="21"/>
  </si>
  <si>
    <t>　　　　　　　　　　　東京都</t>
    <phoneticPr fontId="21"/>
  </si>
  <si>
    <t>　　　　　　　　　　　　　　特別区部</t>
    <phoneticPr fontId="21"/>
  </si>
  <si>
    <t>　　　　　　　　　　　　　　　　　千代田区</t>
    <phoneticPr fontId="21"/>
  </si>
  <si>
    <t>　　　　　　　　　　　　　　　　　中央区</t>
    <phoneticPr fontId="21"/>
  </si>
  <si>
    <t>　　　　　　　　　　　　　　　　　港区</t>
    <phoneticPr fontId="21"/>
  </si>
  <si>
    <t>　　　　　　　　　　　　　　　　　その他の区</t>
    <phoneticPr fontId="21"/>
  </si>
  <si>
    <t>　　　　　　　　　　　神奈川県</t>
    <phoneticPr fontId="21"/>
  </si>
  <si>
    <t>　　　　　　　　　　　　　　横浜市</t>
    <phoneticPr fontId="21"/>
  </si>
  <si>
    <t>　　　　　　　　　　　　　　　　　鶴見区</t>
    <phoneticPr fontId="21"/>
  </si>
  <si>
    <t>　　　　　　　　　　　　　　　　　中区</t>
    <phoneticPr fontId="21"/>
  </si>
  <si>
    <t>　　　　　　　　　　　　　　川崎市</t>
    <phoneticPr fontId="21"/>
  </si>
  <si>
    <t>　　　　　　　　　　　　　　　　　川崎区</t>
    <phoneticPr fontId="21"/>
  </si>
  <si>
    <t>　　　　　　　　　　　　　　横須賀市</t>
    <rPh sb="14" eb="17">
      <t>ヨコスカ</t>
    </rPh>
    <phoneticPr fontId="21"/>
  </si>
  <si>
    <t>　　　　　　　　　　　　　　三浦市</t>
    <rPh sb="14" eb="16">
      <t>ミウラ</t>
    </rPh>
    <rPh sb="16" eb="17">
      <t>シ</t>
    </rPh>
    <phoneticPr fontId="21"/>
  </si>
  <si>
    <t>　　　　　　　　　　　　　　その他の市町村</t>
    <rPh sb="16" eb="17">
      <t>ホカ</t>
    </rPh>
    <rPh sb="18" eb="19">
      <t>シ</t>
    </rPh>
    <rPh sb="19" eb="21">
      <t>チョウソン</t>
    </rPh>
    <phoneticPr fontId="21"/>
  </si>
  <si>
    <t>　　　　　　　　　　　新潟県</t>
    <phoneticPr fontId="21"/>
  </si>
  <si>
    <t>　　　　　　　　　　　　　　新潟市</t>
    <phoneticPr fontId="21"/>
  </si>
  <si>
    <t>　　　　　　　　　　　　　　柏崎市</t>
    <rPh sb="14" eb="15">
      <t>カシワ</t>
    </rPh>
    <rPh sb="15" eb="16">
      <t>サキ</t>
    </rPh>
    <phoneticPr fontId="21"/>
  </si>
  <si>
    <t>　　　　　　　　　　　静岡県</t>
    <phoneticPr fontId="21"/>
  </si>
  <si>
    <t>　　　　　　　　　　　　　　　　　清水区</t>
    <rPh sb="17" eb="19">
      <t>シミズ</t>
    </rPh>
    <rPh sb="19" eb="20">
      <t>ク</t>
    </rPh>
    <phoneticPr fontId="21"/>
  </si>
  <si>
    <t>　　　　　　　　　　　　　　　　　その他の区</t>
    <rPh sb="19" eb="20">
      <t>タ</t>
    </rPh>
    <rPh sb="21" eb="22">
      <t>ク</t>
    </rPh>
    <phoneticPr fontId="21"/>
  </si>
  <si>
    <t>　　　　　　　　　　　　　　焼津市</t>
    <rPh sb="14" eb="16">
      <t>ヤイヅ</t>
    </rPh>
    <phoneticPr fontId="21"/>
  </si>
  <si>
    <t>　　　　　　　　　　　　　　その他の市町村</t>
    <phoneticPr fontId="21"/>
  </si>
  <si>
    <t>　　　　　　　　　　　愛知県</t>
    <phoneticPr fontId="21"/>
  </si>
  <si>
    <t>　　　　　　　　　　　　　　名古屋市</t>
    <phoneticPr fontId="21"/>
  </si>
  <si>
    <t>　　　　　　　　　　　　　　　　　港区</t>
    <phoneticPr fontId="21"/>
  </si>
  <si>
    <t>　　　　　　　　　　　　　　　　　その他の区</t>
    <phoneticPr fontId="21"/>
  </si>
  <si>
    <t>　　　　　　　　　　　三重県</t>
    <phoneticPr fontId="21"/>
  </si>
  <si>
    <t>　　　　　　　　　　　大阪府</t>
    <phoneticPr fontId="21"/>
  </si>
  <si>
    <t>　　　　　　　　　　　　　　大阪市</t>
    <phoneticPr fontId="21"/>
  </si>
  <si>
    <t>　　　　　　　　　　　兵庫県</t>
    <phoneticPr fontId="21"/>
  </si>
  <si>
    <t>　　　　　　　　　　　広島県</t>
    <phoneticPr fontId="21"/>
  </si>
  <si>
    <t>　　　　　　　　　　　　　　呉市</t>
    <phoneticPr fontId="21"/>
  </si>
  <si>
    <t>　　　　　　　　　　　　　　その他の市町村</t>
    <phoneticPr fontId="21"/>
  </si>
  <si>
    <t>　　　　　　　　　　　山口県</t>
    <rPh sb="11" eb="13">
      <t>ヤマグチ</t>
    </rPh>
    <phoneticPr fontId="21"/>
  </si>
  <si>
    <t>　　　　　　　　　　　　　　その他の市町村</t>
    <rPh sb="16" eb="17">
      <t>ホカ</t>
    </rPh>
    <rPh sb="19" eb="21">
      <t>チョウソン</t>
    </rPh>
    <phoneticPr fontId="21"/>
  </si>
  <si>
    <t>　　　　　　　　　　　徳島県</t>
    <phoneticPr fontId="21"/>
  </si>
  <si>
    <t>　　　　　　　　　　　　　　阿南市</t>
    <phoneticPr fontId="21"/>
  </si>
  <si>
    <t>　　　　　　　　　　　　　　その他の市町村</t>
    <phoneticPr fontId="21"/>
  </si>
  <si>
    <t>　　　　　　　　　　　愛媛県</t>
    <rPh sb="11" eb="13">
      <t>エヒメ</t>
    </rPh>
    <phoneticPr fontId="21"/>
  </si>
  <si>
    <t>　　　　　　　　　　　　　　松山市</t>
    <rPh sb="14" eb="16">
      <t>マツヤマ</t>
    </rPh>
    <phoneticPr fontId="21"/>
  </si>
  <si>
    <t>　　　　　　　　　　　　　　今治市</t>
    <rPh sb="14" eb="16">
      <t>イマバリ</t>
    </rPh>
    <rPh sb="16" eb="17">
      <t>シ</t>
    </rPh>
    <phoneticPr fontId="21"/>
  </si>
  <si>
    <t>　　　　　　　　　　　鹿児島県</t>
    <phoneticPr fontId="21"/>
  </si>
  <si>
    <t>　　　　　　　　　　　その他の都道府県</t>
    <phoneticPr fontId="21"/>
  </si>
  <si>
    <t>総　数</t>
  </si>
  <si>
    <t>常住地・従業・通学市区町村</t>
  </si>
  <si>
    <t>就業者</t>
  </si>
  <si>
    <t>通学者</t>
  </si>
  <si>
    <t>資料：国勢調査</t>
    <rPh sb="0" eb="2">
      <t>シリョウ</t>
    </rPh>
    <rPh sb="3" eb="5">
      <t>コクセイ</t>
    </rPh>
    <rPh sb="5" eb="7">
      <t>チョウサ</t>
    </rPh>
    <phoneticPr fontId="21"/>
  </si>
  <si>
    <t>総数</t>
    <rPh sb="0" eb="2">
      <t>ソウスウ</t>
    </rPh>
    <phoneticPr fontId="21"/>
  </si>
  <si>
    <t>（14）常住地による従業・通学市区町村別15歳以上就業者数及び通学者数</t>
    <phoneticPr fontId="21"/>
  </si>
  <si>
    <t>当地に常住する就業者・通学者</t>
    <phoneticPr fontId="21"/>
  </si>
  <si>
    <t>　　　　自市区町村で従業・通学</t>
    <phoneticPr fontId="21"/>
  </si>
  <si>
    <t>　　　　　　　　自宅</t>
    <phoneticPr fontId="21"/>
  </si>
  <si>
    <t>　　　　　　　　自宅外</t>
    <phoneticPr fontId="21"/>
  </si>
  <si>
    <t>　　　　他市区町村で従業・通学</t>
    <phoneticPr fontId="21"/>
  </si>
  <si>
    <t>　　　　　　　　県内</t>
    <phoneticPr fontId="21"/>
  </si>
  <si>
    <t>　　　　　　　　　　　仙台市</t>
    <phoneticPr fontId="21"/>
  </si>
  <si>
    <t>　　　　　　　　　　　　　　青葉区</t>
    <rPh sb="14" eb="17">
      <t>アオバク</t>
    </rPh>
    <phoneticPr fontId="21"/>
  </si>
  <si>
    <t>　　　　　　　　　　　　　　宮城野区</t>
    <rPh sb="14" eb="18">
      <t>ミヤギノク</t>
    </rPh>
    <phoneticPr fontId="21"/>
  </si>
  <si>
    <t>　　　　　　　　　　　　　　若林区</t>
    <rPh sb="14" eb="17">
      <t>ワカバヤシク</t>
    </rPh>
    <phoneticPr fontId="21"/>
  </si>
  <si>
    <t>　　　　　　　　　　　　　　太白区</t>
    <rPh sb="14" eb="17">
      <t>タイハクク</t>
    </rPh>
    <phoneticPr fontId="21"/>
  </si>
  <si>
    <t>　　　　　　　　　　　　　　泉区</t>
    <rPh sb="14" eb="16">
      <t>イズミク</t>
    </rPh>
    <phoneticPr fontId="21"/>
  </si>
  <si>
    <t>　　　　　　　　　　　塩竃市</t>
    <rPh sb="11" eb="13">
      <t>シオガマ</t>
    </rPh>
    <phoneticPr fontId="21"/>
  </si>
  <si>
    <t>　　　　　　　　　　　名取市</t>
    <phoneticPr fontId="21"/>
  </si>
  <si>
    <t>　　　　　　　　　　　多賀城市</t>
    <phoneticPr fontId="21"/>
  </si>
  <si>
    <t>　　　　　　　　　　　岩沼市</t>
    <phoneticPr fontId="21"/>
  </si>
  <si>
    <t>　　　　　　　　　　　登米市</t>
    <rPh sb="11" eb="13">
      <t>トメ</t>
    </rPh>
    <phoneticPr fontId="21"/>
  </si>
  <si>
    <t>　　　　　　　　　　　栗原市</t>
    <rPh sb="11" eb="13">
      <t>クリハラ</t>
    </rPh>
    <phoneticPr fontId="21"/>
  </si>
  <si>
    <t>　　　　　　　　　　　東松島市</t>
    <rPh sb="11" eb="12">
      <t>ヒガシ</t>
    </rPh>
    <rPh sb="12" eb="14">
      <t>マツシマ</t>
    </rPh>
    <rPh sb="14" eb="15">
      <t>シ</t>
    </rPh>
    <phoneticPr fontId="21"/>
  </si>
  <si>
    <t>　　　　　　　　　　　松島町</t>
    <phoneticPr fontId="21"/>
  </si>
  <si>
    <t>　　　　　　　　　　　七ケ浜町</t>
    <phoneticPr fontId="21"/>
  </si>
  <si>
    <t>　　　　　　　　　　　利府町</t>
    <phoneticPr fontId="21"/>
  </si>
  <si>
    <t>　　　　　　　　　　　大和町</t>
    <phoneticPr fontId="21"/>
  </si>
  <si>
    <t>　　　　　　　　　　　大郷町</t>
    <phoneticPr fontId="21"/>
  </si>
  <si>
    <t>　　　　　　　　　　　富谷町</t>
    <phoneticPr fontId="21"/>
  </si>
  <si>
    <t>　　　　　　　　　　　大衡村</t>
    <phoneticPr fontId="21"/>
  </si>
  <si>
    <t>　　　　　　　　　　　加美町</t>
    <rPh sb="11" eb="13">
      <t>カミ</t>
    </rPh>
    <phoneticPr fontId="21"/>
  </si>
  <si>
    <t>　　　　　　　　　　　涌谷町</t>
    <rPh sb="11" eb="12">
      <t>ワ</t>
    </rPh>
    <rPh sb="12" eb="13">
      <t>タニ</t>
    </rPh>
    <phoneticPr fontId="21"/>
  </si>
  <si>
    <t>　　　　　　　　　　　女川町</t>
    <phoneticPr fontId="21"/>
  </si>
  <si>
    <t>　　　　　　　　　　　南三陸町</t>
    <rPh sb="11" eb="12">
      <t>ミナミ</t>
    </rPh>
    <rPh sb="12" eb="14">
      <t>サンリク</t>
    </rPh>
    <phoneticPr fontId="21"/>
  </si>
  <si>
    <t>　　　　　　　　他県</t>
    <phoneticPr fontId="21"/>
  </si>
  <si>
    <t>　　　　　　　　　　　北海道</t>
    <phoneticPr fontId="21"/>
  </si>
  <si>
    <t>　　　　　　　　　　　気仙沼市</t>
    <rPh sb="11" eb="15">
      <t>ケセンヌマシ</t>
    </rPh>
    <phoneticPr fontId="21"/>
  </si>
  <si>
    <t>　　　　　　　　　　　大崎市</t>
    <rPh sb="11" eb="13">
      <t>オオサキ</t>
    </rPh>
    <rPh sb="13" eb="14">
      <t>シ</t>
    </rPh>
    <phoneticPr fontId="21"/>
  </si>
  <si>
    <t>　　　　　　　　　　　美里町</t>
    <rPh sb="11" eb="13">
      <t>ミサト</t>
    </rPh>
    <phoneticPr fontId="21"/>
  </si>
  <si>
    <t>　　　　　　　　　　　柴田町</t>
    <rPh sb="11" eb="13">
      <t>シバタ</t>
    </rPh>
    <rPh sb="13" eb="14">
      <t>マチ</t>
    </rPh>
    <phoneticPr fontId="21"/>
  </si>
  <si>
    <t>　　　　　　　　　　　秋田県</t>
    <rPh sb="11" eb="13">
      <t>アキタ</t>
    </rPh>
    <rPh sb="13" eb="14">
      <t>ケン</t>
    </rPh>
    <phoneticPr fontId="21"/>
  </si>
  <si>
    <t>　　　　　　　　　　　　　　その他の市町村</t>
    <rPh sb="16" eb="17">
      <t>タ</t>
    </rPh>
    <rPh sb="18" eb="21">
      <t>シチョウソン</t>
    </rPh>
    <phoneticPr fontId="21"/>
  </si>
  <si>
    <t>　　　　　　　　　　　　　　北茨城市</t>
    <rPh sb="14" eb="15">
      <t>キタ</t>
    </rPh>
    <rPh sb="15" eb="17">
      <t>イバラキ</t>
    </rPh>
    <rPh sb="17" eb="18">
      <t>シ</t>
    </rPh>
    <phoneticPr fontId="21"/>
  </si>
  <si>
    <t>　　　　　　　　　　　　　　　　　淀川区</t>
    <rPh sb="17" eb="20">
      <t>ヨドガワク</t>
    </rPh>
    <phoneticPr fontId="21"/>
  </si>
  <si>
    <t>　　　　　　　　　　　　　　いちき串木野市</t>
    <phoneticPr fontId="21"/>
  </si>
  <si>
    <t>　　　　　　　　　　　　　　静岡市</t>
    <rPh sb="14" eb="16">
      <t>シズオカ</t>
    </rPh>
    <phoneticPr fontId="21"/>
  </si>
  <si>
    <t>平成27年10月1日現在</t>
    <phoneticPr fontId="21"/>
  </si>
  <si>
    <t>　　　　　　　　　　　　　　　　　中央区</t>
    <rPh sb="17" eb="19">
      <t>チュウオウ</t>
    </rPh>
    <rPh sb="19" eb="20">
      <t>ク</t>
    </rPh>
    <phoneticPr fontId="21"/>
  </si>
  <si>
    <t>-</t>
  </si>
  <si>
    <t>　　　　　　　　　　　白石市</t>
    <rPh sb="11" eb="14">
      <t>シロイシシ</t>
    </rPh>
    <phoneticPr fontId="21"/>
  </si>
  <si>
    <t>　　　　　　　　　　　角田市</t>
    <rPh sb="11" eb="14">
      <t>カクダシ</t>
    </rPh>
    <phoneticPr fontId="21"/>
  </si>
  <si>
    <t>　　　　　　　　　　　蔵王町</t>
    <rPh sb="11" eb="14">
      <t>ザオウマチ</t>
    </rPh>
    <phoneticPr fontId="21"/>
  </si>
  <si>
    <t>　　　　　　　　　　　大河原町</t>
    <rPh sb="11" eb="15">
      <t>オオガワラマチ</t>
    </rPh>
    <phoneticPr fontId="21"/>
  </si>
  <si>
    <t>　　　　　　　　　　　川崎町</t>
    <rPh sb="11" eb="13">
      <t>カワサキ</t>
    </rPh>
    <rPh sb="13" eb="14">
      <t>マチ</t>
    </rPh>
    <phoneticPr fontId="21"/>
  </si>
  <si>
    <t>　　　　　　　　　　　丸森町</t>
    <rPh sb="11" eb="14">
      <t>マルモリマチ</t>
    </rPh>
    <phoneticPr fontId="21"/>
  </si>
  <si>
    <t>　　　　　　　　　　　亘理町</t>
    <rPh sb="11" eb="13">
      <t>ワタリ</t>
    </rPh>
    <rPh sb="13" eb="14">
      <t>マチ</t>
    </rPh>
    <phoneticPr fontId="21"/>
  </si>
  <si>
    <t>　　　　　　　　　　　山元町</t>
    <rPh sb="11" eb="14">
      <t>ヤマモトチョウ</t>
    </rPh>
    <phoneticPr fontId="21"/>
  </si>
  <si>
    <t>　　　　　　　　　　　色麻町</t>
    <rPh sb="11" eb="14">
      <t>シカマチョウ</t>
    </rPh>
    <phoneticPr fontId="21"/>
  </si>
  <si>
    <t>　　　　　　　　　　　　　　秋田市</t>
    <rPh sb="14" eb="16">
      <t>アキタ</t>
    </rPh>
    <rPh sb="16" eb="17">
      <t>シ</t>
    </rPh>
    <phoneticPr fontId="21"/>
  </si>
  <si>
    <t>　　　　　　　　　　　　　　福島市</t>
    <rPh sb="14" eb="16">
      <t>フクシマ</t>
    </rPh>
    <phoneticPr fontId="21"/>
  </si>
  <si>
    <t>　　　　　　　　　　　栃木県</t>
    <rPh sb="11" eb="13">
      <t>トチギ</t>
    </rPh>
    <phoneticPr fontId="21"/>
  </si>
  <si>
    <t>　　　　　　　　　　　　　　宇都宮市</t>
    <rPh sb="14" eb="17">
      <t>ウツノミヤ</t>
    </rPh>
    <rPh sb="17" eb="18">
      <t>シ</t>
    </rPh>
    <phoneticPr fontId="21"/>
  </si>
  <si>
    <t>　　　　　　　　　　　　　　さいたま市</t>
    <rPh sb="18" eb="19">
      <t>シ</t>
    </rPh>
    <phoneticPr fontId="21"/>
  </si>
  <si>
    <t>　　　　　　　　　　　　　　千葉市</t>
    <rPh sb="14" eb="16">
      <t>チバ</t>
    </rPh>
    <rPh sb="16" eb="17">
      <t>シ</t>
    </rPh>
    <phoneticPr fontId="21"/>
  </si>
  <si>
    <t>　　　　　　　　　　　　　　伊勢市</t>
    <rPh sb="14" eb="17">
      <t>イセシ</t>
    </rPh>
    <phoneticPr fontId="21"/>
  </si>
  <si>
    <t>　　　　　　　　　　　　　　神戸市</t>
    <rPh sb="14" eb="16">
      <t>コウベ</t>
    </rPh>
    <phoneticPr fontId="21"/>
  </si>
  <si>
    <t>　　　　　　　　　　　　　　下関市</t>
    <rPh sb="14" eb="17">
      <t>シモノセキシ</t>
    </rPh>
    <phoneticPr fontId="21"/>
  </si>
  <si>
    <t>　　　　　　　　　　　市区町村(不詳・外国)</t>
    <phoneticPr fontId="21"/>
  </si>
  <si>
    <t>　　　　　　　　　  従業地・通学地「不詳」</t>
    <phoneticPr fontId="21"/>
  </si>
  <si>
    <t>１０．国勢調査</t>
    <rPh sb="3" eb="5">
      <t>コクセイ</t>
    </rPh>
    <rPh sb="5" eb="7">
      <t>チョウサ</t>
    </rPh>
    <phoneticPr fontId="21"/>
  </si>
  <si>
    <t>令和2年10月1日現在</t>
    <rPh sb="0" eb="2">
      <t>レイワ</t>
    </rPh>
    <phoneticPr fontId="21"/>
  </si>
  <si>
    <t>常住地</t>
    <rPh sb="0" eb="3">
      <t>ジョウジュウチ</t>
    </rPh>
    <phoneticPr fontId="22"/>
  </si>
  <si>
    <t>各人が常住する場所をいう。ここで「常住する」とは，同一の場所に3か月以上にわたって住んでいるか，又は3ヶ月以上にわたって住むことになっている場所をいう。</t>
    <phoneticPr fontId="22"/>
  </si>
  <si>
    <t>①他市区町村に常住</t>
    <phoneticPr fontId="22"/>
  </si>
  <si>
    <t>常住地が従業している市区町村以外にある場合。これは，いわゆる従業地に流入している人口を示すものである。</t>
    <phoneticPr fontId="22"/>
  </si>
  <si>
    <t>②自市内他区に常住</t>
    <phoneticPr fontId="22"/>
  </si>
  <si>
    <t>従業地が13大都市（札幌市，仙台市，千葉市，東京都特別区部，横浜市，川崎市，名古屋市，京都市，大阪市，神戸市，広島市，北九州市，福岡市）にある者で，同一市（都）内の他区に常住地がある場合</t>
    <phoneticPr fontId="22"/>
  </si>
  <si>
    <t>③県内他市区町村に常住</t>
    <phoneticPr fontId="22"/>
  </si>
  <si>
    <t>常住地が従業先と同じ都道府県内の他市区町村にある場合</t>
    <phoneticPr fontId="22"/>
  </si>
  <si>
    <t>④他県に常住</t>
    <phoneticPr fontId="22"/>
  </si>
  <si>
    <t>常住地が従業先と異なる都道府県にある場合</t>
    <phoneticPr fontId="22"/>
  </si>
  <si>
    <t>従業地（通学地）</t>
    <rPh sb="0" eb="3">
      <t>ジュウギョウチ</t>
    </rPh>
    <rPh sb="4" eb="6">
      <t>ツウガク</t>
    </rPh>
    <rPh sb="6" eb="7">
      <t>チ</t>
    </rPh>
    <phoneticPr fontId="22"/>
  </si>
  <si>
    <t>就業者が従業している場所</t>
    <phoneticPr fontId="22"/>
  </si>
  <si>
    <t>①自市区町村で従業</t>
    <phoneticPr fontId="22"/>
  </si>
  <si>
    <t>業先が常住している市区町村と同一の市区町村にある場合</t>
    <phoneticPr fontId="22"/>
  </si>
  <si>
    <t>②自宅で従業</t>
    <phoneticPr fontId="22"/>
  </si>
  <si>
    <t>③自宅外で従業</t>
    <phoneticPr fontId="22"/>
  </si>
  <si>
    <t>自市区町村に従業がある者で上記の「自宅」以外の場合。</t>
    <phoneticPr fontId="22"/>
  </si>
  <si>
    <t>④他市区町村で従業</t>
    <phoneticPr fontId="22"/>
  </si>
  <si>
    <t>従業先が常住している市区町村以外にある場合。これは，いわゆる常住地からの流出人口を示すものである。</t>
    <phoneticPr fontId="22"/>
  </si>
  <si>
    <t>⑤自市内他区で従業</t>
    <phoneticPr fontId="22"/>
  </si>
  <si>
    <t>常住地が13大都市（札幌市，仙台市，千葉市，東京都特別区部，横浜市，川崎市，名古屋市，京都市，大阪市，神戸市，広島市，北九州市，福岡市）にある者で，同一市（都）内の他区に従業地がある場合</t>
    <phoneticPr fontId="22"/>
  </si>
  <si>
    <t>⑥県内他市区町村で従業</t>
    <phoneticPr fontId="22"/>
  </si>
  <si>
    <t>従業先が常住地と同じ都道府県内の他市区町村にある場合</t>
    <phoneticPr fontId="22"/>
  </si>
  <si>
    <t>⑦他県で従業</t>
    <phoneticPr fontId="22"/>
  </si>
  <si>
    <t>流出人口と流入人口</t>
    <rPh sb="0" eb="2">
      <t>リュウシュツ</t>
    </rPh>
    <rPh sb="2" eb="4">
      <t>ジンコウ</t>
    </rPh>
    <rPh sb="5" eb="7">
      <t>リュウニュウ</t>
    </rPh>
    <rPh sb="7" eb="9">
      <t>ジンコウ</t>
    </rPh>
    <phoneticPr fontId="22"/>
  </si>
  <si>
    <t>①流出人口</t>
    <rPh sb="1" eb="3">
      <t>リュウシュツ</t>
    </rPh>
    <rPh sb="3" eb="5">
      <t>ジンコウ</t>
    </rPh>
    <phoneticPr fontId="22"/>
  </si>
  <si>
    <t>A市に常住し、A市以外へ通勤・通学する人口</t>
    <phoneticPr fontId="22"/>
  </si>
  <si>
    <t>②流入人口</t>
    <rPh sb="1" eb="5">
      <t>リュウニュウジンコウ</t>
    </rPh>
    <phoneticPr fontId="22"/>
  </si>
  <si>
    <t>A市以外に常住し、A市に通勤・通学する人口</t>
    <phoneticPr fontId="22"/>
  </si>
  <si>
    <t>夜間人口と昼間人口</t>
    <rPh sb="0" eb="2">
      <t>ヤカン</t>
    </rPh>
    <rPh sb="2" eb="4">
      <t>ジンコウ</t>
    </rPh>
    <rPh sb="5" eb="7">
      <t>ヒルマ</t>
    </rPh>
    <rPh sb="7" eb="9">
      <t>ジンコウ</t>
    </rPh>
    <phoneticPr fontId="22"/>
  </si>
  <si>
    <t>①夜間人口</t>
    <rPh sb="1" eb="5">
      <t>ヤカンジンコウ</t>
    </rPh>
    <phoneticPr fontId="22"/>
  </si>
  <si>
    <r>
      <rPr>
        <b/>
        <sz val="11"/>
        <rFont val="ＭＳ Ｐゴシック"/>
        <family val="3"/>
        <charset val="128"/>
      </rPr>
      <t>常住地による人口</t>
    </r>
    <r>
      <rPr>
        <sz val="11"/>
        <rFont val="ＭＳ Ｐゴシック"/>
        <family val="3"/>
        <charset val="128"/>
      </rPr>
      <t>。調査時に調査の地域に常住している人口。</t>
    </r>
    <phoneticPr fontId="22"/>
  </si>
  <si>
    <t>②昼間人口</t>
    <phoneticPr fontId="22"/>
  </si>
  <si>
    <t>※昼夜間人口比率</t>
    <phoneticPr fontId="22"/>
  </si>
  <si>
    <t>常住人口100人当たりの昼間人口の割合であり，100を超えているときは通勤・通学人口の流入超過，100を下回っているときは流出超過を示している</t>
    <phoneticPr fontId="22"/>
  </si>
  <si>
    <t>（https://www.stat.go.jp/data/kokusei/2010/users-g/word6.html）</t>
    <phoneticPr fontId="22"/>
  </si>
  <si>
    <t>（https://www.stat.go.jp/data/kokusei/2010/users-g/word6.html）https://www.stat.go.jp/data/kokusei/2005/jutsu1/yougo.html）</t>
    <phoneticPr fontId="22"/>
  </si>
  <si>
    <t>　　　　　　　　　　　富谷市</t>
    <rPh sb="13" eb="14">
      <t>シ</t>
    </rPh>
    <phoneticPr fontId="21"/>
  </si>
  <si>
    <t>　　　　　　　　　　　村田町</t>
    <rPh sb="11" eb="13">
      <t>ムラタ</t>
    </rPh>
    <rPh sb="13" eb="14">
      <t>マチ</t>
    </rPh>
    <phoneticPr fontId="22"/>
  </si>
  <si>
    <t>　　　　　　　　　　　七ヶ宿町</t>
    <phoneticPr fontId="21"/>
  </si>
  <si>
    <t>　　　　　　　　　　　七ヶ浜町</t>
    <phoneticPr fontId="22"/>
  </si>
  <si>
    <t>-</t>
    <phoneticPr fontId="22"/>
  </si>
  <si>
    <t>-</t>
    <phoneticPr fontId="22"/>
  </si>
  <si>
    <t>　　　　　　　　　　　　　　広島市</t>
    <rPh sb="14" eb="16">
      <t>ヒロシマ</t>
    </rPh>
    <phoneticPr fontId="21"/>
  </si>
  <si>
    <t>　　　　　　　　　　　　　　周南市</t>
    <phoneticPr fontId="22"/>
  </si>
  <si>
    <t>　　　　　　　　　　　　　　枕崎市</t>
    <phoneticPr fontId="21"/>
  </si>
  <si>
    <t>-</t>
    <phoneticPr fontId="22"/>
  </si>
  <si>
    <t>-</t>
    <phoneticPr fontId="22"/>
  </si>
  <si>
    <t>-</t>
    <phoneticPr fontId="22"/>
  </si>
  <si>
    <t>従業している場所が，自分の居住する家又は家に付属した店・作業場などである場合。なお，併用住宅の商店・町工場の事業主やその家族従業者，住み込みの従業員などの従業先がここに含まれる。</t>
    <phoneticPr fontId="22"/>
  </si>
  <si>
    <t>また，農林漁家の人で，自家の田畑・山林や漁船で仕事をしている場合，自営の大工，左官などが自宅を離れて仕事をしている場合もここに含まれる。</t>
    <phoneticPr fontId="22"/>
  </si>
  <si>
    <t>従業先が常住地と異なる都道府県にある場合。なお，他市区町村に従業するということは，その従業地のある市区町村からみれば，他市区町村に常住している者が当該市区町村に従業しに来るということで，</t>
    <phoneticPr fontId="22"/>
  </si>
  <si>
    <t>これは，いわゆる従業地への流入人口を示すものである。ここでいう従業地とは，就業者が仕事をしている場所のことであるが，例えば，外務員，運転者などのように雇われて戸外で仕事をしている人については，</t>
    <phoneticPr fontId="22"/>
  </si>
  <si>
    <t>所属している事業所のある市区町村を，船の乗組員（雇用者）については，その船が主な根拠地としている港のある市区町村をそれぞれ従業地とした。また，従業地が外国の場合，便宜，同一の市区町村とした。</t>
    <phoneticPr fontId="22"/>
  </si>
  <si>
    <r>
      <rPr>
        <b/>
        <sz val="11"/>
        <rFont val="ＭＳ Ｐゴシック"/>
        <family val="3"/>
        <charset val="128"/>
      </rPr>
      <t>従業地・通学地による人口</t>
    </r>
    <r>
      <rPr>
        <sz val="11"/>
        <rFont val="ＭＳ Ｐゴシック"/>
        <family val="3"/>
        <charset val="128"/>
      </rPr>
      <t>。従業地・通学地集計の結果を用いて算出された人口です。夜間勤務の人，夜間学校に通っている人も便宜，昼間勤務，昼間通学とみなして昼間人口に含んでいます。</t>
    </r>
    <phoneticPr fontId="22"/>
  </si>
  <si>
    <t>ただし，この昼間人口には，買物客などの非定常的な移動は考慮していません。　昼間人口は昭和35年調査から算出していますが，35年及び40年調査では，通学者の出入りを計算する際に，</t>
    <phoneticPr fontId="22"/>
  </si>
  <si>
    <t>15歳以上の人に限っており，この点が45年調査以降と異なっています。</t>
    <phoneticPr fontId="22"/>
  </si>
  <si>
    <t>参考：総務省統計局</t>
    <phoneticPr fontId="22"/>
  </si>
  <si>
    <t>（https://www.stat.go.jp/data/kokusei/2000/jutsu2/yougo.html#:~:text=%E5%B8%B8%E4%BD%8F%E5%9C%B0%E3%81%A8%E3%81%AF%EF%BC%8C%E5%90%84,%E3%81%A6%E3%81%84%E3%82%8B%E5%A0%B4%E6%89%80%E3%82%92%E3%81%84%E3%81%86%E3%80%82&amp;text=%E5%B8%B8%E4%BD%8F%E5%9C%B0%E3%81%8C%E5%BE%93%E6%A5%AD%E3%81%97,%E3%82%92%E7%A4%BA%E3%81%99%E3%82%82%E3%81%AE%E3%81%A7%E3%81%82%E3%82%8B%E3%80%82）</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</si>
</sst>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明朝"/>
      <family val="1"/>
      <charset val="128"/>
    </font>
    <font>
      <sz val="6"/>
      <name val="ＭＳ Ｐゴシック"/>
      <family val="3"/>
      <charset val="128"/>
    </font>
    <font>
      <b/>
      <sz val="11"/>
      <name val="ＭＳ Ｐゴシック"/>
      <family val="3"/>
      <charset val="128"/>
    </font>
    <font>
      <sz val="11"/>
      <name val="ＭＳ Ｐゴシック"/>
      <family val="3"/>
      <charset val="128"/>
      <scheme val="major"/>
    </font>
    <font>
      <sz val="11"/>
      <color theme="1"/>
      <name val="ＭＳ Ｐゴシック"/>
      <family val="3"/>
      <charset val="128"/>
      <scheme val="maj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20" fillId="4" borderId="0" applyNumberFormat="0" applyBorder="0" applyAlignment="0" applyProtection="0">
      <alignment vertical="center"/>
    </xf>
  </cellStyleXfs>
  <cellXfs count="39">
    <xf numFmtId="0" fontId="0" fillId="0" borderId="0" xfId="0">
      <alignment vertical="center"/>
    </xf>
    <xf numFmtId="0" fontId="6" fillId="24" borderId="10" xfId="43" applyFont="1" applyFill="1" applyBorder="1" applyAlignment="1">
      <alignment horizontal="center" vertical="center"/>
    </xf>
    <xf numFmtId="0" fontId="19" fillId="0" borderId="0" xfId="43"/>
    <xf numFmtId="0" fontId="6" fillId="0" borderId="0" xfId="43" applyFont="1" applyFill="1" applyAlignment="1">
      <alignment vertical="center"/>
    </xf>
    <xf numFmtId="0" fontId="6" fillId="0" borderId="0" xfId="43" applyFont="1" applyAlignment="1">
      <alignment vertical="center"/>
    </xf>
    <xf numFmtId="0" fontId="19" fillId="0" borderId="0" xfId="43" applyAlignment="1">
      <alignment vertical="center"/>
    </xf>
    <xf numFmtId="3" fontId="6" fillId="0" borderId="10" xfId="43" applyNumberFormat="1" applyFont="1" applyFill="1" applyBorder="1" applyAlignment="1">
      <alignment vertical="center"/>
    </xf>
    <xf numFmtId="3" fontId="6" fillId="0" borderId="10" xfId="43" applyNumberFormat="1" applyFont="1" applyBorder="1" applyAlignment="1">
      <alignment vertical="center"/>
    </xf>
    <xf numFmtId="38" fontId="6" fillId="0" borderId="10" xfId="34" applyFont="1" applyBorder="1" applyAlignment="1">
      <alignment vertical="center"/>
    </xf>
    <xf numFmtId="0" fontId="6" fillId="0" borderId="0" xfId="43" applyFont="1" applyAlignment="1">
      <alignment horizontal="right" vertical="center"/>
    </xf>
    <xf numFmtId="0" fontId="6" fillId="24" borderId="10" xfId="43" applyFont="1" applyFill="1" applyBorder="1" applyAlignment="1">
      <alignment vertical="center"/>
    </xf>
    <xf numFmtId="0" fontId="6" fillId="0" borderId="10" xfId="43" applyFont="1" applyBorder="1" applyAlignment="1">
      <alignment vertical="center"/>
    </xf>
    <xf numFmtId="0" fontId="6" fillId="0" borderId="10" xfId="43" applyFont="1" applyFill="1" applyBorder="1" applyAlignment="1">
      <alignment horizontal="right" vertical="center"/>
    </xf>
    <xf numFmtId="0" fontId="6" fillId="0" borderId="10" xfId="43" applyFont="1" applyBorder="1" applyAlignment="1">
      <alignment horizontal="right" vertical="center"/>
    </xf>
    <xf numFmtId="0" fontId="6" fillId="0" borderId="10" xfId="43" applyFont="1" applyFill="1" applyBorder="1" applyAlignment="1">
      <alignment vertical="center"/>
    </xf>
    <xf numFmtId="0" fontId="0" fillId="24" borderId="10" xfId="43" applyFont="1" applyFill="1" applyBorder="1" applyAlignment="1">
      <alignment vertical="center"/>
    </xf>
    <xf numFmtId="0" fontId="0" fillId="0" borderId="0" xfId="43" applyFont="1" applyAlignment="1">
      <alignment horizontal="right" vertical="center"/>
    </xf>
    <xf numFmtId="3" fontId="0" fillId="0" borderId="10" xfId="43" applyNumberFormat="1" applyFont="1" applyFill="1" applyBorder="1" applyAlignment="1">
      <alignment vertical="center"/>
    </xf>
    <xf numFmtId="38" fontId="6" fillId="24" borderId="10" xfId="34" applyFont="1" applyFill="1" applyBorder="1" applyAlignment="1">
      <alignment vertical="center"/>
    </xf>
    <xf numFmtId="38" fontId="6" fillId="0" borderId="10" xfId="34" applyFont="1" applyBorder="1" applyAlignment="1">
      <alignment horizontal="right" vertical="center"/>
    </xf>
    <xf numFmtId="38" fontId="19" fillId="0" borderId="0" xfId="34" applyFont="1" applyAlignment="1">
      <alignment vertical="center"/>
    </xf>
    <xf numFmtId="0" fontId="6" fillId="24" borderId="10" xfId="43" applyFont="1" applyFill="1" applyBorder="1" applyAlignment="1">
      <alignment horizontal="center" vertical="center"/>
    </xf>
    <xf numFmtId="0" fontId="0" fillId="0" borderId="0" xfId="43" applyFont="1" applyFill="1" applyAlignment="1">
      <alignment vertical="center"/>
    </xf>
    <xf numFmtId="0" fontId="23" fillId="0" borderId="0" xfId="0" applyFont="1" applyAlignment="1">
      <alignment horizontal="center" vertical="center"/>
    </xf>
    <xf numFmtId="0" fontId="23"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24" borderId="10" xfId="43" applyFont="1" applyFill="1" applyBorder="1" applyAlignment="1">
      <alignment horizontal="left" vertical="center"/>
    </xf>
    <xf numFmtId="3" fontId="6" fillId="0" borderId="10" xfId="43" applyNumberFormat="1" applyFont="1" applyFill="1" applyBorder="1" applyAlignment="1">
      <alignment horizontal="right" vertical="center"/>
    </xf>
    <xf numFmtId="3" fontId="6" fillId="0" borderId="10" xfId="43" applyNumberFormat="1" applyFont="1" applyBorder="1" applyAlignment="1">
      <alignment horizontal="right" vertical="center"/>
    </xf>
    <xf numFmtId="3" fontId="0" fillId="0" borderId="10" xfId="43" applyNumberFormat="1" applyFont="1" applyFill="1" applyBorder="1" applyAlignment="1">
      <alignment horizontal="right" vertical="center"/>
    </xf>
    <xf numFmtId="3" fontId="24" fillId="0" borderId="10" xfId="43" applyNumberFormat="1" applyFont="1" applyBorder="1" applyAlignment="1">
      <alignment horizontal="right" vertical="center"/>
    </xf>
    <xf numFmtId="0" fontId="24" fillId="0" borderId="10" xfId="43" applyFont="1" applyBorder="1" applyAlignment="1">
      <alignment horizontal="right" vertical="center"/>
    </xf>
    <xf numFmtId="37" fontId="25" fillId="0" borderId="10" xfId="0" applyNumberFormat="1" applyFont="1" applyBorder="1" applyAlignment="1">
      <alignment horizontal="right" vertical="center"/>
    </xf>
    <xf numFmtId="37" fontId="25" fillId="0" borderId="10" xfId="0" quotePrefix="1" applyNumberFormat="1" applyFont="1" applyBorder="1" applyAlignment="1">
      <alignment horizontal="right" vertical="center"/>
    </xf>
    <xf numFmtId="0" fontId="0" fillId="0" borderId="10" xfId="43" applyFont="1" applyFill="1" applyBorder="1" applyAlignment="1">
      <alignment horizontal="right" vertical="center"/>
    </xf>
    <xf numFmtId="0" fontId="6" fillId="24" borderId="10" xfId="43" applyFont="1" applyFill="1" applyBorder="1" applyAlignment="1">
      <alignment horizontal="center" vertical="center"/>
    </xf>
    <xf numFmtId="0" fontId="0" fillId="0" borderId="0" xfId="0"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_★03　人口動態の推移"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1平成13年版　石巻市統計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26</xdr:row>
      <xdr:rowOff>19050</xdr:rowOff>
    </xdr:from>
    <xdr:to>
      <xdr:col>2</xdr:col>
      <xdr:colOff>3704382</xdr:colOff>
      <xdr:row>30</xdr:row>
      <xdr:rowOff>38198</xdr:rowOff>
    </xdr:to>
    <xdr:pic>
      <xdr:nvPicPr>
        <xdr:cNvPr id="16" name="図 15"/>
        <xdr:cNvPicPr>
          <a:picLocks noChangeAspect="1"/>
        </xdr:cNvPicPr>
      </xdr:nvPicPr>
      <xdr:blipFill>
        <a:blip xmlns:r="http://schemas.openxmlformats.org/officeDocument/2006/relationships" r:embed="rId1"/>
        <a:stretch>
          <a:fillRect/>
        </a:stretch>
      </xdr:blipFill>
      <xdr:spPr>
        <a:xfrm>
          <a:off x="1866900" y="6210300"/>
          <a:ext cx="3700300" cy="971648"/>
        </a:xfrm>
        <a:prstGeom prst="rect">
          <a:avLst/>
        </a:prstGeom>
      </xdr:spPr>
    </xdr:pic>
    <xdr:clientData/>
  </xdr:twoCellAnchor>
  <xdr:twoCellAnchor editAs="oneCell">
    <xdr:from>
      <xdr:col>2</xdr:col>
      <xdr:colOff>9525</xdr:colOff>
      <xdr:row>31</xdr:row>
      <xdr:rowOff>9525</xdr:rowOff>
    </xdr:from>
    <xdr:to>
      <xdr:col>2</xdr:col>
      <xdr:colOff>3067477</xdr:colOff>
      <xdr:row>35</xdr:row>
      <xdr:rowOff>9622</xdr:rowOff>
    </xdr:to>
    <xdr:pic>
      <xdr:nvPicPr>
        <xdr:cNvPr id="17" name="図 16"/>
        <xdr:cNvPicPr>
          <a:picLocks noChangeAspect="1"/>
        </xdr:cNvPicPr>
      </xdr:nvPicPr>
      <xdr:blipFill>
        <a:blip xmlns:r="http://schemas.openxmlformats.org/officeDocument/2006/relationships" r:embed="rId2"/>
        <a:stretch>
          <a:fillRect/>
        </a:stretch>
      </xdr:blipFill>
      <xdr:spPr>
        <a:xfrm>
          <a:off x="1866900" y="7391400"/>
          <a:ext cx="3057952" cy="952597"/>
        </a:xfrm>
        <a:prstGeom prst="rect">
          <a:avLst/>
        </a:prstGeom>
      </xdr:spPr>
    </xdr:pic>
    <xdr:clientData/>
  </xdr:twoCellAnchor>
  <xdr:twoCellAnchor editAs="oneCell">
    <xdr:from>
      <xdr:col>1</xdr:col>
      <xdr:colOff>0</xdr:colOff>
      <xdr:row>36</xdr:row>
      <xdr:rowOff>22411</xdr:rowOff>
    </xdr:from>
    <xdr:to>
      <xdr:col>2</xdr:col>
      <xdr:colOff>5894947</xdr:colOff>
      <xdr:row>75</xdr:row>
      <xdr:rowOff>14949</xdr:rowOff>
    </xdr:to>
    <xdr:pic>
      <xdr:nvPicPr>
        <xdr:cNvPr id="19" name="図 18"/>
        <xdr:cNvPicPr>
          <a:picLocks noChangeAspect="1"/>
        </xdr:cNvPicPr>
      </xdr:nvPicPr>
      <xdr:blipFill>
        <a:blip xmlns:r="http://schemas.openxmlformats.org/officeDocument/2006/relationships" r:embed="rId3"/>
        <a:stretch>
          <a:fillRect/>
        </a:stretch>
      </xdr:blipFill>
      <xdr:spPr>
        <a:xfrm>
          <a:off x="228600" y="8594911"/>
          <a:ext cx="7545494" cy="6679088"/>
        </a:xfrm>
        <a:prstGeom prst="rect">
          <a:avLst/>
        </a:prstGeom>
      </xdr:spPr>
    </xdr:pic>
    <xdr:clientData/>
  </xdr:twoCellAnchor>
  <xdr:twoCellAnchor editAs="oneCell">
    <xdr:from>
      <xdr:col>0</xdr:col>
      <xdr:colOff>224117</xdr:colOff>
      <xdr:row>74</xdr:row>
      <xdr:rowOff>156881</xdr:rowOff>
    </xdr:from>
    <xdr:to>
      <xdr:col>2</xdr:col>
      <xdr:colOff>5885420</xdr:colOff>
      <xdr:row>98</xdr:row>
      <xdr:rowOff>71176</xdr:rowOff>
    </xdr:to>
    <xdr:pic>
      <xdr:nvPicPr>
        <xdr:cNvPr id="20" name="図 19"/>
        <xdr:cNvPicPr>
          <a:picLocks noChangeAspect="1"/>
        </xdr:cNvPicPr>
      </xdr:nvPicPr>
      <xdr:blipFill rotWithShape="1">
        <a:blip xmlns:r="http://schemas.openxmlformats.org/officeDocument/2006/relationships" r:embed="rId4"/>
        <a:srcRect t="5371"/>
        <a:stretch/>
      </xdr:blipFill>
      <xdr:spPr>
        <a:xfrm>
          <a:off x="224117" y="15244481"/>
          <a:ext cx="7540450" cy="4029095"/>
        </a:xfrm>
        <a:prstGeom prst="rect">
          <a:avLst/>
        </a:prstGeom>
      </xdr:spPr>
    </xdr:pic>
    <xdr:clientData/>
  </xdr:twoCellAnchor>
  <xdr:twoCellAnchor editAs="oneCell">
    <xdr:from>
      <xdr:col>2</xdr:col>
      <xdr:colOff>5677003</xdr:colOff>
      <xdr:row>73</xdr:row>
      <xdr:rowOff>32586</xdr:rowOff>
    </xdr:from>
    <xdr:to>
      <xdr:col>2</xdr:col>
      <xdr:colOff>13148536</xdr:colOff>
      <xdr:row>98</xdr:row>
      <xdr:rowOff>60759</xdr:rowOff>
    </xdr:to>
    <xdr:pic>
      <xdr:nvPicPr>
        <xdr:cNvPr id="21" name="図 20"/>
        <xdr:cNvPicPr>
          <a:picLocks noChangeAspect="1"/>
        </xdr:cNvPicPr>
      </xdr:nvPicPr>
      <xdr:blipFill>
        <a:blip xmlns:r="http://schemas.openxmlformats.org/officeDocument/2006/relationships" r:embed="rId5"/>
        <a:stretch>
          <a:fillRect/>
        </a:stretch>
      </xdr:blipFill>
      <xdr:spPr>
        <a:xfrm>
          <a:off x="7534378" y="14948736"/>
          <a:ext cx="7520519" cy="4314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189"/>
  <sheetViews>
    <sheetView tabSelected="1" view="pageBreakPreview" zoomScaleNormal="100" zoomScaleSheetLayoutView="100" workbookViewId="0">
      <pane xSplit="1" ySplit="7" topLeftCell="B8" activePane="bottomRight" state="frozen"/>
      <selection pane="topRight" activeCell="B1" sqref="B1"/>
      <selection pane="bottomLeft" activeCell="A8" sqref="A8"/>
      <selection pane="bottomRight"/>
    </sheetView>
  </sheetViews>
  <sheetFormatPr defaultRowHeight="13.5" x14ac:dyDescent="0.15"/>
  <cols>
    <col min="1" max="1" width="36.875" style="4" customWidth="1"/>
    <col min="2" max="10" width="10.25" style="4" customWidth="1"/>
    <col min="11" max="16384" width="9" style="2"/>
  </cols>
  <sheetData>
    <row r="1" spans="1:10" s="5" customFormat="1" ht="20.25" customHeight="1" x14ac:dyDescent="0.15">
      <c r="A1" s="4"/>
      <c r="B1" s="4"/>
      <c r="C1" s="4"/>
      <c r="D1" s="4"/>
      <c r="E1" s="4"/>
      <c r="F1" s="4"/>
      <c r="G1" s="4"/>
      <c r="H1" s="4"/>
      <c r="I1" s="4"/>
      <c r="J1" s="4"/>
    </row>
    <row r="2" spans="1:10" s="5" customFormat="1" ht="20.25" customHeight="1" x14ac:dyDescent="0.15">
      <c r="A2" s="22" t="s">
        <v>139</v>
      </c>
      <c r="B2" s="3"/>
      <c r="C2" s="3"/>
      <c r="D2" s="3"/>
      <c r="E2" s="3"/>
      <c r="F2" s="3"/>
      <c r="G2" s="3"/>
      <c r="H2" s="3"/>
      <c r="I2" s="3"/>
      <c r="J2" s="3"/>
    </row>
    <row r="3" spans="1:10" s="5" customFormat="1" ht="20.25" customHeight="1" x14ac:dyDescent="0.15">
      <c r="A3" s="4" t="s">
        <v>73</v>
      </c>
      <c r="B3" s="4"/>
      <c r="C3" s="4"/>
      <c r="D3" s="4"/>
      <c r="E3" s="4"/>
      <c r="F3" s="4"/>
      <c r="G3" s="4"/>
      <c r="H3" s="4"/>
      <c r="I3" s="4"/>
      <c r="J3" s="4"/>
    </row>
    <row r="4" spans="1:10" s="5" customFormat="1" ht="20.25" customHeight="1" x14ac:dyDescent="0.15">
      <c r="A4" s="4"/>
      <c r="B4" s="4"/>
      <c r="C4" s="4"/>
      <c r="D4" s="4"/>
      <c r="E4" s="4"/>
      <c r="F4" s="4"/>
      <c r="G4" s="4"/>
      <c r="H4" s="4"/>
      <c r="I4" s="4"/>
      <c r="J4" s="4"/>
    </row>
    <row r="5" spans="1:10" s="5" customFormat="1" ht="20.25" customHeight="1" x14ac:dyDescent="0.15">
      <c r="A5" s="4" t="s">
        <v>1</v>
      </c>
      <c r="B5" s="4"/>
      <c r="C5" s="4"/>
      <c r="D5" s="9"/>
      <c r="E5" s="4"/>
      <c r="F5" s="4"/>
      <c r="G5" s="9"/>
      <c r="H5" s="4"/>
      <c r="I5" s="4"/>
      <c r="J5" s="16" t="s">
        <v>140</v>
      </c>
    </row>
    <row r="6" spans="1:10" s="5" customFormat="1" ht="20.25" customHeight="1" x14ac:dyDescent="0.15">
      <c r="A6" s="37" t="s">
        <v>68</v>
      </c>
      <c r="B6" s="37" t="s">
        <v>72</v>
      </c>
      <c r="C6" s="37"/>
      <c r="D6" s="37"/>
      <c r="E6" s="37" t="s">
        <v>2</v>
      </c>
      <c r="F6" s="37"/>
      <c r="G6" s="37"/>
      <c r="H6" s="37" t="s">
        <v>3</v>
      </c>
      <c r="I6" s="37"/>
      <c r="J6" s="37"/>
    </row>
    <row r="7" spans="1:10" s="5" customFormat="1" ht="20.25" customHeight="1" x14ac:dyDescent="0.15">
      <c r="A7" s="37"/>
      <c r="B7" s="21" t="s">
        <v>67</v>
      </c>
      <c r="C7" s="21" t="s">
        <v>69</v>
      </c>
      <c r="D7" s="21" t="s">
        <v>70</v>
      </c>
      <c r="E7" s="21" t="s">
        <v>67</v>
      </c>
      <c r="F7" s="21" t="s">
        <v>69</v>
      </c>
      <c r="G7" s="21" t="s">
        <v>70</v>
      </c>
      <c r="H7" s="21" t="s">
        <v>67</v>
      </c>
      <c r="I7" s="21" t="s">
        <v>69</v>
      </c>
      <c r="J7" s="21" t="s">
        <v>70</v>
      </c>
    </row>
    <row r="8" spans="1:10" s="5" customFormat="1" ht="20.25" customHeight="1" x14ac:dyDescent="0.15">
      <c r="A8" s="10" t="s">
        <v>74</v>
      </c>
      <c r="B8" s="30">
        <v>70626</v>
      </c>
      <c r="C8" s="30">
        <v>65193</v>
      </c>
      <c r="D8" s="30">
        <v>5433</v>
      </c>
      <c r="E8" s="30">
        <v>39861</v>
      </c>
      <c r="F8" s="30">
        <v>37065</v>
      </c>
      <c r="G8" s="30">
        <v>2796</v>
      </c>
      <c r="H8" s="30">
        <v>30765</v>
      </c>
      <c r="I8" s="30">
        <v>28128</v>
      </c>
      <c r="J8" s="30">
        <v>2637</v>
      </c>
    </row>
    <row r="9" spans="1:10" s="5" customFormat="1" ht="20.25" customHeight="1" x14ac:dyDescent="0.15">
      <c r="A9" s="10"/>
      <c r="B9" s="30"/>
      <c r="C9" s="30"/>
      <c r="D9" s="30"/>
      <c r="E9" s="30"/>
      <c r="F9" s="30"/>
      <c r="G9" s="30"/>
      <c r="H9" s="30"/>
      <c r="I9" s="30"/>
      <c r="J9" s="30"/>
    </row>
    <row r="10" spans="1:10" s="5" customFormat="1" ht="20.25" customHeight="1" x14ac:dyDescent="0.15">
      <c r="A10" s="10" t="s">
        <v>75</v>
      </c>
      <c r="B10" s="30">
        <v>55849</v>
      </c>
      <c r="C10" s="30">
        <v>52233</v>
      </c>
      <c r="D10" s="30">
        <v>3616</v>
      </c>
      <c r="E10" s="30">
        <v>30068</v>
      </c>
      <c r="F10" s="30">
        <v>28125</v>
      </c>
      <c r="G10" s="30">
        <v>1943</v>
      </c>
      <c r="H10" s="30">
        <v>25781</v>
      </c>
      <c r="I10" s="30">
        <v>24108</v>
      </c>
      <c r="J10" s="30">
        <v>1673</v>
      </c>
    </row>
    <row r="11" spans="1:10" s="5" customFormat="1" ht="20.25" customHeight="1" x14ac:dyDescent="0.15">
      <c r="A11" s="10" t="s">
        <v>76</v>
      </c>
      <c r="B11" s="30">
        <v>7428</v>
      </c>
      <c r="C11" s="30">
        <v>7428</v>
      </c>
      <c r="D11" s="13" t="s">
        <v>118</v>
      </c>
      <c r="E11" s="30">
        <v>4221</v>
      </c>
      <c r="F11" s="30">
        <v>4221</v>
      </c>
      <c r="G11" s="13" t="s">
        <v>118</v>
      </c>
      <c r="H11" s="30">
        <v>3207</v>
      </c>
      <c r="I11" s="30">
        <v>3207</v>
      </c>
      <c r="J11" s="13" t="s">
        <v>118</v>
      </c>
    </row>
    <row r="12" spans="1:10" s="5" customFormat="1" ht="20.25" customHeight="1" x14ac:dyDescent="0.15">
      <c r="A12" s="10" t="s">
        <v>77</v>
      </c>
      <c r="B12" s="30">
        <v>48421</v>
      </c>
      <c r="C12" s="30">
        <v>44805</v>
      </c>
      <c r="D12" s="30">
        <v>3616</v>
      </c>
      <c r="E12" s="30">
        <v>25847</v>
      </c>
      <c r="F12" s="30">
        <v>23904</v>
      </c>
      <c r="G12" s="30">
        <v>1943</v>
      </c>
      <c r="H12" s="30">
        <v>22574</v>
      </c>
      <c r="I12" s="30">
        <v>20901</v>
      </c>
      <c r="J12" s="30">
        <v>1673</v>
      </c>
    </row>
    <row r="13" spans="1:10" s="5" customFormat="1" ht="20.25" customHeight="1" x14ac:dyDescent="0.15">
      <c r="A13" s="10"/>
      <c r="B13" s="30"/>
      <c r="C13" s="30"/>
      <c r="D13" s="30"/>
      <c r="E13" s="30"/>
      <c r="F13" s="30"/>
      <c r="G13" s="30"/>
      <c r="H13" s="30"/>
      <c r="I13" s="30"/>
      <c r="J13" s="30"/>
    </row>
    <row r="14" spans="1:10" s="5" customFormat="1" ht="20.25" customHeight="1" x14ac:dyDescent="0.15">
      <c r="A14" s="10" t="s">
        <v>78</v>
      </c>
      <c r="B14" s="30">
        <v>13279</v>
      </c>
      <c r="C14" s="30">
        <v>11596</v>
      </c>
      <c r="D14" s="30">
        <v>1683</v>
      </c>
      <c r="E14" s="30">
        <v>8929</v>
      </c>
      <c r="F14" s="30">
        <v>8150</v>
      </c>
      <c r="G14" s="30">
        <v>779</v>
      </c>
      <c r="H14" s="30">
        <v>4350</v>
      </c>
      <c r="I14" s="30">
        <v>3446</v>
      </c>
      <c r="J14" s="30">
        <v>904</v>
      </c>
    </row>
    <row r="15" spans="1:10" s="5" customFormat="1" ht="20.25" customHeight="1" x14ac:dyDescent="0.15">
      <c r="A15" s="10" t="s">
        <v>79</v>
      </c>
      <c r="B15" s="30">
        <v>11983</v>
      </c>
      <c r="C15" s="30">
        <v>10418</v>
      </c>
      <c r="D15" s="30">
        <v>1565</v>
      </c>
      <c r="E15" s="30">
        <v>7810</v>
      </c>
      <c r="F15" s="30">
        <v>7091</v>
      </c>
      <c r="G15" s="30">
        <v>719</v>
      </c>
      <c r="H15" s="30">
        <v>4173</v>
      </c>
      <c r="I15" s="30">
        <v>3327</v>
      </c>
      <c r="J15" s="30">
        <v>846</v>
      </c>
    </row>
    <row r="16" spans="1:10" s="5" customFormat="1" ht="20.25" customHeight="1" x14ac:dyDescent="0.15">
      <c r="A16" s="10" t="s">
        <v>80</v>
      </c>
      <c r="B16" s="30">
        <v>2987</v>
      </c>
      <c r="C16" s="30">
        <v>1979</v>
      </c>
      <c r="D16" s="30">
        <v>1008</v>
      </c>
      <c r="E16" s="30">
        <v>1901</v>
      </c>
      <c r="F16" s="30">
        <v>1477</v>
      </c>
      <c r="G16" s="30">
        <v>424</v>
      </c>
      <c r="H16" s="30">
        <v>1086</v>
      </c>
      <c r="I16" s="30">
        <v>502</v>
      </c>
      <c r="J16" s="30">
        <v>584</v>
      </c>
    </row>
    <row r="17" spans="1:10" s="5" customFormat="1" ht="20.25" customHeight="1" x14ac:dyDescent="0.15">
      <c r="A17" s="10" t="s">
        <v>81</v>
      </c>
      <c r="B17" s="30">
        <v>1340</v>
      </c>
      <c r="C17" s="30">
        <v>795</v>
      </c>
      <c r="D17" s="30">
        <v>545</v>
      </c>
      <c r="E17" s="30">
        <v>748</v>
      </c>
      <c r="F17" s="30">
        <v>522</v>
      </c>
      <c r="G17" s="30">
        <v>226</v>
      </c>
      <c r="H17" s="30">
        <v>592</v>
      </c>
      <c r="I17" s="30">
        <v>273</v>
      </c>
      <c r="J17" s="30">
        <v>319</v>
      </c>
    </row>
    <row r="18" spans="1:10" s="5" customFormat="1" ht="20.25" customHeight="1" x14ac:dyDescent="0.15">
      <c r="A18" s="10" t="s">
        <v>82</v>
      </c>
      <c r="B18" s="30">
        <v>781</v>
      </c>
      <c r="C18" s="30">
        <v>602</v>
      </c>
      <c r="D18" s="30">
        <v>179</v>
      </c>
      <c r="E18" s="30">
        <v>560</v>
      </c>
      <c r="F18" s="30">
        <v>482</v>
      </c>
      <c r="G18" s="30">
        <v>78</v>
      </c>
      <c r="H18" s="30">
        <v>221</v>
      </c>
      <c r="I18" s="30">
        <v>120</v>
      </c>
      <c r="J18" s="30">
        <v>101</v>
      </c>
    </row>
    <row r="19" spans="1:10" s="5" customFormat="1" ht="20.25" customHeight="1" x14ac:dyDescent="0.15">
      <c r="A19" s="10" t="s">
        <v>83</v>
      </c>
      <c r="B19" s="30">
        <v>330</v>
      </c>
      <c r="C19" s="30">
        <v>249</v>
      </c>
      <c r="D19" s="30">
        <v>81</v>
      </c>
      <c r="E19" s="30">
        <v>226</v>
      </c>
      <c r="F19" s="30">
        <v>199</v>
      </c>
      <c r="G19" s="30">
        <v>27</v>
      </c>
      <c r="H19" s="30">
        <v>104</v>
      </c>
      <c r="I19" s="30">
        <v>50</v>
      </c>
      <c r="J19" s="30">
        <v>54</v>
      </c>
    </row>
    <row r="20" spans="1:10" s="5" customFormat="1" ht="20.25" customHeight="1" x14ac:dyDescent="0.15">
      <c r="A20" s="10" t="s">
        <v>84</v>
      </c>
      <c r="B20" s="30">
        <v>199</v>
      </c>
      <c r="C20" s="30">
        <v>124</v>
      </c>
      <c r="D20" s="30">
        <v>75</v>
      </c>
      <c r="E20" s="30">
        <v>143</v>
      </c>
      <c r="F20" s="30">
        <v>98</v>
      </c>
      <c r="G20" s="30">
        <v>45</v>
      </c>
      <c r="H20" s="30">
        <v>56</v>
      </c>
      <c r="I20" s="30">
        <v>26</v>
      </c>
      <c r="J20" s="30">
        <v>30</v>
      </c>
    </row>
    <row r="21" spans="1:10" s="5" customFormat="1" ht="20.25" customHeight="1" x14ac:dyDescent="0.15">
      <c r="A21" s="15" t="s">
        <v>85</v>
      </c>
      <c r="B21" s="30">
        <v>337</v>
      </c>
      <c r="C21" s="30">
        <v>209</v>
      </c>
      <c r="D21" s="30">
        <v>128</v>
      </c>
      <c r="E21" s="30">
        <v>224</v>
      </c>
      <c r="F21" s="30">
        <v>176</v>
      </c>
      <c r="G21" s="30">
        <v>48</v>
      </c>
      <c r="H21" s="30">
        <v>113</v>
      </c>
      <c r="I21" s="30">
        <v>33</v>
      </c>
      <c r="J21" s="30">
        <v>80</v>
      </c>
    </row>
    <row r="22" spans="1:10" s="5" customFormat="1" ht="20.25" customHeight="1" x14ac:dyDescent="0.15">
      <c r="A22" s="15" t="s">
        <v>86</v>
      </c>
      <c r="B22" s="30">
        <v>325</v>
      </c>
      <c r="C22" s="30">
        <v>321</v>
      </c>
      <c r="D22" s="30">
        <v>4</v>
      </c>
      <c r="E22" s="30">
        <v>270</v>
      </c>
      <c r="F22" s="13">
        <v>269</v>
      </c>
      <c r="G22" s="13">
        <v>1</v>
      </c>
      <c r="H22" s="30">
        <v>55</v>
      </c>
      <c r="I22" s="13">
        <v>52</v>
      </c>
      <c r="J22" s="13">
        <v>3</v>
      </c>
    </row>
    <row r="23" spans="1:10" s="5" customFormat="1" ht="20.25" customHeight="1" x14ac:dyDescent="0.15">
      <c r="A23" s="15" t="s">
        <v>106</v>
      </c>
      <c r="B23" s="30">
        <v>100</v>
      </c>
      <c r="C23" s="30">
        <v>93</v>
      </c>
      <c r="D23" s="30">
        <v>7</v>
      </c>
      <c r="E23" s="30">
        <v>91</v>
      </c>
      <c r="F23" s="13">
        <v>85</v>
      </c>
      <c r="G23" s="13">
        <v>6</v>
      </c>
      <c r="H23" s="30">
        <v>9</v>
      </c>
      <c r="I23" s="13">
        <v>8</v>
      </c>
      <c r="J23" s="13">
        <v>1</v>
      </c>
    </row>
    <row r="24" spans="1:10" s="5" customFormat="1" ht="20.25" customHeight="1" x14ac:dyDescent="0.15">
      <c r="A24" s="15" t="s">
        <v>119</v>
      </c>
      <c r="B24" s="30">
        <v>6</v>
      </c>
      <c r="C24" s="30">
        <v>5</v>
      </c>
      <c r="D24" s="30">
        <v>1</v>
      </c>
      <c r="E24" s="30">
        <v>5</v>
      </c>
      <c r="F24" s="13">
        <v>5</v>
      </c>
      <c r="G24" s="13" t="s">
        <v>118</v>
      </c>
      <c r="H24" s="30">
        <v>1</v>
      </c>
      <c r="I24" s="13" t="s">
        <v>118</v>
      </c>
      <c r="J24" s="13">
        <v>1</v>
      </c>
    </row>
    <row r="25" spans="1:10" s="5" customFormat="1" ht="20.25" customHeight="1" x14ac:dyDescent="0.15">
      <c r="A25" s="10" t="s">
        <v>87</v>
      </c>
      <c r="B25" s="30">
        <v>85</v>
      </c>
      <c r="C25" s="30">
        <v>49</v>
      </c>
      <c r="D25" s="30">
        <v>36</v>
      </c>
      <c r="E25" s="30">
        <v>51</v>
      </c>
      <c r="F25" s="13">
        <v>35</v>
      </c>
      <c r="G25" s="13">
        <v>16</v>
      </c>
      <c r="H25" s="30">
        <v>34</v>
      </c>
      <c r="I25" s="13">
        <v>14</v>
      </c>
      <c r="J25" s="13">
        <v>20</v>
      </c>
    </row>
    <row r="26" spans="1:10" s="5" customFormat="1" ht="20.25" customHeight="1" x14ac:dyDescent="0.15">
      <c r="A26" s="15" t="s">
        <v>120</v>
      </c>
      <c r="B26" s="30">
        <v>8</v>
      </c>
      <c r="C26" s="30">
        <v>8</v>
      </c>
      <c r="D26" s="30" t="s">
        <v>118</v>
      </c>
      <c r="E26" s="32">
        <v>8</v>
      </c>
      <c r="F26" s="33">
        <v>8</v>
      </c>
      <c r="G26" s="33" t="s">
        <v>118</v>
      </c>
      <c r="H26" s="30" t="s">
        <v>118</v>
      </c>
      <c r="I26" s="13" t="s">
        <v>118</v>
      </c>
      <c r="J26" s="13" t="s">
        <v>118</v>
      </c>
    </row>
    <row r="27" spans="1:10" s="5" customFormat="1" ht="20.25" customHeight="1" x14ac:dyDescent="0.15">
      <c r="A27" s="10" t="s">
        <v>88</v>
      </c>
      <c r="B27" s="30">
        <v>335</v>
      </c>
      <c r="C27" s="30">
        <v>204</v>
      </c>
      <c r="D27" s="30">
        <v>131</v>
      </c>
      <c r="E27" s="34">
        <v>234</v>
      </c>
      <c r="F27" s="34">
        <v>153</v>
      </c>
      <c r="G27" s="34">
        <v>81</v>
      </c>
      <c r="H27" s="30">
        <v>101</v>
      </c>
      <c r="I27" s="13">
        <v>51</v>
      </c>
      <c r="J27" s="13">
        <v>50</v>
      </c>
    </row>
    <row r="28" spans="1:10" s="5" customFormat="1" ht="20.25" customHeight="1" x14ac:dyDescent="0.15">
      <c r="A28" s="10" t="s">
        <v>89</v>
      </c>
      <c r="B28" s="30">
        <v>23</v>
      </c>
      <c r="C28" s="30">
        <v>23</v>
      </c>
      <c r="D28" s="30" t="s">
        <v>118</v>
      </c>
      <c r="E28" s="34">
        <v>20</v>
      </c>
      <c r="F28" s="34">
        <v>20</v>
      </c>
      <c r="G28" s="35" t="s">
        <v>118</v>
      </c>
      <c r="H28" s="30">
        <v>3</v>
      </c>
      <c r="I28" s="13">
        <v>3</v>
      </c>
      <c r="J28" s="13" t="s">
        <v>118</v>
      </c>
    </row>
    <row r="29" spans="1:10" s="5" customFormat="1" ht="20.25" customHeight="1" x14ac:dyDescent="0.15">
      <c r="A29" s="10" t="s">
        <v>90</v>
      </c>
      <c r="B29" s="30">
        <v>751</v>
      </c>
      <c r="C29" s="30">
        <v>744</v>
      </c>
      <c r="D29" s="30">
        <v>7</v>
      </c>
      <c r="E29" s="34">
        <v>477</v>
      </c>
      <c r="F29" s="34">
        <v>471</v>
      </c>
      <c r="G29" s="34">
        <v>6</v>
      </c>
      <c r="H29" s="30">
        <v>274</v>
      </c>
      <c r="I29" s="13">
        <v>273</v>
      </c>
      <c r="J29" s="13">
        <v>1</v>
      </c>
    </row>
    <row r="30" spans="1:10" s="5" customFormat="1" ht="20.25" customHeight="1" x14ac:dyDescent="0.15">
      <c r="A30" s="10" t="s">
        <v>91</v>
      </c>
      <c r="B30" s="30">
        <v>69</v>
      </c>
      <c r="C30" s="30">
        <v>63</v>
      </c>
      <c r="D30" s="30">
        <v>6</v>
      </c>
      <c r="E30" s="30">
        <v>56</v>
      </c>
      <c r="F30" s="13">
        <v>52</v>
      </c>
      <c r="G30" s="13">
        <v>4</v>
      </c>
      <c r="H30" s="30">
        <v>13</v>
      </c>
      <c r="I30" s="13">
        <v>11</v>
      </c>
      <c r="J30" s="13">
        <v>2</v>
      </c>
    </row>
    <row r="31" spans="1:10" s="20" customFormat="1" ht="20.25" customHeight="1" x14ac:dyDescent="0.15">
      <c r="A31" s="18" t="s">
        <v>92</v>
      </c>
      <c r="B31" s="19">
        <v>3141</v>
      </c>
      <c r="C31" s="19">
        <v>2906</v>
      </c>
      <c r="D31" s="19">
        <v>235</v>
      </c>
      <c r="E31" s="19">
        <v>1696</v>
      </c>
      <c r="F31" s="19">
        <v>1585</v>
      </c>
      <c r="G31" s="19">
        <v>111</v>
      </c>
      <c r="H31" s="19">
        <v>1445</v>
      </c>
      <c r="I31" s="19">
        <v>1321</v>
      </c>
      <c r="J31" s="19">
        <v>124</v>
      </c>
    </row>
    <row r="32" spans="1:10" s="5" customFormat="1" ht="20.25" customHeight="1" x14ac:dyDescent="0.15">
      <c r="A32" s="15" t="s">
        <v>107</v>
      </c>
      <c r="B32" s="30">
        <v>600</v>
      </c>
      <c r="C32" s="30">
        <v>544</v>
      </c>
      <c r="D32" s="30">
        <v>56</v>
      </c>
      <c r="E32" s="30">
        <v>442</v>
      </c>
      <c r="F32" s="13">
        <v>417</v>
      </c>
      <c r="G32" s="13">
        <v>25</v>
      </c>
      <c r="H32" s="30">
        <v>158</v>
      </c>
      <c r="I32" s="13">
        <v>127</v>
      </c>
      <c r="J32" s="13">
        <v>31</v>
      </c>
    </row>
    <row r="33" spans="1:10" s="5" customFormat="1" ht="20.25" customHeight="1" x14ac:dyDescent="0.15">
      <c r="A33" s="15" t="s">
        <v>178</v>
      </c>
      <c r="B33" s="30">
        <v>62</v>
      </c>
      <c r="C33" s="30">
        <v>61</v>
      </c>
      <c r="D33" s="30">
        <v>1</v>
      </c>
      <c r="E33" s="30">
        <v>53</v>
      </c>
      <c r="F33" s="13">
        <v>52</v>
      </c>
      <c r="G33" s="13">
        <v>1</v>
      </c>
      <c r="H33" s="30">
        <v>9</v>
      </c>
      <c r="I33" s="13">
        <v>9</v>
      </c>
      <c r="J33" s="13" t="s">
        <v>118</v>
      </c>
    </row>
    <row r="34" spans="1:10" s="5" customFormat="1" ht="20.25" customHeight="1" x14ac:dyDescent="0.15">
      <c r="A34" s="15" t="s">
        <v>121</v>
      </c>
      <c r="B34" s="30">
        <v>4</v>
      </c>
      <c r="C34" s="30">
        <v>4</v>
      </c>
      <c r="D34" s="30" t="s">
        <v>118</v>
      </c>
      <c r="E34" s="30">
        <v>3</v>
      </c>
      <c r="F34" s="13">
        <v>3</v>
      </c>
      <c r="G34" s="13" t="s">
        <v>118</v>
      </c>
      <c r="H34" s="30">
        <v>1</v>
      </c>
      <c r="I34" s="13">
        <v>1</v>
      </c>
      <c r="J34" s="13" t="s">
        <v>118</v>
      </c>
    </row>
    <row r="35" spans="1:10" s="5" customFormat="1" ht="20.25" customHeight="1" x14ac:dyDescent="0.15">
      <c r="A35" s="15" t="s">
        <v>180</v>
      </c>
      <c r="B35" s="30">
        <v>1</v>
      </c>
      <c r="C35" s="30">
        <v>1</v>
      </c>
      <c r="D35" s="30" t="s">
        <v>118</v>
      </c>
      <c r="E35" s="30">
        <v>1</v>
      </c>
      <c r="F35" s="13">
        <v>1</v>
      </c>
      <c r="G35" s="13" t="s">
        <v>118</v>
      </c>
      <c r="H35" s="30" t="s">
        <v>118</v>
      </c>
      <c r="I35" s="13" t="s">
        <v>118</v>
      </c>
      <c r="J35" s="13" t="s">
        <v>118</v>
      </c>
    </row>
    <row r="36" spans="1:10" s="5" customFormat="1" ht="20.25" customHeight="1" x14ac:dyDescent="0.15">
      <c r="A36" s="15" t="s">
        <v>122</v>
      </c>
      <c r="B36" s="30">
        <v>3</v>
      </c>
      <c r="C36" s="30">
        <v>3</v>
      </c>
      <c r="D36" s="30" t="s">
        <v>118</v>
      </c>
      <c r="E36" s="30">
        <v>3</v>
      </c>
      <c r="F36" s="13">
        <v>3</v>
      </c>
      <c r="G36" s="13" t="s">
        <v>118</v>
      </c>
      <c r="H36" s="30" t="s">
        <v>118</v>
      </c>
      <c r="I36" s="13" t="s">
        <v>118</v>
      </c>
      <c r="J36" s="13" t="s">
        <v>118</v>
      </c>
    </row>
    <row r="37" spans="1:10" s="5" customFormat="1" ht="20.25" customHeight="1" x14ac:dyDescent="0.15">
      <c r="A37" s="28" t="s">
        <v>179</v>
      </c>
      <c r="B37" s="30">
        <v>4</v>
      </c>
      <c r="C37" s="30">
        <v>4</v>
      </c>
      <c r="D37" s="30" t="s">
        <v>118</v>
      </c>
      <c r="E37" s="34">
        <v>3</v>
      </c>
      <c r="F37" s="34">
        <v>3</v>
      </c>
      <c r="G37" s="35" t="s">
        <v>118</v>
      </c>
      <c r="H37" s="30">
        <v>1</v>
      </c>
      <c r="I37" s="13">
        <v>1</v>
      </c>
      <c r="J37" s="13" t="s">
        <v>118</v>
      </c>
    </row>
    <row r="38" spans="1:10" s="5" customFormat="1" ht="20.25" customHeight="1" x14ac:dyDescent="0.15">
      <c r="A38" s="15" t="s">
        <v>109</v>
      </c>
      <c r="B38" s="30">
        <v>14</v>
      </c>
      <c r="C38" s="30">
        <v>3</v>
      </c>
      <c r="D38" s="30">
        <v>11</v>
      </c>
      <c r="E38" s="34">
        <v>10</v>
      </c>
      <c r="F38" s="34">
        <v>2</v>
      </c>
      <c r="G38" s="34">
        <v>8</v>
      </c>
      <c r="H38" s="30">
        <v>4</v>
      </c>
      <c r="I38" s="13">
        <v>1</v>
      </c>
      <c r="J38" s="13">
        <v>3</v>
      </c>
    </row>
    <row r="39" spans="1:10" s="5" customFormat="1" ht="20.25" customHeight="1" x14ac:dyDescent="0.15">
      <c r="A39" s="15" t="s">
        <v>123</v>
      </c>
      <c r="B39" s="30">
        <v>4</v>
      </c>
      <c r="C39" s="30">
        <v>4</v>
      </c>
      <c r="D39" s="30" t="s">
        <v>118</v>
      </c>
      <c r="E39" s="34">
        <v>3</v>
      </c>
      <c r="F39" s="34">
        <v>3</v>
      </c>
      <c r="G39" s="35" t="s">
        <v>118</v>
      </c>
      <c r="H39" s="30">
        <v>1</v>
      </c>
      <c r="I39" s="13">
        <v>1</v>
      </c>
      <c r="J39" s="13" t="s">
        <v>118</v>
      </c>
    </row>
    <row r="40" spans="1:10" s="5" customFormat="1" ht="20.25" customHeight="1" x14ac:dyDescent="0.15">
      <c r="A40" s="15" t="s">
        <v>124</v>
      </c>
      <c r="B40" s="30">
        <v>5</v>
      </c>
      <c r="C40" s="30">
        <v>5</v>
      </c>
      <c r="D40" s="30" t="s">
        <v>118</v>
      </c>
      <c r="E40" s="34">
        <v>4</v>
      </c>
      <c r="F40" s="34">
        <v>4</v>
      </c>
      <c r="G40" s="35" t="s">
        <v>118</v>
      </c>
      <c r="H40" s="30">
        <v>1</v>
      </c>
      <c r="I40" s="13">
        <v>1</v>
      </c>
      <c r="J40" s="13" t="s">
        <v>118</v>
      </c>
    </row>
    <row r="41" spans="1:10" s="5" customFormat="1" ht="20.25" customHeight="1" x14ac:dyDescent="0.15">
      <c r="A41" s="15" t="s">
        <v>125</v>
      </c>
      <c r="B41" s="30">
        <v>4</v>
      </c>
      <c r="C41" s="30">
        <v>4</v>
      </c>
      <c r="D41" s="30" t="s">
        <v>118</v>
      </c>
      <c r="E41" s="34">
        <v>3</v>
      </c>
      <c r="F41" s="34">
        <v>3</v>
      </c>
      <c r="G41" s="35" t="s">
        <v>118</v>
      </c>
      <c r="H41" s="30">
        <v>1</v>
      </c>
      <c r="I41" s="13">
        <v>1</v>
      </c>
      <c r="J41" s="13" t="s">
        <v>118</v>
      </c>
    </row>
    <row r="42" spans="1:10" s="5" customFormat="1" ht="20.25" customHeight="1" x14ac:dyDescent="0.15">
      <c r="A42" s="15" t="s">
        <v>126</v>
      </c>
      <c r="B42" s="30">
        <v>4</v>
      </c>
      <c r="C42" s="30">
        <v>4</v>
      </c>
      <c r="D42" s="30" t="s">
        <v>118</v>
      </c>
      <c r="E42" s="34">
        <v>4</v>
      </c>
      <c r="F42" s="34">
        <v>4</v>
      </c>
      <c r="G42" s="35" t="s">
        <v>118</v>
      </c>
      <c r="H42" s="30" t="s">
        <v>118</v>
      </c>
      <c r="I42" s="13" t="s">
        <v>118</v>
      </c>
      <c r="J42" s="13" t="s">
        <v>118</v>
      </c>
    </row>
    <row r="43" spans="1:10" s="5" customFormat="1" ht="20.25" customHeight="1" x14ac:dyDescent="0.15">
      <c r="A43" s="15" t="s">
        <v>93</v>
      </c>
      <c r="B43" s="30">
        <v>162</v>
      </c>
      <c r="C43" s="30">
        <v>160</v>
      </c>
      <c r="D43" s="30">
        <v>2</v>
      </c>
      <c r="E43" s="34">
        <v>113</v>
      </c>
      <c r="F43" s="34">
        <v>113</v>
      </c>
      <c r="G43" s="35" t="s">
        <v>118</v>
      </c>
      <c r="H43" s="30">
        <v>49</v>
      </c>
      <c r="I43" s="13">
        <v>47</v>
      </c>
      <c r="J43" s="13">
        <v>2</v>
      </c>
    </row>
    <row r="44" spans="1:10" s="5" customFormat="1" ht="20.25" customHeight="1" x14ac:dyDescent="0.15">
      <c r="A44" s="15" t="s">
        <v>181</v>
      </c>
      <c r="B44" s="30">
        <v>20</v>
      </c>
      <c r="C44" s="30">
        <v>19</v>
      </c>
      <c r="D44" s="30">
        <v>1</v>
      </c>
      <c r="E44" s="34">
        <v>20</v>
      </c>
      <c r="F44" s="34">
        <v>19</v>
      </c>
      <c r="G44" s="34">
        <v>1</v>
      </c>
      <c r="H44" s="30" t="s">
        <v>118</v>
      </c>
      <c r="I44" s="13" t="s">
        <v>118</v>
      </c>
      <c r="J44" s="13" t="s">
        <v>118</v>
      </c>
    </row>
    <row r="45" spans="1:10" s="5" customFormat="1" ht="20.25" customHeight="1" x14ac:dyDescent="0.15">
      <c r="A45" s="10" t="s">
        <v>95</v>
      </c>
      <c r="B45" s="30">
        <v>118</v>
      </c>
      <c r="C45" s="30">
        <v>111</v>
      </c>
      <c r="D45" s="30">
        <v>7</v>
      </c>
      <c r="E45" s="34">
        <v>85</v>
      </c>
      <c r="F45" s="34">
        <v>82</v>
      </c>
      <c r="G45" s="34">
        <v>3</v>
      </c>
      <c r="H45" s="30">
        <v>33</v>
      </c>
      <c r="I45" s="13">
        <v>29</v>
      </c>
      <c r="J45" s="13">
        <v>4</v>
      </c>
    </row>
    <row r="46" spans="1:10" s="5" customFormat="1" ht="20.25" customHeight="1" x14ac:dyDescent="0.15">
      <c r="A46" s="10" t="s">
        <v>96</v>
      </c>
      <c r="B46" s="30">
        <v>143</v>
      </c>
      <c r="C46" s="30">
        <v>135</v>
      </c>
      <c r="D46" s="30">
        <v>8</v>
      </c>
      <c r="E46" s="34">
        <v>122</v>
      </c>
      <c r="F46" s="34">
        <v>121</v>
      </c>
      <c r="G46" s="34">
        <v>1</v>
      </c>
      <c r="H46" s="30">
        <v>21</v>
      </c>
      <c r="I46" s="13">
        <v>14</v>
      </c>
      <c r="J46" s="13">
        <v>7</v>
      </c>
    </row>
    <row r="47" spans="1:10" s="5" customFormat="1" ht="20.25" customHeight="1" x14ac:dyDescent="0.15">
      <c r="A47" s="10" t="s">
        <v>97</v>
      </c>
      <c r="B47" s="30">
        <v>88</v>
      </c>
      <c r="C47" s="30">
        <v>88</v>
      </c>
      <c r="D47" s="30" t="s">
        <v>118</v>
      </c>
      <c r="E47" s="34">
        <v>75</v>
      </c>
      <c r="F47" s="34">
        <v>75</v>
      </c>
      <c r="G47" s="35" t="s">
        <v>118</v>
      </c>
      <c r="H47" s="30">
        <v>13</v>
      </c>
      <c r="I47" s="13">
        <v>13</v>
      </c>
      <c r="J47" s="13" t="s">
        <v>118</v>
      </c>
    </row>
    <row r="48" spans="1:10" s="5" customFormat="1" ht="20.25" customHeight="1" x14ac:dyDescent="0.15">
      <c r="A48" s="10" t="s">
        <v>99</v>
      </c>
      <c r="B48" s="30">
        <v>51</v>
      </c>
      <c r="C48" s="30">
        <v>51</v>
      </c>
      <c r="D48" s="30" t="s">
        <v>118</v>
      </c>
      <c r="E48" s="34">
        <v>46</v>
      </c>
      <c r="F48" s="34">
        <v>46</v>
      </c>
      <c r="G48" s="35" t="s">
        <v>118</v>
      </c>
      <c r="H48" s="30">
        <v>5</v>
      </c>
      <c r="I48" s="13">
        <v>5</v>
      </c>
      <c r="J48" s="13" t="s">
        <v>118</v>
      </c>
    </row>
    <row r="49" spans="1:10" s="5" customFormat="1" ht="20.25" customHeight="1" x14ac:dyDescent="0.15">
      <c r="A49" s="15" t="s">
        <v>127</v>
      </c>
      <c r="B49" s="30">
        <v>9</v>
      </c>
      <c r="C49" s="30">
        <v>8</v>
      </c>
      <c r="D49" s="30">
        <v>1</v>
      </c>
      <c r="E49" s="34">
        <v>5</v>
      </c>
      <c r="F49" s="34">
        <v>5</v>
      </c>
      <c r="G49" s="35" t="s">
        <v>118</v>
      </c>
      <c r="H49" s="30">
        <v>4</v>
      </c>
      <c r="I49" s="13">
        <v>3</v>
      </c>
      <c r="J49" s="13">
        <v>1</v>
      </c>
    </row>
    <row r="50" spans="1:10" s="5" customFormat="1" ht="20.25" customHeight="1" x14ac:dyDescent="0.15">
      <c r="A50" s="10" t="s">
        <v>100</v>
      </c>
      <c r="B50" s="30">
        <v>8</v>
      </c>
      <c r="C50" s="30">
        <v>7</v>
      </c>
      <c r="D50" s="30">
        <v>1</v>
      </c>
      <c r="E50" s="34">
        <v>8</v>
      </c>
      <c r="F50" s="34">
        <v>7</v>
      </c>
      <c r="G50" s="34">
        <v>1</v>
      </c>
      <c r="H50" s="30" t="s">
        <v>118</v>
      </c>
      <c r="I50" s="13" t="s">
        <v>118</v>
      </c>
      <c r="J50" s="13" t="s">
        <v>118</v>
      </c>
    </row>
    <row r="51" spans="1:10" s="5" customFormat="1" ht="20.25" customHeight="1" x14ac:dyDescent="0.15">
      <c r="A51" s="10" t="s">
        <v>101</v>
      </c>
      <c r="B51" s="30">
        <v>493</v>
      </c>
      <c r="C51" s="30">
        <v>478</v>
      </c>
      <c r="D51" s="30">
        <v>15</v>
      </c>
      <c r="E51" s="34">
        <v>260</v>
      </c>
      <c r="F51" s="34">
        <v>252</v>
      </c>
      <c r="G51" s="34">
        <v>8</v>
      </c>
      <c r="H51" s="30">
        <v>233</v>
      </c>
      <c r="I51" s="13">
        <v>226</v>
      </c>
      <c r="J51" s="13">
        <v>7</v>
      </c>
    </row>
    <row r="52" spans="1:10" s="5" customFormat="1" ht="20.25" customHeight="1" x14ac:dyDescent="0.15">
      <c r="A52" s="15" t="s">
        <v>108</v>
      </c>
      <c r="B52" s="30">
        <v>279</v>
      </c>
      <c r="C52" s="30">
        <v>261</v>
      </c>
      <c r="D52" s="30">
        <v>18</v>
      </c>
      <c r="E52" s="34">
        <v>193</v>
      </c>
      <c r="F52" s="34">
        <v>179</v>
      </c>
      <c r="G52" s="34">
        <v>14</v>
      </c>
      <c r="H52" s="30">
        <v>86</v>
      </c>
      <c r="I52" s="13">
        <v>82</v>
      </c>
      <c r="J52" s="13">
        <v>4</v>
      </c>
    </row>
    <row r="53" spans="1:10" s="5" customFormat="1" ht="20.25" customHeight="1" x14ac:dyDescent="0.15">
      <c r="A53" s="10" t="s">
        <v>102</v>
      </c>
      <c r="B53" s="30">
        <v>1955</v>
      </c>
      <c r="C53" s="30">
        <v>1950</v>
      </c>
      <c r="D53" s="30">
        <v>5</v>
      </c>
      <c r="E53" s="34">
        <v>1451</v>
      </c>
      <c r="F53" s="34">
        <v>1447</v>
      </c>
      <c r="G53" s="34">
        <v>4</v>
      </c>
      <c r="H53" s="30">
        <v>504</v>
      </c>
      <c r="I53" s="19">
        <v>503</v>
      </c>
      <c r="J53" s="13">
        <v>1</v>
      </c>
    </row>
    <row r="54" spans="1:10" s="5" customFormat="1" ht="20.25" customHeight="1" x14ac:dyDescent="0.15">
      <c r="A54" s="10" t="s">
        <v>103</v>
      </c>
      <c r="B54" s="30">
        <v>122</v>
      </c>
      <c r="C54" s="30">
        <v>118</v>
      </c>
      <c r="D54" s="30">
        <v>4</v>
      </c>
      <c r="E54" s="34">
        <v>94</v>
      </c>
      <c r="F54" s="34">
        <v>90</v>
      </c>
      <c r="G54" s="34">
        <v>4</v>
      </c>
      <c r="H54" s="30">
        <v>28</v>
      </c>
      <c r="I54" s="13">
        <v>28</v>
      </c>
      <c r="J54" s="13" t="s">
        <v>118</v>
      </c>
    </row>
    <row r="55" spans="1:10" s="5" customFormat="1" ht="20.25" customHeight="1" x14ac:dyDescent="0.15">
      <c r="A55" s="10"/>
      <c r="B55" s="30"/>
      <c r="C55" s="30"/>
      <c r="D55" s="30"/>
      <c r="E55" s="30"/>
      <c r="F55" s="30"/>
      <c r="G55" s="30"/>
      <c r="H55" s="30"/>
      <c r="I55" s="30"/>
      <c r="J55" s="30"/>
    </row>
    <row r="56" spans="1:10" s="5" customFormat="1" ht="20.25" customHeight="1" x14ac:dyDescent="0.15">
      <c r="A56" s="10" t="s">
        <v>104</v>
      </c>
      <c r="B56" s="29">
        <v>973</v>
      </c>
      <c r="C56" s="29">
        <v>882</v>
      </c>
      <c r="D56" s="29">
        <v>91</v>
      </c>
      <c r="E56" s="29">
        <v>887</v>
      </c>
      <c r="F56" s="29">
        <v>839</v>
      </c>
      <c r="G56" s="29">
        <v>48</v>
      </c>
      <c r="H56" s="31">
        <v>86</v>
      </c>
      <c r="I56" s="29">
        <v>43</v>
      </c>
      <c r="J56" s="29">
        <v>43</v>
      </c>
    </row>
    <row r="57" spans="1:10" s="5" customFormat="1" ht="20.25" customHeight="1" x14ac:dyDescent="0.15">
      <c r="A57" s="10" t="s">
        <v>105</v>
      </c>
      <c r="B57" s="29">
        <v>26</v>
      </c>
      <c r="C57" s="29">
        <v>25</v>
      </c>
      <c r="D57" s="29">
        <v>1</v>
      </c>
      <c r="E57" s="29">
        <v>23</v>
      </c>
      <c r="F57" s="29">
        <v>23</v>
      </c>
      <c r="G57" s="29" t="s">
        <v>118</v>
      </c>
      <c r="H57" s="29">
        <v>3</v>
      </c>
      <c r="I57" s="29">
        <v>2</v>
      </c>
      <c r="J57" s="29">
        <v>1</v>
      </c>
    </row>
    <row r="58" spans="1:10" s="5" customFormat="1" ht="20.25" customHeight="1" x14ac:dyDescent="0.15">
      <c r="A58" s="10" t="s">
        <v>4</v>
      </c>
      <c r="B58" s="29">
        <v>9</v>
      </c>
      <c r="C58" s="29">
        <v>9</v>
      </c>
      <c r="D58" s="29" t="s">
        <v>118</v>
      </c>
      <c r="E58" s="29">
        <v>9</v>
      </c>
      <c r="F58" s="29">
        <v>9</v>
      </c>
      <c r="G58" s="12" t="s">
        <v>118</v>
      </c>
      <c r="H58" s="29" t="s">
        <v>118</v>
      </c>
      <c r="I58" s="29" t="s">
        <v>118</v>
      </c>
      <c r="J58" s="12" t="s">
        <v>118</v>
      </c>
    </row>
    <row r="59" spans="1:10" s="5" customFormat="1" ht="20.25" customHeight="1" x14ac:dyDescent="0.15">
      <c r="A59" s="10" t="s">
        <v>5</v>
      </c>
      <c r="B59" s="29">
        <v>17</v>
      </c>
      <c r="C59" s="29">
        <v>16</v>
      </c>
      <c r="D59" s="29">
        <v>1</v>
      </c>
      <c r="E59" s="29">
        <v>14</v>
      </c>
      <c r="F59" s="29">
        <v>14</v>
      </c>
      <c r="G59" s="36" t="s">
        <v>187</v>
      </c>
      <c r="H59" s="29">
        <v>3</v>
      </c>
      <c r="I59" s="29">
        <v>2</v>
      </c>
      <c r="J59" s="12">
        <v>1</v>
      </c>
    </row>
    <row r="60" spans="1:10" s="5" customFormat="1" ht="20.25" customHeight="1" x14ac:dyDescent="0.15">
      <c r="A60" s="10"/>
      <c r="B60" s="29"/>
      <c r="C60" s="29"/>
      <c r="D60" s="29"/>
      <c r="E60" s="29"/>
      <c r="F60" s="29"/>
      <c r="G60" s="12"/>
      <c r="H60" s="29"/>
      <c r="I60" s="29"/>
      <c r="J60" s="12"/>
    </row>
    <row r="61" spans="1:10" s="5" customFormat="1" ht="20.25" customHeight="1" x14ac:dyDescent="0.15">
      <c r="A61" s="10" t="s">
        <v>6</v>
      </c>
      <c r="B61" s="29">
        <v>42</v>
      </c>
      <c r="C61" s="29">
        <v>40</v>
      </c>
      <c r="D61" s="29">
        <v>2</v>
      </c>
      <c r="E61" s="29">
        <v>41</v>
      </c>
      <c r="F61" s="12">
        <v>39</v>
      </c>
      <c r="G61" s="12">
        <v>2</v>
      </c>
      <c r="H61" s="12">
        <v>1</v>
      </c>
      <c r="I61" s="12">
        <v>1</v>
      </c>
      <c r="J61" s="12" t="s">
        <v>118</v>
      </c>
    </row>
    <row r="62" spans="1:10" s="5" customFormat="1" ht="20.25" customHeight="1" x14ac:dyDescent="0.15">
      <c r="A62" s="10" t="s">
        <v>7</v>
      </c>
      <c r="B62" s="29">
        <v>27</v>
      </c>
      <c r="C62" s="29">
        <v>27</v>
      </c>
      <c r="D62" s="29" t="s">
        <v>118</v>
      </c>
      <c r="E62" s="29">
        <v>27</v>
      </c>
      <c r="F62" s="12">
        <v>27</v>
      </c>
      <c r="G62" s="12" t="s">
        <v>118</v>
      </c>
      <c r="H62" s="29" t="s">
        <v>118</v>
      </c>
      <c r="I62" s="12" t="s">
        <v>118</v>
      </c>
      <c r="J62" s="12" t="s">
        <v>118</v>
      </c>
    </row>
    <row r="63" spans="1:10" s="5" customFormat="1" ht="20.25" customHeight="1" x14ac:dyDescent="0.15">
      <c r="A63" s="10" t="s">
        <v>5</v>
      </c>
      <c r="B63" s="29">
        <v>15</v>
      </c>
      <c r="C63" s="29">
        <v>13</v>
      </c>
      <c r="D63" s="29">
        <v>2</v>
      </c>
      <c r="E63" s="29">
        <v>14</v>
      </c>
      <c r="F63" s="12">
        <v>12</v>
      </c>
      <c r="G63" s="12">
        <v>2</v>
      </c>
      <c r="H63" s="29">
        <v>1</v>
      </c>
      <c r="I63" s="12">
        <v>1</v>
      </c>
      <c r="J63" s="36" t="s">
        <v>189</v>
      </c>
    </row>
    <row r="64" spans="1:10" s="5" customFormat="1" ht="20.25" customHeight="1" x14ac:dyDescent="0.15">
      <c r="A64" s="10"/>
      <c r="B64" s="29"/>
      <c r="C64" s="29"/>
      <c r="D64" s="29"/>
      <c r="E64" s="29"/>
      <c r="F64" s="12"/>
      <c r="G64" s="12"/>
      <c r="H64" s="29"/>
      <c r="I64" s="12"/>
      <c r="J64" s="12"/>
    </row>
    <row r="65" spans="1:10" s="5" customFormat="1" ht="20.25" customHeight="1" x14ac:dyDescent="0.15">
      <c r="A65" s="10" t="s">
        <v>8</v>
      </c>
      <c r="B65" s="29">
        <v>76</v>
      </c>
      <c r="C65" s="29">
        <v>63</v>
      </c>
      <c r="D65" s="29">
        <v>13</v>
      </c>
      <c r="E65" s="29">
        <v>66</v>
      </c>
      <c r="F65" s="12">
        <v>58</v>
      </c>
      <c r="G65" s="12">
        <v>8</v>
      </c>
      <c r="H65" s="12">
        <v>10</v>
      </c>
      <c r="I65" s="12">
        <v>5</v>
      </c>
      <c r="J65" s="12">
        <v>5</v>
      </c>
    </row>
    <row r="66" spans="1:10" s="5" customFormat="1" ht="20.25" customHeight="1" x14ac:dyDescent="0.15">
      <c r="A66" s="10" t="s">
        <v>9</v>
      </c>
      <c r="B66" s="29">
        <v>12</v>
      </c>
      <c r="C66" s="29">
        <v>8</v>
      </c>
      <c r="D66" s="29">
        <v>4</v>
      </c>
      <c r="E66" s="29">
        <v>11</v>
      </c>
      <c r="F66" s="12">
        <v>7</v>
      </c>
      <c r="G66" s="12">
        <v>4</v>
      </c>
      <c r="H66" s="29">
        <v>1</v>
      </c>
      <c r="I66" s="12">
        <v>1</v>
      </c>
      <c r="J66" s="12" t="s">
        <v>118</v>
      </c>
    </row>
    <row r="67" spans="1:10" s="5" customFormat="1" ht="20.25" customHeight="1" x14ac:dyDescent="0.15">
      <c r="A67" s="10" t="s">
        <v>10</v>
      </c>
      <c r="B67" s="29">
        <v>16</v>
      </c>
      <c r="C67" s="29">
        <v>11</v>
      </c>
      <c r="D67" s="29">
        <v>5</v>
      </c>
      <c r="E67" s="29">
        <v>11</v>
      </c>
      <c r="F67" s="12">
        <v>8</v>
      </c>
      <c r="G67" s="12">
        <v>3</v>
      </c>
      <c r="H67" s="29">
        <v>5</v>
      </c>
      <c r="I67" s="12">
        <v>3</v>
      </c>
      <c r="J67" s="12">
        <v>2</v>
      </c>
    </row>
    <row r="68" spans="1:10" s="5" customFormat="1" ht="20.25" customHeight="1" x14ac:dyDescent="0.15">
      <c r="A68" s="10" t="s">
        <v>5</v>
      </c>
      <c r="B68" s="29">
        <v>48</v>
      </c>
      <c r="C68" s="29">
        <v>44</v>
      </c>
      <c r="D68" s="29">
        <v>4</v>
      </c>
      <c r="E68" s="29">
        <v>44</v>
      </c>
      <c r="F68" s="12">
        <v>43</v>
      </c>
      <c r="G68" s="12">
        <v>1</v>
      </c>
      <c r="H68" s="29">
        <v>4</v>
      </c>
      <c r="I68" s="12">
        <v>1</v>
      </c>
      <c r="J68" s="12">
        <v>3</v>
      </c>
    </row>
    <row r="69" spans="1:10" s="5" customFormat="1" ht="20.25" customHeight="1" x14ac:dyDescent="0.15">
      <c r="A69" s="10"/>
      <c r="B69" s="29"/>
      <c r="C69" s="29"/>
      <c r="D69" s="29"/>
      <c r="E69" s="29"/>
      <c r="F69" s="12"/>
      <c r="G69" s="12"/>
      <c r="H69" s="29"/>
      <c r="I69" s="12"/>
      <c r="J69" s="12"/>
    </row>
    <row r="70" spans="1:10" s="5" customFormat="1" ht="20.25" customHeight="1" x14ac:dyDescent="0.15">
      <c r="A70" s="15" t="s">
        <v>110</v>
      </c>
      <c r="B70" s="29">
        <v>12</v>
      </c>
      <c r="C70" s="29">
        <v>9</v>
      </c>
      <c r="D70" s="29">
        <v>3</v>
      </c>
      <c r="E70" s="29">
        <v>10</v>
      </c>
      <c r="F70" s="12">
        <v>9</v>
      </c>
      <c r="G70" s="12">
        <v>1</v>
      </c>
      <c r="H70" s="29">
        <v>2</v>
      </c>
      <c r="I70" s="12" t="s">
        <v>118</v>
      </c>
      <c r="J70" s="12">
        <v>2</v>
      </c>
    </row>
    <row r="71" spans="1:10" s="5" customFormat="1" ht="20.25" customHeight="1" x14ac:dyDescent="0.15">
      <c r="A71" s="15" t="s">
        <v>128</v>
      </c>
      <c r="B71" s="29">
        <v>6</v>
      </c>
      <c r="C71" s="29">
        <v>3</v>
      </c>
      <c r="D71" s="29">
        <v>3</v>
      </c>
      <c r="E71" s="29">
        <v>4</v>
      </c>
      <c r="F71" s="12">
        <v>3</v>
      </c>
      <c r="G71" s="12">
        <v>1</v>
      </c>
      <c r="H71" s="29">
        <v>2</v>
      </c>
      <c r="I71" s="12" t="s">
        <v>118</v>
      </c>
      <c r="J71" s="12">
        <v>2</v>
      </c>
    </row>
    <row r="72" spans="1:10" s="5" customFormat="1" ht="20.25" customHeight="1" x14ac:dyDescent="0.15">
      <c r="A72" s="15" t="s">
        <v>20</v>
      </c>
      <c r="B72" s="29">
        <v>6</v>
      </c>
      <c r="C72" s="29">
        <v>6</v>
      </c>
      <c r="D72" s="31" t="s">
        <v>182</v>
      </c>
      <c r="E72" s="29">
        <v>6</v>
      </c>
      <c r="F72" s="12">
        <v>6</v>
      </c>
      <c r="G72" s="36" t="s">
        <v>187</v>
      </c>
      <c r="H72" s="31" t="s">
        <v>189</v>
      </c>
      <c r="I72" s="36" t="s">
        <v>189</v>
      </c>
      <c r="J72" s="36" t="s">
        <v>189</v>
      </c>
    </row>
    <row r="73" spans="1:10" s="5" customFormat="1" ht="20.25" customHeight="1" x14ac:dyDescent="0.15">
      <c r="A73" s="10"/>
      <c r="B73" s="29"/>
      <c r="C73" s="29"/>
      <c r="D73" s="29"/>
      <c r="E73" s="29"/>
      <c r="F73" s="12"/>
      <c r="G73" s="12"/>
      <c r="H73" s="29"/>
      <c r="I73" s="12"/>
      <c r="J73" s="12"/>
    </row>
    <row r="74" spans="1:10" s="5" customFormat="1" ht="20.25" customHeight="1" x14ac:dyDescent="0.15">
      <c r="A74" s="10" t="s">
        <v>12</v>
      </c>
      <c r="B74" s="29">
        <v>39</v>
      </c>
      <c r="C74" s="29">
        <v>29</v>
      </c>
      <c r="D74" s="29">
        <v>10</v>
      </c>
      <c r="E74" s="29">
        <v>29</v>
      </c>
      <c r="F74" s="12">
        <v>25</v>
      </c>
      <c r="G74" s="12">
        <v>4</v>
      </c>
      <c r="H74" s="12">
        <v>10</v>
      </c>
      <c r="I74" s="12">
        <v>4</v>
      </c>
      <c r="J74" s="12">
        <v>6</v>
      </c>
    </row>
    <row r="75" spans="1:10" s="5" customFormat="1" ht="20.25" customHeight="1" x14ac:dyDescent="0.15">
      <c r="A75" s="10" t="s">
        <v>13</v>
      </c>
      <c r="B75" s="29">
        <v>18</v>
      </c>
      <c r="C75" s="29">
        <v>9</v>
      </c>
      <c r="D75" s="29">
        <v>9</v>
      </c>
      <c r="E75" s="29">
        <v>11</v>
      </c>
      <c r="F75" s="12">
        <v>8</v>
      </c>
      <c r="G75" s="12">
        <v>3</v>
      </c>
      <c r="H75" s="29">
        <v>7</v>
      </c>
      <c r="I75" s="12">
        <v>1</v>
      </c>
      <c r="J75" s="12">
        <v>6</v>
      </c>
    </row>
    <row r="76" spans="1:10" s="5" customFormat="1" ht="20.25" customHeight="1" x14ac:dyDescent="0.15">
      <c r="A76" s="10" t="s">
        <v>5</v>
      </c>
      <c r="B76" s="29">
        <v>21</v>
      </c>
      <c r="C76" s="29">
        <v>20</v>
      </c>
      <c r="D76" s="29">
        <v>1</v>
      </c>
      <c r="E76" s="29">
        <v>18</v>
      </c>
      <c r="F76" s="12">
        <v>17</v>
      </c>
      <c r="G76" s="12">
        <v>1</v>
      </c>
      <c r="H76" s="29">
        <v>3</v>
      </c>
      <c r="I76" s="12">
        <v>3</v>
      </c>
      <c r="J76" s="36" t="s">
        <v>189</v>
      </c>
    </row>
    <row r="77" spans="1:10" s="5" customFormat="1" ht="20.25" customHeight="1" x14ac:dyDescent="0.15">
      <c r="A77" s="10"/>
      <c r="B77" s="29"/>
      <c r="C77" s="29"/>
      <c r="D77" s="29"/>
      <c r="E77" s="29"/>
      <c r="F77" s="12"/>
      <c r="G77" s="12"/>
      <c r="H77" s="29"/>
      <c r="I77" s="12"/>
      <c r="J77" s="12"/>
    </row>
    <row r="78" spans="1:10" s="5" customFormat="1" ht="20.25" customHeight="1" x14ac:dyDescent="0.15">
      <c r="A78" s="10" t="s">
        <v>15</v>
      </c>
      <c r="B78" s="29">
        <v>156</v>
      </c>
      <c r="C78" s="29">
        <v>150</v>
      </c>
      <c r="D78" s="29">
        <v>6</v>
      </c>
      <c r="E78" s="29">
        <v>152</v>
      </c>
      <c r="F78" s="12">
        <v>147</v>
      </c>
      <c r="G78" s="12">
        <v>5</v>
      </c>
      <c r="H78" s="29">
        <v>4</v>
      </c>
      <c r="I78" s="12">
        <v>3</v>
      </c>
      <c r="J78" s="12">
        <v>1</v>
      </c>
    </row>
    <row r="79" spans="1:10" s="5" customFormat="1" ht="20.25" customHeight="1" x14ac:dyDescent="0.15">
      <c r="A79" s="15" t="s">
        <v>129</v>
      </c>
      <c r="B79" s="29">
        <v>15</v>
      </c>
      <c r="C79" s="29">
        <v>14</v>
      </c>
      <c r="D79" s="29">
        <v>1</v>
      </c>
      <c r="E79" s="29">
        <v>15</v>
      </c>
      <c r="F79" s="12">
        <v>14</v>
      </c>
      <c r="G79" s="12">
        <v>1</v>
      </c>
      <c r="H79" s="29" t="s">
        <v>118</v>
      </c>
      <c r="I79" s="12" t="s">
        <v>118</v>
      </c>
      <c r="J79" s="12" t="s">
        <v>118</v>
      </c>
    </row>
    <row r="80" spans="1:10" s="5" customFormat="1" ht="20.25" customHeight="1" x14ac:dyDescent="0.15">
      <c r="A80" s="10" t="s">
        <v>16</v>
      </c>
      <c r="B80" s="29">
        <v>38</v>
      </c>
      <c r="C80" s="29">
        <v>37</v>
      </c>
      <c r="D80" s="29">
        <v>1</v>
      </c>
      <c r="E80" s="29">
        <v>37</v>
      </c>
      <c r="F80" s="12">
        <v>37</v>
      </c>
      <c r="G80" s="12" t="s">
        <v>118</v>
      </c>
      <c r="H80" s="29">
        <v>1</v>
      </c>
      <c r="I80" s="12" t="s">
        <v>118</v>
      </c>
      <c r="J80" s="12">
        <v>1</v>
      </c>
    </row>
    <row r="81" spans="1:10" s="5" customFormat="1" ht="20.25" customHeight="1" x14ac:dyDescent="0.15">
      <c r="A81" s="10" t="s">
        <v>5</v>
      </c>
      <c r="B81" s="29">
        <v>103</v>
      </c>
      <c r="C81" s="29">
        <v>99</v>
      </c>
      <c r="D81" s="29">
        <v>4</v>
      </c>
      <c r="E81" s="29">
        <v>100</v>
      </c>
      <c r="F81" s="12">
        <v>96</v>
      </c>
      <c r="G81" s="12">
        <v>4</v>
      </c>
      <c r="H81" s="29">
        <v>3</v>
      </c>
      <c r="I81" s="12">
        <v>3</v>
      </c>
      <c r="J81" s="36" t="s">
        <v>189</v>
      </c>
    </row>
    <row r="82" spans="1:10" s="5" customFormat="1" ht="20.25" customHeight="1" x14ac:dyDescent="0.15">
      <c r="A82" s="10"/>
      <c r="B82" s="29"/>
      <c r="C82" s="29"/>
      <c r="D82" s="29"/>
      <c r="E82" s="29"/>
      <c r="F82" s="12"/>
      <c r="G82" s="12"/>
      <c r="H82" s="29"/>
      <c r="I82" s="12"/>
      <c r="J82" s="12"/>
    </row>
    <row r="83" spans="1:10" s="5" customFormat="1" ht="20.25" customHeight="1" x14ac:dyDescent="0.15">
      <c r="A83" s="10" t="s">
        <v>17</v>
      </c>
      <c r="B83" s="29">
        <v>31</v>
      </c>
      <c r="C83" s="29">
        <v>30</v>
      </c>
      <c r="D83" s="29">
        <v>1</v>
      </c>
      <c r="E83" s="29">
        <v>30</v>
      </c>
      <c r="F83" s="12">
        <v>30</v>
      </c>
      <c r="G83" s="12" t="s">
        <v>118</v>
      </c>
      <c r="H83" s="12">
        <v>1</v>
      </c>
      <c r="I83" s="12" t="s">
        <v>118</v>
      </c>
      <c r="J83" s="12">
        <v>1</v>
      </c>
    </row>
    <row r="84" spans="1:10" s="5" customFormat="1" ht="20.25" customHeight="1" x14ac:dyDescent="0.15">
      <c r="A84" s="15" t="s">
        <v>112</v>
      </c>
      <c r="B84" s="29">
        <v>13</v>
      </c>
      <c r="C84" s="29">
        <v>13</v>
      </c>
      <c r="D84" s="29" t="s">
        <v>118</v>
      </c>
      <c r="E84" s="29">
        <v>13</v>
      </c>
      <c r="F84" s="12">
        <v>13</v>
      </c>
      <c r="G84" s="12" t="s">
        <v>118</v>
      </c>
      <c r="H84" s="29" t="s">
        <v>118</v>
      </c>
      <c r="I84" s="12" t="s">
        <v>118</v>
      </c>
      <c r="J84" s="12" t="s">
        <v>118</v>
      </c>
    </row>
    <row r="85" spans="1:10" s="5" customFormat="1" ht="20.25" customHeight="1" x14ac:dyDescent="0.15">
      <c r="A85" s="10" t="s">
        <v>5</v>
      </c>
      <c r="B85" s="29">
        <v>18</v>
      </c>
      <c r="C85" s="29">
        <v>17</v>
      </c>
      <c r="D85" s="29">
        <v>1</v>
      </c>
      <c r="E85" s="29">
        <v>17</v>
      </c>
      <c r="F85" s="12">
        <v>17</v>
      </c>
      <c r="G85" s="36" t="s">
        <v>187</v>
      </c>
      <c r="H85" s="29">
        <v>1</v>
      </c>
      <c r="I85" s="36" t="s">
        <v>189</v>
      </c>
      <c r="J85" s="12">
        <v>1</v>
      </c>
    </row>
    <row r="86" spans="1:10" s="5" customFormat="1" ht="20.25" customHeight="1" x14ac:dyDescent="0.15">
      <c r="A86" s="10"/>
      <c r="B86" s="29"/>
      <c r="C86" s="29"/>
      <c r="D86" s="29"/>
      <c r="E86" s="29"/>
      <c r="F86" s="12"/>
      <c r="G86" s="12"/>
      <c r="H86" s="29"/>
      <c r="I86" s="12"/>
      <c r="J86" s="12"/>
    </row>
    <row r="87" spans="1:10" s="5" customFormat="1" ht="20.25" customHeight="1" x14ac:dyDescent="0.15">
      <c r="A87" s="15" t="s">
        <v>130</v>
      </c>
      <c r="B87" s="29">
        <v>5</v>
      </c>
      <c r="C87" s="29">
        <v>3</v>
      </c>
      <c r="D87" s="29">
        <v>2</v>
      </c>
      <c r="E87" s="29">
        <v>3</v>
      </c>
      <c r="F87" s="12">
        <v>2</v>
      </c>
      <c r="G87" s="12">
        <v>1</v>
      </c>
      <c r="H87" s="12">
        <v>2</v>
      </c>
      <c r="I87" s="12">
        <v>1</v>
      </c>
      <c r="J87" s="12">
        <v>1</v>
      </c>
    </row>
    <row r="88" spans="1:10" s="5" customFormat="1" ht="20.25" customHeight="1" x14ac:dyDescent="0.15">
      <c r="A88" s="15" t="s">
        <v>131</v>
      </c>
      <c r="B88" s="29" t="s">
        <v>118</v>
      </c>
      <c r="C88" s="29" t="s">
        <v>118</v>
      </c>
      <c r="D88" s="29" t="s">
        <v>118</v>
      </c>
      <c r="E88" s="29" t="s">
        <v>118</v>
      </c>
      <c r="F88" s="12" t="s">
        <v>118</v>
      </c>
      <c r="G88" s="12" t="s">
        <v>118</v>
      </c>
      <c r="H88" s="29" t="s">
        <v>118</v>
      </c>
      <c r="I88" s="12" t="s">
        <v>118</v>
      </c>
      <c r="J88" s="12" t="s">
        <v>118</v>
      </c>
    </row>
    <row r="89" spans="1:10" s="5" customFormat="1" ht="20.25" customHeight="1" x14ac:dyDescent="0.15">
      <c r="A89" s="10" t="s">
        <v>5</v>
      </c>
      <c r="B89" s="29">
        <v>5</v>
      </c>
      <c r="C89" s="29">
        <v>3</v>
      </c>
      <c r="D89" s="29">
        <v>2</v>
      </c>
      <c r="E89" s="29">
        <v>3</v>
      </c>
      <c r="F89" s="12">
        <v>2</v>
      </c>
      <c r="G89" s="12">
        <v>1</v>
      </c>
      <c r="H89" s="29">
        <v>2</v>
      </c>
      <c r="I89" s="12">
        <v>1</v>
      </c>
      <c r="J89" s="12">
        <v>1</v>
      </c>
    </row>
    <row r="90" spans="1:10" s="5" customFormat="1" ht="20.25" customHeight="1" x14ac:dyDescent="0.15">
      <c r="A90" s="10"/>
      <c r="B90" s="29"/>
      <c r="C90" s="29"/>
      <c r="D90" s="29"/>
      <c r="E90" s="29"/>
      <c r="F90" s="12"/>
      <c r="G90" s="12"/>
      <c r="H90" s="29"/>
      <c r="I90" s="12"/>
      <c r="J90" s="12"/>
    </row>
    <row r="91" spans="1:10" s="5" customFormat="1" ht="20.25" customHeight="1" x14ac:dyDescent="0.15">
      <c r="A91" s="10" t="s">
        <v>19</v>
      </c>
      <c r="B91" s="29">
        <v>15</v>
      </c>
      <c r="C91" s="29">
        <v>13</v>
      </c>
      <c r="D91" s="29">
        <v>2</v>
      </c>
      <c r="E91" s="29">
        <v>14</v>
      </c>
      <c r="F91" s="12">
        <v>13</v>
      </c>
      <c r="G91" s="12">
        <v>1</v>
      </c>
      <c r="H91" s="12">
        <v>1</v>
      </c>
      <c r="I91" s="12" t="s">
        <v>118</v>
      </c>
      <c r="J91" s="12">
        <v>1</v>
      </c>
    </row>
    <row r="92" spans="1:10" s="5" customFormat="1" ht="20.25" customHeight="1" x14ac:dyDescent="0.15">
      <c r="A92" s="15" t="s">
        <v>132</v>
      </c>
      <c r="B92" s="29">
        <v>1</v>
      </c>
      <c r="C92" s="29">
        <v>1</v>
      </c>
      <c r="D92" s="29" t="s">
        <v>118</v>
      </c>
      <c r="E92" s="29">
        <v>1</v>
      </c>
      <c r="F92" s="12">
        <v>1</v>
      </c>
      <c r="G92" s="12" t="s">
        <v>118</v>
      </c>
      <c r="H92" s="29" t="s">
        <v>118</v>
      </c>
      <c r="I92" s="12" t="s">
        <v>118</v>
      </c>
      <c r="J92" s="12" t="s">
        <v>118</v>
      </c>
    </row>
    <row r="93" spans="1:10" s="5" customFormat="1" ht="20.25" customHeight="1" x14ac:dyDescent="0.15">
      <c r="A93" s="10" t="s">
        <v>20</v>
      </c>
      <c r="B93" s="29">
        <v>14</v>
      </c>
      <c r="C93" s="29">
        <v>12</v>
      </c>
      <c r="D93" s="29">
        <v>2</v>
      </c>
      <c r="E93" s="29">
        <v>13</v>
      </c>
      <c r="F93" s="12">
        <v>12</v>
      </c>
      <c r="G93" s="12">
        <v>1</v>
      </c>
      <c r="H93" s="29">
        <v>1</v>
      </c>
      <c r="I93" s="36" t="s">
        <v>189</v>
      </c>
      <c r="J93" s="12">
        <v>1</v>
      </c>
    </row>
    <row r="94" spans="1:10" s="5" customFormat="1" ht="20.25" customHeight="1" x14ac:dyDescent="0.15">
      <c r="A94" s="10"/>
      <c r="B94" s="29"/>
      <c r="C94" s="29"/>
      <c r="D94" s="29"/>
      <c r="E94" s="29"/>
      <c r="F94" s="12"/>
      <c r="G94" s="12"/>
      <c r="H94" s="29"/>
      <c r="I94" s="12"/>
      <c r="J94" s="12"/>
    </row>
    <row r="95" spans="1:10" s="5" customFormat="1" ht="20.25" customHeight="1" x14ac:dyDescent="0.15">
      <c r="A95" s="10" t="s">
        <v>21</v>
      </c>
      <c r="B95" s="29">
        <v>31</v>
      </c>
      <c r="C95" s="29">
        <v>24</v>
      </c>
      <c r="D95" s="29">
        <v>7</v>
      </c>
      <c r="E95" s="29">
        <v>25</v>
      </c>
      <c r="F95" s="12">
        <v>22</v>
      </c>
      <c r="G95" s="12">
        <v>3</v>
      </c>
      <c r="H95" s="12">
        <v>6</v>
      </c>
      <c r="I95" s="12">
        <v>2</v>
      </c>
      <c r="J95" s="12">
        <v>4</v>
      </c>
    </row>
    <row r="96" spans="1:10" s="5" customFormat="1" ht="20.25" customHeight="1" x14ac:dyDescent="0.15">
      <c r="A96" s="15" t="s">
        <v>133</v>
      </c>
      <c r="B96" s="29">
        <v>6</v>
      </c>
      <c r="C96" s="29">
        <v>3</v>
      </c>
      <c r="D96" s="29">
        <v>3</v>
      </c>
      <c r="E96" s="29">
        <v>4</v>
      </c>
      <c r="F96" s="12">
        <v>3</v>
      </c>
      <c r="G96" s="12">
        <v>1</v>
      </c>
      <c r="H96" s="29">
        <v>2</v>
      </c>
      <c r="I96" s="12" t="s">
        <v>118</v>
      </c>
      <c r="J96" s="12">
        <v>2</v>
      </c>
    </row>
    <row r="97" spans="1:10" s="5" customFormat="1" ht="20.25" customHeight="1" x14ac:dyDescent="0.15">
      <c r="A97" s="10" t="s">
        <v>5</v>
      </c>
      <c r="B97" s="29">
        <v>25</v>
      </c>
      <c r="C97" s="29">
        <v>21</v>
      </c>
      <c r="D97" s="29">
        <v>4</v>
      </c>
      <c r="E97" s="29">
        <v>21</v>
      </c>
      <c r="F97" s="12">
        <v>19</v>
      </c>
      <c r="G97" s="12">
        <v>2</v>
      </c>
      <c r="H97" s="29">
        <v>4</v>
      </c>
      <c r="I97" s="12">
        <v>2</v>
      </c>
      <c r="J97" s="12">
        <v>2</v>
      </c>
    </row>
    <row r="98" spans="1:10" s="5" customFormat="1" ht="20.25" customHeight="1" x14ac:dyDescent="0.15">
      <c r="A98" s="10"/>
      <c r="B98" s="29"/>
      <c r="C98" s="29"/>
      <c r="D98" s="29"/>
      <c r="E98" s="29"/>
      <c r="F98" s="12"/>
      <c r="G98" s="12"/>
      <c r="H98" s="29"/>
      <c r="I98" s="12"/>
      <c r="J98" s="12"/>
    </row>
    <row r="99" spans="1:10" s="5" customFormat="1" ht="20.25" customHeight="1" x14ac:dyDescent="0.15">
      <c r="A99" s="10" t="s">
        <v>23</v>
      </c>
      <c r="B99" s="29">
        <v>129</v>
      </c>
      <c r="C99" s="29">
        <v>98</v>
      </c>
      <c r="D99" s="29">
        <v>31</v>
      </c>
      <c r="E99" s="29">
        <v>106</v>
      </c>
      <c r="F99" s="29">
        <v>90</v>
      </c>
      <c r="G99" s="29">
        <v>16</v>
      </c>
      <c r="H99" s="29">
        <v>23</v>
      </c>
      <c r="I99" s="29">
        <v>8</v>
      </c>
      <c r="J99" s="29">
        <v>15</v>
      </c>
    </row>
    <row r="100" spans="1:10" s="5" customFormat="1" ht="20.25" customHeight="1" x14ac:dyDescent="0.15">
      <c r="A100" s="10" t="s">
        <v>24</v>
      </c>
      <c r="B100" s="29">
        <v>113</v>
      </c>
      <c r="C100" s="29">
        <v>96</v>
      </c>
      <c r="D100" s="29">
        <v>17</v>
      </c>
      <c r="E100" s="29">
        <v>96</v>
      </c>
      <c r="F100" s="29">
        <v>88</v>
      </c>
      <c r="G100" s="29">
        <v>8</v>
      </c>
      <c r="H100" s="29">
        <v>17</v>
      </c>
      <c r="I100" s="29">
        <v>8</v>
      </c>
      <c r="J100" s="29">
        <v>9</v>
      </c>
    </row>
    <row r="101" spans="1:10" s="5" customFormat="1" ht="20.25" customHeight="1" x14ac:dyDescent="0.15">
      <c r="A101" s="10" t="s">
        <v>25</v>
      </c>
      <c r="B101" s="29">
        <v>10</v>
      </c>
      <c r="C101" s="29">
        <v>9</v>
      </c>
      <c r="D101" s="29">
        <v>1</v>
      </c>
      <c r="E101" s="29">
        <v>10</v>
      </c>
      <c r="F101" s="12">
        <v>9</v>
      </c>
      <c r="G101" s="12">
        <v>1</v>
      </c>
      <c r="H101" s="29" t="s">
        <v>118</v>
      </c>
      <c r="I101" s="12" t="s">
        <v>118</v>
      </c>
      <c r="J101" s="12" t="s">
        <v>118</v>
      </c>
    </row>
    <row r="102" spans="1:10" s="5" customFormat="1" ht="20.25" customHeight="1" x14ac:dyDescent="0.15">
      <c r="A102" s="10" t="s">
        <v>26</v>
      </c>
      <c r="B102" s="29">
        <v>24</v>
      </c>
      <c r="C102" s="29">
        <v>24</v>
      </c>
      <c r="D102" s="29" t="s">
        <v>118</v>
      </c>
      <c r="E102" s="29">
        <v>23</v>
      </c>
      <c r="F102" s="12">
        <v>23</v>
      </c>
      <c r="G102" s="12" t="s">
        <v>118</v>
      </c>
      <c r="H102" s="29">
        <v>1</v>
      </c>
      <c r="I102" s="12">
        <v>1</v>
      </c>
      <c r="J102" s="12" t="s">
        <v>118</v>
      </c>
    </row>
    <row r="103" spans="1:10" s="5" customFormat="1" ht="20.25" customHeight="1" x14ac:dyDescent="0.15">
      <c r="A103" s="10" t="s">
        <v>27</v>
      </c>
      <c r="B103" s="29">
        <v>36</v>
      </c>
      <c r="C103" s="29">
        <v>33</v>
      </c>
      <c r="D103" s="29">
        <v>3</v>
      </c>
      <c r="E103" s="29">
        <v>33</v>
      </c>
      <c r="F103" s="12">
        <v>32</v>
      </c>
      <c r="G103" s="12">
        <v>1</v>
      </c>
      <c r="H103" s="29">
        <v>3</v>
      </c>
      <c r="I103" s="12">
        <v>1</v>
      </c>
      <c r="J103" s="12">
        <v>2</v>
      </c>
    </row>
    <row r="104" spans="1:10" s="5" customFormat="1" ht="20.25" customHeight="1" x14ac:dyDescent="0.15">
      <c r="A104" s="10" t="s">
        <v>28</v>
      </c>
      <c r="B104" s="29">
        <v>43</v>
      </c>
      <c r="C104" s="29">
        <v>30</v>
      </c>
      <c r="D104" s="29">
        <v>13</v>
      </c>
      <c r="E104" s="29">
        <v>30</v>
      </c>
      <c r="F104" s="12">
        <v>24</v>
      </c>
      <c r="G104" s="12">
        <v>6</v>
      </c>
      <c r="H104" s="29">
        <v>13</v>
      </c>
      <c r="I104" s="12">
        <v>6</v>
      </c>
      <c r="J104" s="12">
        <v>7</v>
      </c>
    </row>
    <row r="105" spans="1:10" s="5" customFormat="1" ht="20.25" customHeight="1" x14ac:dyDescent="0.15">
      <c r="A105" s="10" t="s">
        <v>5</v>
      </c>
      <c r="B105" s="29">
        <v>16</v>
      </c>
      <c r="C105" s="29">
        <v>2</v>
      </c>
      <c r="D105" s="29">
        <v>14</v>
      </c>
      <c r="E105" s="29">
        <v>10</v>
      </c>
      <c r="F105" s="12">
        <v>2</v>
      </c>
      <c r="G105" s="12">
        <v>8</v>
      </c>
      <c r="H105" s="29">
        <v>6</v>
      </c>
      <c r="I105" s="36" t="s">
        <v>189</v>
      </c>
      <c r="J105" s="12">
        <v>6</v>
      </c>
    </row>
    <row r="106" spans="1:10" s="5" customFormat="1" ht="20.25" customHeight="1" x14ac:dyDescent="0.15">
      <c r="A106" s="10"/>
      <c r="B106" s="29"/>
      <c r="C106" s="29"/>
      <c r="D106" s="29"/>
      <c r="E106" s="29"/>
      <c r="F106" s="12"/>
      <c r="G106" s="12"/>
      <c r="H106" s="29"/>
      <c r="I106" s="12"/>
      <c r="J106" s="12"/>
    </row>
    <row r="107" spans="1:10" s="5" customFormat="1" ht="20.25" customHeight="1" x14ac:dyDescent="0.15">
      <c r="A107" s="10" t="s">
        <v>29</v>
      </c>
      <c r="B107" s="29">
        <v>79</v>
      </c>
      <c r="C107" s="29">
        <v>70</v>
      </c>
      <c r="D107" s="29">
        <v>9</v>
      </c>
      <c r="E107" s="29">
        <v>68</v>
      </c>
      <c r="F107" s="29">
        <v>64</v>
      </c>
      <c r="G107" s="29">
        <v>4</v>
      </c>
      <c r="H107" s="29">
        <v>11</v>
      </c>
      <c r="I107" s="29">
        <v>6</v>
      </c>
      <c r="J107" s="29">
        <v>5</v>
      </c>
    </row>
    <row r="108" spans="1:10" s="5" customFormat="1" ht="20.25" customHeight="1" x14ac:dyDescent="0.15">
      <c r="A108" s="10" t="s">
        <v>30</v>
      </c>
      <c r="B108" s="29">
        <v>46</v>
      </c>
      <c r="C108" s="29">
        <v>41</v>
      </c>
      <c r="D108" s="29">
        <v>5</v>
      </c>
      <c r="E108" s="29">
        <v>38</v>
      </c>
      <c r="F108" s="12">
        <v>37</v>
      </c>
      <c r="G108" s="12">
        <v>1</v>
      </c>
      <c r="H108" s="12">
        <v>8</v>
      </c>
      <c r="I108" s="12">
        <v>4</v>
      </c>
      <c r="J108" s="12">
        <v>4</v>
      </c>
    </row>
    <row r="109" spans="1:10" s="5" customFormat="1" ht="20.25" customHeight="1" x14ac:dyDescent="0.15">
      <c r="A109" s="10" t="s">
        <v>31</v>
      </c>
      <c r="B109" s="29">
        <v>7</v>
      </c>
      <c r="C109" s="29">
        <v>7</v>
      </c>
      <c r="D109" s="29" t="s">
        <v>118</v>
      </c>
      <c r="E109" s="29">
        <v>7</v>
      </c>
      <c r="F109" s="12">
        <v>7</v>
      </c>
      <c r="G109" s="12" t="s">
        <v>118</v>
      </c>
      <c r="H109" s="29" t="s">
        <v>118</v>
      </c>
      <c r="I109" s="12" t="s">
        <v>118</v>
      </c>
      <c r="J109" s="12" t="s">
        <v>118</v>
      </c>
    </row>
    <row r="110" spans="1:10" s="5" customFormat="1" ht="20.25" customHeight="1" x14ac:dyDescent="0.15">
      <c r="A110" s="10" t="s">
        <v>32</v>
      </c>
      <c r="B110" s="29">
        <v>12</v>
      </c>
      <c r="C110" s="29">
        <v>12</v>
      </c>
      <c r="D110" s="29" t="s">
        <v>118</v>
      </c>
      <c r="E110" s="29">
        <v>11</v>
      </c>
      <c r="F110" s="12">
        <v>11</v>
      </c>
      <c r="G110" s="12" t="s">
        <v>118</v>
      </c>
      <c r="H110" s="29">
        <v>1</v>
      </c>
      <c r="I110" s="12">
        <v>1</v>
      </c>
      <c r="J110" s="12" t="s">
        <v>118</v>
      </c>
    </row>
    <row r="111" spans="1:10" s="5" customFormat="1" ht="20.25" customHeight="1" x14ac:dyDescent="0.15">
      <c r="A111" s="10" t="s">
        <v>28</v>
      </c>
      <c r="B111" s="29">
        <v>27</v>
      </c>
      <c r="C111" s="29">
        <v>22</v>
      </c>
      <c r="D111" s="29">
        <v>5</v>
      </c>
      <c r="E111" s="29">
        <v>20</v>
      </c>
      <c r="F111" s="12">
        <v>19</v>
      </c>
      <c r="G111" s="12">
        <v>1</v>
      </c>
      <c r="H111" s="29">
        <v>7</v>
      </c>
      <c r="I111" s="12">
        <v>3</v>
      </c>
      <c r="J111" s="12">
        <v>4</v>
      </c>
    </row>
    <row r="112" spans="1:10" s="5" customFormat="1" ht="20.25" customHeight="1" x14ac:dyDescent="0.15">
      <c r="A112" s="10" t="s">
        <v>33</v>
      </c>
      <c r="B112" s="29">
        <v>7</v>
      </c>
      <c r="C112" s="29">
        <v>6</v>
      </c>
      <c r="D112" s="29">
        <v>1</v>
      </c>
      <c r="E112" s="29">
        <v>5</v>
      </c>
      <c r="F112" s="12">
        <v>5</v>
      </c>
      <c r="G112" s="12" t="s">
        <v>118</v>
      </c>
      <c r="H112" s="12">
        <v>2</v>
      </c>
      <c r="I112" s="12">
        <v>1</v>
      </c>
      <c r="J112" s="12">
        <v>1</v>
      </c>
    </row>
    <row r="113" spans="1:10" s="5" customFormat="1" ht="20.25" customHeight="1" x14ac:dyDescent="0.15">
      <c r="A113" s="10" t="s">
        <v>34</v>
      </c>
      <c r="B113" s="29">
        <v>3</v>
      </c>
      <c r="C113" s="29">
        <v>3</v>
      </c>
      <c r="D113" s="29" t="s">
        <v>118</v>
      </c>
      <c r="E113" s="29">
        <v>3</v>
      </c>
      <c r="F113" s="12">
        <v>3</v>
      </c>
      <c r="G113" s="12" t="s">
        <v>118</v>
      </c>
      <c r="H113" s="29" t="s">
        <v>118</v>
      </c>
      <c r="I113" s="12" t="s">
        <v>118</v>
      </c>
      <c r="J113" s="12" t="s">
        <v>118</v>
      </c>
    </row>
    <row r="114" spans="1:10" s="5" customFormat="1" ht="20.25" customHeight="1" x14ac:dyDescent="0.15">
      <c r="A114" s="10" t="s">
        <v>28</v>
      </c>
      <c r="B114" s="29">
        <v>4</v>
      </c>
      <c r="C114" s="29">
        <v>3</v>
      </c>
      <c r="D114" s="29">
        <v>1</v>
      </c>
      <c r="E114" s="29">
        <v>2</v>
      </c>
      <c r="F114" s="12">
        <v>2</v>
      </c>
      <c r="G114" s="36" t="s">
        <v>187</v>
      </c>
      <c r="H114" s="29">
        <v>2</v>
      </c>
      <c r="I114" s="12">
        <v>1</v>
      </c>
      <c r="J114" s="12">
        <v>1</v>
      </c>
    </row>
    <row r="115" spans="1:10" s="5" customFormat="1" ht="20.25" customHeight="1" x14ac:dyDescent="0.15">
      <c r="A115" s="10" t="s">
        <v>35</v>
      </c>
      <c r="B115" s="29">
        <v>7</v>
      </c>
      <c r="C115" s="29">
        <v>7</v>
      </c>
      <c r="D115" s="29" t="s">
        <v>118</v>
      </c>
      <c r="E115" s="29">
        <v>7</v>
      </c>
      <c r="F115" s="12">
        <v>7</v>
      </c>
      <c r="G115" s="12" t="s">
        <v>118</v>
      </c>
      <c r="H115" s="29" t="s">
        <v>118</v>
      </c>
      <c r="I115" s="12" t="s">
        <v>118</v>
      </c>
      <c r="J115" s="12" t="s">
        <v>118</v>
      </c>
    </row>
    <row r="116" spans="1:10" s="5" customFormat="1" ht="20.25" customHeight="1" x14ac:dyDescent="0.15">
      <c r="A116" s="10" t="s">
        <v>36</v>
      </c>
      <c r="B116" s="29">
        <v>9</v>
      </c>
      <c r="C116" s="29">
        <v>9</v>
      </c>
      <c r="D116" s="29" t="s">
        <v>118</v>
      </c>
      <c r="E116" s="29">
        <v>9</v>
      </c>
      <c r="F116" s="12">
        <v>9</v>
      </c>
      <c r="G116" s="12" t="s">
        <v>118</v>
      </c>
      <c r="H116" s="29" t="s">
        <v>118</v>
      </c>
      <c r="I116" s="12" t="s">
        <v>118</v>
      </c>
      <c r="J116" s="12" t="s">
        <v>118</v>
      </c>
    </row>
    <row r="117" spans="1:10" s="5" customFormat="1" ht="20.25" customHeight="1" x14ac:dyDescent="0.15">
      <c r="A117" s="10" t="s">
        <v>37</v>
      </c>
      <c r="B117" s="29">
        <v>10</v>
      </c>
      <c r="C117" s="29">
        <v>7</v>
      </c>
      <c r="D117" s="29">
        <v>3</v>
      </c>
      <c r="E117" s="29">
        <v>9</v>
      </c>
      <c r="F117" s="12">
        <v>6</v>
      </c>
      <c r="G117" s="12">
        <v>3</v>
      </c>
      <c r="H117" s="29">
        <v>1</v>
      </c>
      <c r="I117" s="12">
        <v>1</v>
      </c>
      <c r="J117" s="36" t="s">
        <v>189</v>
      </c>
    </row>
    <row r="118" spans="1:10" s="5" customFormat="1" ht="20.25" customHeight="1" x14ac:dyDescent="0.15">
      <c r="A118" s="10"/>
      <c r="B118" s="29"/>
      <c r="C118" s="29"/>
      <c r="D118" s="29"/>
      <c r="E118" s="29"/>
      <c r="F118" s="12"/>
      <c r="G118" s="12"/>
      <c r="H118" s="29"/>
      <c r="I118" s="12"/>
      <c r="J118" s="12"/>
    </row>
    <row r="119" spans="1:10" s="5" customFormat="1" ht="20.25" customHeight="1" x14ac:dyDescent="0.15">
      <c r="A119" s="10" t="s">
        <v>38</v>
      </c>
      <c r="B119" s="29">
        <v>15</v>
      </c>
      <c r="C119" s="29">
        <v>15</v>
      </c>
      <c r="D119" s="29" t="s">
        <v>118</v>
      </c>
      <c r="E119" s="12">
        <v>13</v>
      </c>
      <c r="F119" s="12">
        <v>13</v>
      </c>
      <c r="G119" s="12" t="s">
        <v>118</v>
      </c>
      <c r="H119" s="12">
        <v>2</v>
      </c>
      <c r="I119" s="12">
        <v>2</v>
      </c>
      <c r="J119" s="12" t="s">
        <v>118</v>
      </c>
    </row>
    <row r="120" spans="1:10" s="5" customFormat="1" ht="20.25" customHeight="1" x14ac:dyDescent="0.15">
      <c r="A120" s="10" t="s">
        <v>39</v>
      </c>
      <c r="B120" s="29">
        <v>5</v>
      </c>
      <c r="C120" s="29">
        <v>5</v>
      </c>
      <c r="D120" s="29" t="s">
        <v>118</v>
      </c>
      <c r="E120" s="29">
        <v>5</v>
      </c>
      <c r="F120" s="12">
        <v>5</v>
      </c>
      <c r="G120" s="12" t="s">
        <v>118</v>
      </c>
      <c r="H120" s="29" t="s">
        <v>118</v>
      </c>
      <c r="I120" s="12" t="s">
        <v>118</v>
      </c>
      <c r="J120" s="12" t="s">
        <v>118</v>
      </c>
    </row>
    <row r="121" spans="1:10" s="5" customFormat="1" ht="20.25" customHeight="1" x14ac:dyDescent="0.15">
      <c r="A121" s="15" t="s">
        <v>117</v>
      </c>
      <c r="B121" s="29">
        <v>2</v>
      </c>
      <c r="C121" s="29">
        <v>2</v>
      </c>
      <c r="D121" s="29" t="s">
        <v>118</v>
      </c>
      <c r="E121" s="29">
        <v>2</v>
      </c>
      <c r="F121" s="12">
        <v>2</v>
      </c>
      <c r="G121" s="12" t="s">
        <v>118</v>
      </c>
      <c r="H121" s="29" t="s">
        <v>118</v>
      </c>
      <c r="I121" s="12" t="s">
        <v>118</v>
      </c>
      <c r="J121" s="12" t="s">
        <v>118</v>
      </c>
    </row>
    <row r="122" spans="1:10" s="5" customFormat="1" ht="20.25" customHeight="1" x14ac:dyDescent="0.15">
      <c r="A122" s="15" t="s">
        <v>43</v>
      </c>
      <c r="B122" s="29">
        <v>3</v>
      </c>
      <c r="C122" s="29">
        <v>3</v>
      </c>
      <c r="D122" s="31" t="s">
        <v>183</v>
      </c>
      <c r="E122" s="29">
        <v>3</v>
      </c>
      <c r="F122" s="12">
        <v>3</v>
      </c>
      <c r="G122" s="36" t="s">
        <v>187</v>
      </c>
      <c r="H122" s="29" t="s">
        <v>118</v>
      </c>
      <c r="I122" s="12" t="s">
        <v>118</v>
      </c>
      <c r="J122" s="12" t="s">
        <v>118</v>
      </c>
    </row>
    <row r="123" spans="1:10" s="5" customFormat="1" ht="20.25" customHeight="1" x14ac:dyDescent="0.15">
      <c r="A123" s="10" t="s">
        <v>40</v>
      </c>
      <c r="B123" s="29">
        <v>5</v>
      </c>
      <c r="C123" s="29">
        <v>5</v>
      </c>
      <c r="D123" s="29" t="s">
        <v>118</v>
      </c>
      <c r="E123" s="29">
        <v>5</v>
      </c>
      <c r="F123" s="12">
        <v>5</v>
      </c>
      <c r="G123" s="12" t="s">
        <v>118</v>
      </c>
      <c r="H123" s="29" t="s">
        <v>118</v>
      </c>
      <c r="I123" s="12" t="s">
        <v>118</v>
      </c>
      <c r="J123" s="12" t="s">
        <v>118</v>
      </c>
    </row>
    <row r="124" spans="1:10" s="5" customFormat="1" ht="20.25" customHeight="1" x14ac:dyDescent="0.15">
      <c r="A124" s="10" t="s">
        <v>5</v>
      </c>
      <c r="B124" s="29">
        <v>5</v>
      </c>
      <c r="C124" s="29">
        <v>5</v>
      </c>
      <c r="D124" s="31" t="s">
        <v>183</v>
      </c>
      <c r="E124" s="29">
        <v>3</v>
      </c>
      <c r="F124" s="12">
        <v>3</v>
      </c>
      <c r="G124" s="36" t="s">
        <v>187</v>
      </c>
      <c r="H124" s="29">
        <v>2</v>
      </c>
      <c r="I124" s="12">
        <v>2</v>
      </c>
      <c r="J124" s="36" t="s">
        <v>189</v>
      </c>
    </row>
    <row r="125" spans="1:10" s="5" customFormat="1" ht="20.25" customHeight="1" x14ac:dyDescent="0.15">
      <c r="A125" s="10"/>
      <c r="B125" s="29"/>
      <c r="C125" s="29"/>
      <c r="D125" s="29"/>
      <c r="E125" s="29"/>
      <c r="F125" s="12"/>
      <c r="G125" s="12"/>
      <c r="H125" s="29"/>
      <c r="I125" s="12"/>
      <c r="J125" s="12"/>
    </row>
    <row r="126" spans="1:10" s="5" customFormat="1" ht="20.25" customHeight="1" x14ac:dyDescent="0.15">
      <c r="A126" s="10" t="s">
        <v>41</v>
      </c>
      <c r="B126" s="29">
        <v>69</v>
      </c>
      <c r="C126" s="29">
        <v>69</v>
      </c>
      <c r="D126" s="29" t="s">
        <v>118</v>
      </c>
      <c r="E126" s="29">
        <v>68</v>
      </c>
      <c r="F126" s="12">
        <v>68</v>
      </c>
      <c r="G126" s="12" t="s">
        <v>118</v>
      </c>
      <c r="H126" s="12">
        <v>1</v>
      </c>
      <c r="I126" s="12">
        <v>1</v>
      </c>
      <c r="J126" s="12" t="s">
        <v>118</v>
      </c>
    </row>
    <row r="127" spans="1:10" s="5" customFormat="1" ht="20.25" customHeight="1" x14ac:dyDescent="0.15">
      <c r="A127" s="15" t="s">
        <v>115</v>
      </c>
      <c r="B127" s="29">
        <v>6</v>
      </c>
      <c r="C127" s="29">
        <v>6</v>
      </c>
      <c r="D127" s="29" t="s">
        <v>118</v>
      </c>
      <c r="E127" s="29">
        <v>6</v>
      </c>
      <c r="F127" s="12">
        <v>6</v>
      </c>
      <c r="G127" s="12" t="s">
        <v>118</v>
      </c>
      <c r="H127" s="12" t="s">
        <v>118</v>
      </c>
      <c r="I127" s="12" t="s">
        <v>118</v>
      </c>
      <c r="J127" s="12" t="s">
        <v>118</v>
      </c>
    </row>
    <row r="128" spans="1:10" s="5" customFormat="1" ht="20.25" customHeight="1" x14ac:dyDescent="0.15">
      <c r="A128" s="10" t="s">
        <v>42</v>
      </c>
      <c r="B128" s="29">
        <v>6</v>
      </c>
      <c r="C128" s="29">
        <v>6</v>
      </c>
      <c r="D128" s="29" t="s">
        <v>118</v>
      </c>
      <c r="E128" s="29">
        <v>6</v>
      </c>
      <c r="F128" s="12">
        <v>6</v>
      </c>
      <c r="G128" s="12" t="s">
        <v>118</v>
      </c>
      <c r="H128" s="12" t="s">
        <v>118</v>
      </c>
      <c r="I128" s="12" t="s">
        <v>118</v>
      </c>
      <c r="J128" s="12" t="s">
        <v>118</v>
      </c>
    </row>
    <row r="129" spans="1:10" s="5" customFormat="1" ht="20.25" customHeight="1" x14ac:dyDescent="0.15">
      <c r="A129" s="10" t="s">
        <v>43</v>
      </c>
      <c r="B129" s="31" t="s">
        <v>183</v>
      </c>
      <c r="C129" s="31" t="s">
        <v>183</v>
      </c>
      <c r="D129" s="31" t="s">
        <v>183</v>
      </c>
      <c r="E129" s="31" t="s">
        <v>187</v>
      </c>
      <c r="F129" s="36" t="s">
        <v>187</v>
      </c>
      <c r="G129" s="36" t="s">
        <v>187</v>
      </c>
      <c r="H129" s="12" t="s">
        <v>118</v>
      </c>
      <c r="I129" s="12" t="s">
        <v>118</v>
      </c>
      <c r="J129" s="12" t="s">
        <v>118</v>
      </c>
    </row>
    <row r="130" spans="1:10" s="5" customFormat="1" ht="20.25" customHeight="1" x14ac:dyDescent="0.15">
      <c r="A130" s="10" t="s">
        <v>44</v>
      </c>
      <c r="B130" s="29">
        <v>45</v>
      </c>
      <c r="C130" s="29">
        <v>45</v>
      </c>
      <c r="D130" s="29" t="s">
        <v>118</v>
      </c>
      <c r="E130" s="29">
        <v>45</v>
      </c>
      <c r="F130" s="12">
        <v>45</v>
      </c>
      <c r="G130" s="12" t="s">
        <v>118</v>
      </c>
      <c r="H130" s="29" t="s">
        <v>118</v>
      </c>
      <c r="I130" s="12" t="s">
        <v>118</v>
      </c>
      <c r="J130" s="12" t="s">
        <v>118</v>
      </c>
    </row>
    <row r="131" spans="1:10" s="5" customFormat="1" ht="20.25" customHeight="1" x14ac:dyDescent="0.15">
      <c r="A131" s="10" t="s">
        <v>5</v>
      </c>
      <c r="B131" s="29">
        <v>18</v>
      </c>
      <c r="C131" s="29">
        <v>18</v>
      </c>
      <c r="D131" s="31" t="s">
        <v>183</v>
      </c>
      <c r="E131" s="29">
        <v>17</v>
      </c>
      <c r="F131" s="12">
        <v>17</v>
      </c>
      <c r="G131" s="36" t="s">
        <v>187</v>
      </c>
      <c r="H131" s="29">
        <v>1</v>
      </c>
      <c r="I131" s="12">
        <v>1</v>
      </c>
      <c r="J131" s="36" t="s">
        <v>189</v>
      </c>
    </row>
    <row r="132" spans="1:10" s="5" customFormat="1" ht="20.25" customHeight="1" x14ac:dyDescent="0.15">
      <c r="A132" s="10"/>
      <c r="B132" s="29"/>
      <c r="C132" s="29"/>
      <c r="D132" s="29"/>
      <c r="E132" s="29"/>
      <c r="F132" s="12"/>
      <c r="G132" s="12"/>
      <c r="H132" s="29"/>
      <c r="I132" s="12"/>
      <c r="J132" s="12"/>
    </row>
    <row r="133" spans="1:10" s="5" customFormat="1" ht="20.25" customHeight="1" x14ac:dyDescent="0.15">
      <c r="A133" s="10" t="s">
        <v>46</v>
      </c>
      <c r="B133" s="29">
        <v>13</v>
      </c>
      <c r="C133" s="29">
        <v>13</v>
      </c>
      <c r="D133" s="29" t="s">
        <v>118</v>
      </c>
      <c r="E133" s="29">
        <v>11</v>
      </c>
      <c r="F133" s="29">
        <v>11</v>
      </c>
      <c r="G133" s="29" t="s">
        <v>118</v>
      </c>
      <c r="H133" s="29">
        <v>2</v>
      </c>
      <c r="I133" s="29">
        <v>2</v>
      </c>
      <c r="J133" s="29" t="s">
        <v>118</v>
      </c>
    </row>
    <row r="134" spans="1:10" s="5" customFormat="1" ht="20.25" customHeight="1" x14ac:dyDescent="0.15">
      <c r="A134" s="10" t="s">
        <v>47</v>
      </c>
      <c r="B134" s="29">
        <v>11</v>
      </c>
      <c r="C134" s="29">
        <v>11</v>
      </c>
      <c r="D134" s="29" t="s">
        <v>118</v>
      </c>
      <c r="E134" s="29">
        <v>9</v>
      </c>
      <c r="F134" s="12">
        <v>9</v>
      </c>
      <c r="G134" s="12" t="s">
        <v>118</v>
      </c>
      <c r="H134" s="12">
        <v>2</v>
      </c>
      <c r="I134" s="12">
        <v>2</v>
      </c>
      <c r="J134" s="12" t="s">
        <v>118</v>
      </c>
    </row>
    <row r="135" spans="1:10" s="5" customFormat="1" ht="20.25" customHeight="1" x14ac:dyDescent="0.15">
      <c r="A135" s="10" t="s">
        <v>27</v>
      </c>
      <c r="B135" s="29">
        <v>8</v>
      </c>
      <c r="C135" s="29">
        <v>8</v>
      </c>
      <c r="D135" s="29" t="s">
        <v>118</v>
      </c>
      <c r="E135" s="29">
        <v>7</v>
      </c>
      <c r="F135" s="12">
        <v>7</v>
      </c>
      <c r="G135" s="12" t="s">
        <v>118</v>
      </c>
      <c r="H135" s="29">
        <v>1</v>
      </c>
      <c r="I135" s="12">
        <v>1</v>
      </c>
      <c r="J135" s="12" t="s">
        <v>118</v>
      </c>
    </row>
    <row r="136" spans="1:10" s="5" customFormat="1" ht="20.25" customHeight="1" x14ac:dyDescent="0.15">
      <c r="A136" s="10" t="s">
        <v>28</v>
      </c>
      <c r="B136" s="29">
        <v>3</v>
      </c>
      <c r="C136" s="29">
        <v>3</v>
      </c>
      <c r="D136" s="31" t="s">
        <v>183</v>
      </c>
      <c r="E136" s="29">
        <v>2</v>
      </c>
      <c r="F136" s="12">
        <v>2</v>
      </c>
      <c r="G136" s="36" t="s">
        <v>187</v>
      </c>
      <c r="H136" s="29">
        <v>1</v>
      </c>
      <c r="I136" s="12">
        <v>1</v>
      </c>
      <c r="J136" s="12" t="s">
        <v>118</v>
      </c>
    </row>
    <row r="137" spans="1:10" s="5" customFormat="1" ht="20.25" customHeight="1" x14ac:dyDescent="0.15">
      <c r="A137" s="10" t="s">
        <v>5</v>
      </c>
      <c r="B137" s="29">
        <v>2</v>
      </c>
      <c r="C137" s="29">
        <v>2</v>
      </c>
      <c r="D137" s="31" t="s">
        <v>183</v>
      </c>
      <c r="E137" s="29">
        <v>2</v>
      </c>
      <c r="F137" s="12">
        <v>2</v>
      </c>
      <c r="G137" s="36" t="s">
        <v>187</v>
      </c>
      <c r="H137" s="31" t="s">
        <v>189</v>
      </c>
      <c r="I137" s="36" t="s">
        <v>189</v>
      </c>
      <c r="J137" s="36" t="s">
        <v>189</v>
      </c>
    </row>
    <row r="138" spans="1:10" s="5" customFormat="1" ht="20.25" customHeight="1" x14ac:dyDescent="0.15">
      <c r="A138" s="10"/>
      <c r="B138" s="29"/>
      <c r="C138" s="29"/>
      <c r="D138" s="29"/>
      <c r="E138" s="29"/>
      <c r="F138" s="12"/>
      <c r="G138" s="12"/>
      <c r="H138" s="29"/>
      <c r="I138" s="12"/>
      <c r="J138" s="12"/>
    </row>
    <row r="139" spans="1:10" s="5" customFormat="1" ht="20.25" customHeight="1" x14ac:dyDescent="0.15">
      <c r="A139" s="10" t="s">
        <v>50</v>
      </c>
      <c r="B139" s="29">
        <v>9</v>
      </c>
      <c r="C139" s="29">
        <v>9</v>
      </c>
      <c r="D139" s="29" t="s">
        <v>118</v>
      </c>
      <c r="E139" s="29">
        <v>9</v>
      </c>
      <c r="F139" s="29">
        <v>9</v>
      </c>
      <c r="G139" s="29" t="s">
        <v>118</v>
      </c>
      <c r="H139" s="29" t="s">
        <v>118</v>
      </c>
      <c r="I139" s="29" t="s">
        <v>118</v>
      </c>
      <c r="J139" s="29" t="s">
        <v>118</v>
      </c>
    </row>
    <row r="140" spans="1:10" s="5" customFormat="1" ht="20.25" customHeight="1" x14ac:dyDescent="0.15">
      <c r="A140" s="15" t="s">
        <v>134</v>
      </c>
      <c r="B140" s="29">
        <v>5</v>
      </c>
      <c r="C140" s="29">
        <v>5</v>
      </c>
      <c r="D140" s="29" t="s">
        <v>118</v>
      </c>
      <c r="E140" s="29">
        <v>5</v>
      </c>
      <c r="F140" s="12">
        <v>5</v>
      </c>
      <c r="G140" s="12" t="s">
        <v>118</v>
      </c>
      <c r="H140" s="29" t="s">
        <v>118</v>
      </c>
      <c r="I140" s="12" t="s">
        <v>118</v>
      </c>
      <c r="J140" s="12" t="s">
        <v>118</v>
      </c>
    </row>
    <row r="141" spans="1:10" s="5" customFormat="1" ht="20.25" customHeight="1" x14ac:dyDescent="0.15">
      <c r="A141" s="10" t="s">
        <v>5</v>
      </c>
      <c r="B141" s="29">
        <v>4</v>
      </c>
      <c r="C141" s="29">
        <v>4</v>
      </c>
      <c r="D141" s="31" t="s">
        <v>183</v>
      </c>
      <c r="E141" s="29">
        <v>4</v>
      </c>
      <c r="F141" s="12">
        <v>4</v>
      </c>
      <c r="G141" s="36" t="s">
        <v>188</v>
      </c>
      <c r="H141" s="29" t="s">
        <v>118</v>
      </c>
      <c r="I141" s="12" t="s">
        <v>118</v>
      </c>
      <c r="J141" s="12" t="s">
        <v>118</v>
      </c>
    </row>
    <row r="142" spans="1:10" s="5" customFormat="1" ht="20.25" customHeight="1" x14ac:dyDescent="0.15">
      <c r="A142" s="10"/>
      <c r="B142" s="29"/>
      <c r="C142" s="29"/>
      <c r="D142" s="29"/>
      <c r="E142" s="29"/>
      <c r="F142" s="12"/>
      <c r="G142" s="12"/>
      <c r="H142" s="29"/>
      <c r="I142" s="12"/>
      <c r="J142" s="12"/>
    </row>
    <row r="143" spans="1:10" s="5" customFormat="1" ht="20.25" customHeight="1" x14ac:dyDescent="0.15">
      <c r="A143" s="10" t="s">
        <v>51</v>
      </c>
      <c r="B143" s="29">
        <v>26</v>
      </c>
      <c r="C143" s="29">
        <v>25</v>
      </c>
      <c r="D143" s="29">
        <v>1</v>
      </c>
      <c r="E143" s="29">
        <v>26</v>
      </c>
      <c r="F143" s="29">
        <v>25</v>
      </c>
      <c r="G143" s="29">
        <v>1</v>
      </c>
      <c r="H143" s="29" t="s">
        <v>118</v>
      </c>
      <c r="I143" s="29" t="s">
        <v>118</v>
      </c>
      <c r="J143" s="29" t="s">
        <v>118</v>
      </c>
    </row>
    <row r="144" spans="1:10" s="5" customFormat="1" ht="20.25" customHeight="1" x14ac:dyDescent="0.15">
      <c r="A144" s="10" t="s">
        <v>52</v>
      </c>
      <c r="B144" s="29">
        <v>24</v>
      </c>
      <c r="C144" s="29">
        <v>24</v>
      </c>
      <c r="D144" s="29" t="s">
        <v>118</v>
      </c>
      <c r="E144" s="29">
        <v>24</v>
      </c>
      <c r="F144" s="29">
        <v>24</v>
      </c>
      <c r="G144" s="29" t="s">
        <v>118</v>
      </c>
      <c r="H144" s="29" t="s">
        <v>118</v>
      </c>
      <c r="I144" s="29" t="s">
        <v>118</v>
      </c>
      <c r="J144" s="29" t="s">
        <v>118</v>
      </c>
    </row>
    <row r="145" spans="1:10" s="5" customFormat="1" ht="20.25" customHeight="1" x14ac:dyDescent="0.15">
      <c r="A145" s="15" t="s">
        <v>113</v>
      </c>
      <c r="B145" s="29">
        <v>6</v>
      </c>
      <c r="C145" s="29">
        <v>6</v>
      </c>
      <c r="D145" s="29" t="s">
        <v>118</v>
      </c>
      <c r="E145" s="29">
        <v>6</v>
      </c>
      <c r="F145" s="29">
        <v>6</v>
      </c>
      <c r="G145" s="29" t="s">
        <v>118</v>
      </c>
      <c r="H145" s="29" t="s">
        <v>118</v>
      </c>
      <c r="I145" s="29" t="s">
        <v>118</v>
      </c>
      <c r="J145" s="29" t="s">
        <v>118</v>
      </c>
    </row>
    <row r="146" spans="1:10" s="5" customFormat="1" ht="20.25" customHeight="1" x14ac:dyDescent="0.15">
      <c r="A146" s="10" t="s">
        <v>28</v>
      </c>
      <c r="B146" s="29">
        <v>18</v>
      </c>
      <c r="C146" s="29">
        <v>18</v>
      </c>
      <c r="D146" s="31" t="s">
        <v>183</v>
      </c>
      <c r="E146" s="29">
        <v>18</v>
      </c>
      <c r="F146" s="12">
        <v>18</v>
      </c>
      <c r="G146" s="36" t="s">
        <v>188</v>
      </c>
      <c r="H146" s="29" t="s">
        <v>118</v>
      </c>
      <c r="I146" s="12" t="s">
        <v>118</v>
      </c>
      <c r="J146" s="12" t="s">
        <v>118</v>
      </c>
    </row>
    <row r="147" spans="1:10" s="5" customFormat="1" ht="20.25" customHeight="1" x14ac:dyDescent="0.15">
      <c r="A147" s="10" t="s">
        <v>5</v>
      </c>
      <c r="B147" s="29">
        <v>2</v>
      </c>
      <c r="C147" s="29">
        <v>1</v>
      </c>
      <c r="D147" s="29">
        <v>1</v>
      </c>
      <c r="E147" s="29">
        <v>2</v>
      </c>
      <c r="F147" s="12">
        <v>1</v>
      </c>
      <c r="G147" s="12">
        <v>1</v>
      </c>
      <c r="H147" s="29" t="s">
        <v>118</v>
      </c>
      <c r="I147" s="12" t="s">
        <v>118</v>
      </c>
      <c r="J147" s="12" t="s">
        <v>118</v>
      </c>
    </row>
    <row r="148" spans="1:10" s="5" customFormat="1" ht="20.25" customHeight="1" x14ac:dyDescent="0.15">
      <c r="A148" s="10"/>
      <c r="B148" s="29"/>
      <c r="C148" s="29"/>
      <c r="D148" s="29"/>
      <c r="E148" s="29"/>
      <c r="F148" s="12"/>
      <c r="G148" s="12"/>
      <c r="H148" s="29"/>
      <c r="I148" s="12"/>
      <c r="J148" s="12"/>
    </row>
    <row r="149" spans="1:10" s="5" customFormat="1" ht="20.25" customHeight="1" x14ac:dyDescent="0.15">
      <c r="A149" s="10" t="s">
        <v>53</v>
      </c>
      <c r="B149" s="29">
        <v>11</v>
      </c>
      <c r="C149" s="29">
        <v>10</v>
      </c>
      <c r="D149" s="29">
        <v>1</v>
      </c>
      <c r="E149" s="29">
        <v>11</v>
      </c>
      <c r="F149" s="29">
        <v>10</v>
      </c>
      <c r="G149" s="29">
        <v>1</v>
      </c>
      <c r="H149" s="29" t="s">
        <v>118</v>
      </c>
      <c r="I149" s="29" t="s">
        <v>118</v>
      </c>
      <c r="J149" s="29" t="s">
        <v>118</v>
      </c>
    </row>
    <row r="150" spans="1:10" s="5" customFormat="1" ht="20.25" customHeight="1" x14ac:dyDescent="0.15">
      <c r="A150" s="15" t="s">
        <v>135</v>
      </c>
      <c r="B150" s="29">
        <v>8</v>
      </c>
      <c r="C150" s="29">
        <v>8</v>
      </c>
      <c r="D150" s="29" t="s">
        <v>118</v>
      </c>
      <c r="E150" s="29">
        <v>8</v>
      </c>
      <c r="F150" s="29">
        <v>8</v>
      </c>
      <c r="G150" s="29" t="s">
        <v>118</v>
      </c>
      <c r="H150" s="29" t="s">
        <v>118</v>
      </c>
      <c r="I150" s="29" t="s">
        <v>118</v>
      </c>
      <c r="J150" s="29" t="s">
        <v>118</v>
      </c>
    </row>
    <row r="151" spans="1:10" s="5" customFormat="1" ht="20.25" customHeight="1" x14ac:dyDescent="0.15">
      <c r="A151" s="15" t="s">
        <v>117</v>
      </c>
      <c r="B151" s="29">
        <v>6</v>
      </c>
      <c r="C151" s="29">
        <v>6</v>
      </c>
      <c r="D151" s="29" t="s">
        <v>118</v>
      </c>
      <c r="E151" s="29">
        <v>6</v>
      </c>
      <c r="F151" s="29">
        <v>6</v>
      </c>
      <c r="G151" s="29" t="s">
        <v>118</v>
      </c>
      <c r="H151" s="29" t="s">
        <v>118</v>
      </c>
      <c r="I151" s="29" t="s">
        <v>118</v>
      </c>
      <c r="J151" s="29" t="s">
        <v>118</v>
      </c>
    </row>
    <row r="152" spans="1:10" s="5" customFormat="1" ht="20.25" customHeight="1" x14ac:dyDescent="0.15">
      <c r="A152" s="10" t="s">
        <v>28</v>
      </c>
      <c r="B152" s="29">
        <v>2</v>
      </c>
      <c r="C152" s="29">
        <v>2</v>
      </c>
      <c r="D152" s="31" t="s">
        <v>183</v>
      </c>
      <c r="E152" s="29">
        <v>2</v>
      </c>
      <c r="F152" s="12">
        <v>2</v>
      </c>
      <c r="G152" s="36" t="s">
        <v>188</v>
      </c>
      <c r="H152" s="29" t="s">
        <v>118</v>
      </c>
      <c r="I152" s="12" t="s">
        <v>118</v>
      </c>
      <c r="J152" s="12" t="s">
        <v>118</v>
      </c>
    </row>
    <row r="153" spans="1:10" s="5" customFormat="1" ht="20.25" customHeight="1" x14ac:dyDescent="0.15">
      <c r="A153" s="10" t="s">
        <v>5</v>
      </c>
      <c r="B153" s="29">
        <v>3</v>
      </c>
      <c r="C153" s="29">
        <v>2</v>
      </c>
      <c r="D153" s="29">
        <v>1</v>
      </c>
      <c r="E153" s="29">
        <v>3</v>
      </c>
      <c r="F153" s="12">
        <v>2</v>
      </c>
      <c r="G153" s="12">
        <v>1</v>
      </c>
      <c r="H153" s="29" t="s">
        <v>118</v>
      </c>
      <c r="I153" s="12" t="s">
        <v>118</v>
      </c>
      <c r="J153" s="12" t="s">
        <v>118</v>
      </c>
    </row>
    <row r="154" spans="1:10" s="5" customFormat="1" ht="20.25" customHeight="1" x14ac:dyDescent="0.15">
      <c r="A154" s="10"/>
      <c r="B154" s="29"/>
      <c r="C154" s="29"/>
      <c r="D154" s="29"/>
      <c r="E154" s="29"/>
      <c r="F154" s="12"/>
      <c r="G154" s="12"/>
      <c r="H154" s="29"/>
      <c r="I154" s="12"/>
      <c r="J154" s="12"/>
    </row>
    <row r="155" spans="1:10" s="5" customFormat="1" ht="20.25" customHeight="1" x14ac:dyDescent="0.15">
      <c r="A155" s="10" t="s">
        <v>54</v>
      </c>
      <c r="B155" s="29">
        <v>33</v>
      </c>
      <c r="C155" s="29">
        <v>33</v>
      </c>
      <c r="D155" s="29" t="s">
        <v>118</v>
      </c>
      <c r="E155" s="29">
        <v>33</v>
      </c>
      <c r="F155" s="29">
        <v>33</v>
      </c>
      <c r="G155" s="29" t="s">
        <v>118</v>
      </c>
      <c r="H155" s="29" t="s">
        <v>118</v>
      </c>
      <c r="I155" s="29" t="s">
        <v>118</v>
      </c>
      <c r="J155" s="29" t="s">
        <v>118</v>
      </c>
    </row>
    <row r="156" spans="1:10" s="5" customFormat="1" ht="20.25" customHeight="1" x14ac:dyDescent="0.15">
      <c r="A156" s="15" t="s">
        <v>184</v>
      </c>
      <c r="B156" s="29">
        <v>14</v>
      </c>
      <c r="C156" s="29">
        <v>14</v>
      </c>
      <c r="D156" s="29" t="s">
        <v>118</v>
      </c>
      <c r="E156" s="29">
        <v>14</v>
      </c>
      <c r="F156" s="12">
        <v>14</v>
      </c>
      <c r="G156" s="12" t="s">
        <v>118</v>
      </c>
      <c r="H156" s="29" t="s">
        <v>118</v>
      </c>
      <c r="I156" s="12" t="s">
        <v>118</v>
      </c>
      <c r="J156" s="12" t="s">
        <v>118</v>
      </c>
    </row>
    <row r="157" spans="1:10" s="5" customFormat="1" ht="20.25" customHeight="1" x14ac:dyDescent="0.15">
      <c r="A157" s="10" t="s">
        <v>5</v>
      </c>
      <c r="B157" s="29">
        <v>19</v>
      </c>
      <c r="C157" s="29">
        <v>19</v>
      </c>
      <c r="D157" s="31" t="s">
        <v>183</v>
      </c>
      <c r="E157" s="29">
        <v>19</v>
      </c>
      <c r="F157" s="12">
        <v>19</v>
      </c>
      <c r="G157" s="36" t="s">
        <v>188</v>
      </c>
      <c r="H157" s="29" t="s">
        <v>118</v>
      </c>
      <c r="I157" s="12" t="s">
        <v>118</v>
      </c>
      <c r="J157" s="12" t="s">
        <v>118</v>
      </c>
    </row>
    <row r="158" spans="1:10" s="5" customFormat="1" ht="20.25" customHeight="1" x14ac:dyDescent="0.15">
      <c r="A158" s="10"/>
      <c r="B158" s="29"/>
      <c r="C158" s="29"/>
      <c r="D158" s="29"/>
      <c r="E158" s="29"/>
      <c r="F158" s="12"/>
      <c r="G158" s="12"/>
      <c r="H158" s="29"/>
      <c r="I158" s="12"/>
      <c r="J158" s="12"/>
    </row>
    <row r="159" spans="1:10" s="5" customFormat="1" ht="20.25" customHeight="1" x14ac:dyDescent="0.15">
      <c r="A159" s="10" t="s">
        <v>57</v>
      </c>
      <c r="B159" s="29">
        <v>17</v>
      </c>
      <c r="C159" s="29">
        <v>17</v>
      </c>
      <c r="D159" s="29" t="s">
        <v>118</v>
      </c>
      <c r="E159" s="29">
        <v>17</v>
      </c>
      <c r="F159" s="29">
        <v>17</v>
      </c>
      <c r="G159" s="29" t="s">
        <v>118</v>
      </c>
      <c r="H159" s="29" t="s">
        <v>118</v>
      </c>
      <c r="I159" s="29" t="s">
        <v>118</v>
      </c>
      <c r="J159" s="29" t="s">
        <v>118</v>
      </c>
    </row>
    <row r="160" spans="1:10" s="5" customFormat="1" ht="20.25" customHeight="1" x14ac:dyDescent="0.15">
      <c r="A160" s="15" t="s">
        <v>136</v>
      </c>
      <c r="B160" s="29">
        <v>4</v>
      </c>
      <c r="C160" s="29">
        <v>4</v>
      </c>
      <c r="D160" s="29" t="s">
        <v>118</v>
      </c>
      <c r="E160" s="29">
        <v>4</v>
      </c>
      <c r="F160" s="12">
        <v>4</v>
      </c>
      <c r="G160" s="12" t="s">
        <v>118</v>
      </c>
      <c r="H160" s="29" t="s">
        <v>118</v>
      </c>
      <c r="I160" s="12" t="s">
        <v>118</v>
      </c>
      <c r="J160" s="12" t="s">
        <v>118</v>
      </c>
    </row>
    <row r="161" spans="1:10" s="5" customFormat="1" ht="20.25" customHeight="1" x14ac:dyDescent="0.15">
      <c r="A161" s="15" t="s">
        <v>185</v>
      </c>
      <c r="B161" s="29">
        <v>10</v>
      </c>
      <c r="C161" s="29">
        <v>10</v>
      </c>
      <c r="D161" s="29" t="s">
        <v>118</v>
      </c>
      <c r="E161" s="29">
        <v>10</v>
      </c>
      <c r="F161" s="12">
        <v>10</v>
      </c>
      <c r="G161" s="12" t="s">
        <v>118</v>
      </c>
      <c r="H161" s="29" t="s">
        <v>118</v>
      </c>
      <c r="I161" s="12" t="s">
        <v>118</v>
      </c>
      <c r="J161" s="12" t="s">
        <v>118</v>
      </c>
    </row>
    <row r="162" spans="1:10" s="5" customFormat="1" ht="20.25" customHeight="1" x14ac:dyDescent="0.15">
      <c r="A162" s="10" t="s">
        <v>58</v>
      </c>
      <c r="B162" s="29">
        <v>3</v>
      </c>
      <c r="C162" s="29">
        <v>3</v>
      </c>
      <c r="D162" s="31" t="s">
        <v>183</v>
      </c>
      <c r="E162" s="29">
        <v>3</v>
      </c>
      <c r="F162" s="12">
        <v>3</v>
      </c>
      <c r="G162" s="36" t="s">
        <v>188</v>
      </c>
      <c r="H162" s="29" t="s">
        <v>118</v>
      </c>
      <c r="I162" s="12" t="s">
        <v>118</v>
      </c>
      <c r="J162" s="12" t="s">
        <v>118</v>
      </c>
    </row>
    <row r="163" spans="1:10" s="5" customFormat="1" ht="20.25" customHeight="1" x14ac:dyDescent="0.15">
      <c r="A163" s="10"/>
      <c r="B163" s="29"/>
      <c r="C163" s="29"/>
      <c r="D163" s="29"/>
      <c r="E163" s="29"/>
      <c r="F163" s="12"/>
      <c r="G163" s="12"/>
      <c r="H163" s="29"/>
      <c r="I163" s="12"/>
      <c r="J163" s="12"/>
    </row>
    <row r="164" spans="1:10" s="5" customFormat="1" ht="20.25" customHeight="1" x14ac:dyDescent="0.15">
      <c r="A164" s="10" t="s">
        <v>59</v>
      </c>
      <c r="B164" s="29">
        <v>12</v>
      </c>
      <c r="C164" s="29">
        <v>12</v>
      </c>
      <c r="D164" s="29" t="s">
        <v>118</v>
      </c>
      <c r="E164" s="29">
        <v>12</v>
      </c>
      <c r="F164" s="29">
        <v>12</v>
      </c>
      <c r="G164" s="29" t="s">
        <v>118</v>
      </c>
      <c r="H164" s="29" t="s">
        <v>118</v>
      </c>
      <c r="I164" s="29" t="s">
        <v>118</v>
      </c>
      <c r="J164" s="29" t="s">
        <v>118</v>
      </c>
    </row>
    <row r="165" spans="1:10" s="5" customFormat="1" ht="20.25" customHeight="1" x14ac:dyDescent="0.15">
      <c r="A165" s="10" t="s">
        <v>60</v>
      </c>
      <c r="B165" s="29">
        <v>8</v>
      </c>
      <c r="C165" s="29">
        <v>8</v>
      </c>
      <c r="D165" s="29" t="s">
        <v>118</v>
      </c>
      <c r="E165" s="29">
        <v>8</v>
      </c>
      <c r="F165" s="12">
        <v>8</v>
      </c>
      <c r="G165" s="12" t="s">
        <v>118</v>
      </c>
      <c r="H165" s="29" t="s">
        <v>118</v>
      </c>
      <c r="I165" s="12" t="s">
        <v>118</v>
      </c>
      <c r="J165" s="12" t="s">
        <v>118</v>
      </c>
    </row>
    <row r="166" spans="1:10" s="5" customFormat="1" ht="20.25" customHeight="1" x14ac:dyDescent="0.15">
      <c r="A166" s="10" t="s">
        <v>5</v>
      </c>
      <c r="B166" s="29">
        <v>4</v>
      </c>
      <c r="C166" s="29">
        <v>4</v>
      </c>
      <c r="D166" s="31" t="s">
        <v>183</v>
      </c>
      <c r="E166" s="29">
        <v>4</v>
      </c>
      <c r="F166" s="12">
        <v>4</v>
      </c>
      <c r="G166" s="36" t="s">
        <v>188</v>
      </c>
      <c r="H166" s="29" t="s">
        <v>118</v>
      </c>
      <c r="I166" s="12" t="s">
        <v>118</v>
      </c>
      <c r="J166" s="12" t="s">
        <v>118</v>
      </c>
    </row>
    <row r="167" spans="1:10" s="5" customFormat="1" ht="20.25" customHeight="1" x14ac:dyDescent="0.15">
      <c r="A167" s="10"/>
      <c r="B167" s="29"/>
      <c r="C167" s="29"/>
      <c r="D167" s="29"/>
      <c r="E167" s="29"/>
      <c r="F167" s="12"/>
      <c r="G167" s="12"/>
      <c r="H167" s="29"/>
      <c r="I167" s="12"/>
      <c r="J167" s="12"/>
    </row>
    <row r="168" spans="1:10" s="5" customFormat="1" ht="20.25" customHeight="1" x14ac:dyDescent="0.15">
      <c r="A168" s="10" t="s">
        <v>62</v>
      </c>
      <c r="B168" s="29">
        <v>55</v>
      </c>
      <c r="C168" s="29">
        <v>55</v>
      </c>
      <c r="D168" s="29" t="s">
        <v>118</v>
      </c>
      <c r="E168" s="29">
        <v>55</v>
      </c>
      <c r="F168" s="12">
        <v>55</v>
      </c>
      <c r="G168" s="12" t="s">
        <v>118</v>
      </c>
      <c r="H168" s="12" t="s">
        <v>118</v>
      </c>
      <c r="I168" s="12" t="s">
        <v>118</v>
      </c>
      <c r="J168" s="12" t="s">
        <v>118</v>
      </c>
    </row>
    <row r="169" spans="1:10" s="5" customFormat="1" ht="20.25" customHeight="1" x14ac:dyDescent="0.15">
      <c r="A169" s="10" t="s">
        <v>63</v>
      </c>
      <c r="B169" s="29">
        <v>15</v>
      </c>
      <c r="C169" s="29">
        <v>15</v>
      </c>
      <c r="D169" s="29" t="s">
        <v>118</v>
      </c>
      <c r="E169" s="29">
        <v>15</v>
      </c>
      <c r="F169" s="12">
        <v>15</v>
      </c>
      <c r="G169" s="12" t="s">
        <v>118</v>
      </c>
      <c r="H169" s="29" t="s">
        <v>118</v>
      </c>
      <c r="I169" s="12" t="s">
        <v>118</v>
      </c>
      <c r="J169" s="12" t="s">
        <v>118</v>
      </c>
    </row>
    <row r="170" spans="1:10" s="5" customFormat="1" ht="20.25" customHeight="1" x14ac:dyDescent="0.15">
      <c r="A170" s="10" t="s">
        <v>64</v>
      </c>
      <c r="B170" s="29">
        <v>30</v>
      </c>
      <c r="C170" s="29">
        <v>30</v>
      </c>
      <c r="D170" s="29" t="s">
        <v>118</v>
      </c>
      <c r="E170" s="29">
        <v>30</v>
      </c>
      <c r="F170" s="12">
        <v>30</v>
      </c>
      <c r="G170" s="12" t="s">
        <v>118</v>
      </c>
      <c r="H170" s="29" t="s">
        <v>118</v>
      </c>
      <c r="I170" s="12" t="s">
        <v>118</v>
      </c>
      <c r="J170" s="12" t="s">
        <v>118</v>
      </c>
    </row>
    <row r="171" spans="1:10" s="5" customFormat="1" ht="20.25" customHeight="1" x14ac:dyDescent="0.15">
      <c r="A171" s="10" t="s">
        <v>5</v>
      </c>
      <c r="B171" s="29">
        <v>10</v>
      </c>
      <c r="C171" s="29">
        <v>10</v>
      </c>
      <c r="D171" s="31" t="s">
        <v>183</v>
      </c>
      <c r="E171" s="29">
        <v>10</v>
      </c>
      <c r="F171" s="12">
        <v>10</v>
      </c>
      <c r="G171" s="36" t="s">
        <v>188</v>
      </c>
      <c r="H171" s="29" t="s">
        <v>118</v>
      </c>
      <c r="I171" s="12" t="s">
        <v>118</v>
      </c>
      <c r="J171" s="12" t="s">
        <v>118</v>
      </c>
    </row>
    <row r="172" spans="1:10" s="5" customFormat="1" ht="20.25" customHeight="1" x14ac:dyDescent="0.15">
      <c r="A172" s="10"/>
      <c r="B172" s="29"/>
      <c r="C172" s="29"/>
      <c r="D172" s="29"/>
      <c r="E172" s="29"/>
      <c r="F172" s="12"/>
      <c r="G172" s="12"/>
      <c r="H172" s="29"/>
      <c r="I172" s="12"/>
      <c r="J172" s="12"/>
    </row>
    <row r="173" spans="1:10" s="5" customFormat="1" ht="20.25" customHeight="1" x14ac:dyDescent="0.15">
      <c r="A173" s="10" t="s">
        <v>65</v>
      </c>
      <c r="B173" s="29">
        <v>11</v>
      </c>
      <c r="C173" s="29">
        <v>11</v>
      </c>
      <c r="D173" s="29" t="s">
        <v>118</v>
      </c>
      <c r="E173" s="29">
        <v>11</v>
      </c>
      <c r="F173" s="29">
        <v>11</v>
      </c>
      <c r="G173" s="29" t="s">
        <v>118</v>
      </c>
      <c r="H173" s="29" t="s">
        <v>118</v>
      </c>
      <c r="I173" s="29" t="s">
        <v>118</v>
      </c>
      <c r="J173" s="29" t="s">
        <v>118</v>
      </c>
    </row>
    <row r="174" spans="1:10" s="5" customFormat="1" ht="20.25" customHeight="1" x14ac:dyDescent="0.15">
      <c r="A174" s="15" t="s">
        <v>186</v>
      </c>
      <c r="B174" s="29">
        <v>5</v>
      </c>
      <c r="C174" s="29">
        <v>5</v>
      </c>
      <c r="D174" s="29" t="s">
        <v>118</v>
      </c>
      <c r="E174" s="29">
        <v>5</v>
      </c>
      <c r="F174" s="12">
        <v>5</v>
      </c>
      <c r="G174" s="12" t="s">
        <v>118</v>
      </c>
      <c r="H174" s="29" t="s">
        <v>118</v>
      </c>
      <c r="I174" s="12" t="s">
        <v>118</v>
      </c>
      <c r="J174" s="12" t="s">
        <v>118</v>
      </c>
    </row>
    <row r="175" spans="1:10" s="5" customFormat="1" ht="20.25" customHeight="1" x14ac:dyDescent="0.15">
      <c r="A175" s="10" t="s">
        <v>5</v>
      </c>
      <c r="B175" s="29">
        <v>6</v>
      </c>
      <c r="C175" s="29">
        <v>6</v>
      </c>
      <c r="D175" s="31" t="s">
        <v>183</v>
      </c>
      <c r="E175" s="29">
        <v>6</v>
      </c>
      <c r="F175" s="12">
        <v>6</v>
      </c>
      <c r="G175" s="36" t="s">
        <v>188</v>
      </c>
      <c r="H175" s="29" t="s">
        <v>118</v>
      </c>
      <c r="I175" s="12" t="s">
        <v>118</v>
      </c>
      <c r="J175" s="12" t="s">
        <v>118</v>
      </c>
    </row>
    <row r="176" spans="1:10" s="5" customFormat="1" ht="20.25" customHeight="1" x14ac:dyDescent="0.15">
      <c r="A176" s="10"/>
      <c r="B176" s="29"/>
      <c r="C176" s="29"/>
      <c r="D176" s="29"/>
      <c r="E176" s="29"/>
      <c r="F176" s="12"/>
      <c r="G176" s="12"/>
      <c r="H176" s="29"/>
      <c r="I176" s="12"/>
      <c r="J176" s="12"/>
    </row>
    <row r="177" spans="1:10" s="5" customFormat="1" ht="20.25" customHeight="1" x14ac:dyDescent="0.15">
      <c r="A177" s="10" t="s">
        <v>66</v>
      </c>
      <c r="B177" s="29">
        <f>7+4+2+4+2+1+1+2+3+8+1+1+7+8+5+2+1+2</f>
        <v>61</v>
      </c>
      <c r="C177" s="29">
        <f>6+4+1+4+2+1+1+2+3+8+1+1+7+8+5+2+1+2</f>
        <v>59</v>
      </c>
      <c r="D177" s="29">
        <f>1+1</f>
        <v>2</v>
      </c>
      <c r="E177" s="29">
        <f>5+4+2+1+1+1+1+1+3+2+8+1+1+7+8+5+2+1</f>
        <v>54</v>
      </c>
      <c r="F177" s="12">
        <f>5+4+1+1+1+1+1+1+3+2+8+1+1+7+8+5+2+1</f>
        <v>53</v>
      </c>
      <c r="G177" s="12">
        <f>1</f>
        <v>1</v>
      </c>
      <c r="H177" s="29">
        <f>2+3+1+1</f>
        <v>7</v>
      </c>
      <c r="I177" s="12">
        <f>1+3+1+1</f>
        <v>6</v>
      </c>
      <c r="J177" s="12">
        <f>1</f>
        <v>1</v>
      </c>
    </row>
    <row r="178" spans="1:10" s="5" customFormat="1" ht="20.25" customHeight="1" x14ac:dyDescent="0.15">
      <c r="A178" s="15" t="s">
        <v>137</v>
      </c>
      <c r="B178" s="29">
        <v>323</v>
      </c>
      <c r="C178" s="29">
        <v>296</v>
      </c>
      <c r="D178" s="29">
        <v>27</v>
      </c>
      <c r="E178" s="29">
        <v>232</v>
      </c>
      <c r="F178" s="12">
        <v>220</v>
      </c>
      <c r="G178" s="12">
        <v>12</v>
      </c>
      <c r="H178" s="29">
        <v>91</v>
      </c>
      <c r="I178" s="12">
        <v>76</v>
      </c>
      <c r="J178" s="12">
        <v>15</v>
      </c>
    </row>
    <row r="179" spans="1:10" s="5" customFormat="1" ht="20.25" customHeight="1" x14ac:dyDescent="0.15">
      <c r="A179" s="15" t="s">
        <v>138</v>
      </c>
      <c r="B179" s="29">
        <v>1498</v>
      </c>
      <c r="C179" s="29">
        <v>1364</v>
      </c>
      <c r="D179" s="29">
        <v>134</v>
      </c>
      <c r="E179" s="29">
        <v>864</v>
      </c>
      <c r="F179" s="12">
        <v>790</v>
      </c>
      <c r="G179" s="12">
        <v>74</v>
      </c>
      <c r="H179" s="29">
        <v>634</v>
      </c>
      <c r="I179" s="12">
        <v>574</v>
      </c>
      <c r="J179" s="12">
        <v>60</v>
      </c>
    </row>
    <row r="180" spans="1:10" ht="20.25" customHeight="1" x14ac:dyDescent="0.15"/>
    <row r="181" spans="1:10" ht="20.25" customHeight="1" x14ac:dyDescent="0.15">
      <c r="A181" s="4" t="s">
        <v>71</v>
      </c>
    </row>
    <row r="182" spans="1:10" ht="20.25" customHeight="1" x14ac:dyDescent="0.15"/>
    <row r="183" spans="1:10" ht="20.25" customHeight="1" x14ac:dyDescent="0.15"/>
    <row r="184" spans="1:10" ht="20.25" customHeight="1" x14ac:dyDescent="0.15"/>
    <row r="185" spans="1:10" ht="20.25" customHeight="1" x14ac:dyDescent="0.15"/>
    <row r="186" spans="1:10" ht="20.25" customHeight="1" x14ac:dyDescent="0.15"/>
    <row r="187" spans="1:10" ht="20.25" customHeight="1" x14ac:dyDescent="0.15"/>
    <row r="188" spans="1:10" ht="20.25" customHeight="1" x14ac:dyDescent="0.15"/>
    <row r="189" spans="1:10" ht="20.25" customHeight="1" x14ac:dyDescent="0.15"/>
  </sheetData>
  <mergeCells count="4">
    <mergeCell ref="A6:A7"/>
    <mergeCell ref="B6:D6"/>
    <mergeCell ref="E6:G6"/>
    <mergeCell ref="H6:J6"/>
  </mergeCells>
  <phoneticPr fontId="22"/>
  <pageMargins left="0.94" right="0.36" top="0.66" bottom="0.44" header="0.51200000000000001" footer="0.2"/>
  <pageSetup paperSize="9" scale="70" fitToHeight="0" orientation="portrait" horizontalDpi="300" verticalDpi="300" r:id="rId1"/>
  <headerFooter alignWithMargins="0">
    <oddHeader>&amp;L第３章　人口</oddHeader>
  </headerFooter>
  <rowBreaks count="3" manualBreakCount="3">
    <brk id="55" max="9" man="1"/>
    <brk id="105" max="9" man="1"/>
    <brk id="1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J186"/>
  <sheetViews>
    <sheetView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15" sqref="B15"/>
    </sheetView>
  </sheetViews>
  <sheetFormatPr defaultRowHeight="13.5" x14ac:dyDescent="0.15"/>
  <cols>
    <col min="1" max="1" width="36.875" style="4" customWidth="1"/>
    <col min="2" max="10" width="10.25" style="4" customWidth="1"/>
    <col min="11" max="16384" width="9" style="2"/>
  </cols>
  <sheetData>
    <row r="1" spans="1:10" s="5" customFormat="1" ht="20.25" customHeight="1" x14ac:dyDescent="0.15">
      <c r="A1" s="4"/>
      <c r="B1" s="4"/>
      <c r="C1" s="4"/>
      <c r="D1" s="4"/>
      <c r="E1" s="4"/>
      <c r="F1" s="4"/>
      <c r="G1" s="4"/>
      <c r="H1" s="4"/>
      <c r="I1" s="4"/>
      <c r="J1" s="4"/>
    </row>
    <row r="2" spans="1:10" s="5" customFormat="1" ht="20.25" customHeight="1" x14ac:dyDescent="0.15">
      <c r="A2" s="3" t="s">
        <v>0</v>
      </c>
      <c r="B2" s="3"/>
      <c r="C2" s="3"/>
      <c r="D2" s="3"/>
      <c r="E2" s="3"/>
      <c r="F2" s="3"/>
      <c r="G2" s="3"/>
      <c r="H2" s="3"/>
      <c r="I2" s="3"/>
      <c r="J2" s="3"/>
    </row>
    <row r="3" spans="1:10" s="5" customFormat="1" ht="20.25" customHeight="1" x14ac:dyDescent="0.15">
      <c r="A3" s="4" t="s">
        <v>73</v>
      </c>
      <c r="B3" s="4"/>
      <c r="C3" s="4"/>
      <c r="D3" s="4"/>
      <c r="E3" s="4"/>
      <c r="F3" s="4"/>
      <c r="G3" s="4"/>
      <c r="H3" s="4"/>
      <c r="I3" s="4"/>
      <c r="J3" s="4"/>
    </row>
    <row r="4" spans="1:10" s="5" customFormat="1" ht="20.25" customHeight="1" x14ac:dyDescent="0.15">
      <c r="A4" s="4"/>
      <c r="B4" s="4"/>
      <c r="C4" s="4"/>
      <c r="D4" s="4"/>
      <c r="E4" s="4"/>
      <c r="F4" s="4"/>
      <c r="G4" s="4"/>
      <c r="H4" s="4"/>
      <c r="I4" s="4"/>
      <c r="J4" s="4"/>
    </row>
    <row r="5" spans="1:10" s="5" customFormat="1" ht="20.25" customHeight="1" x14ac:dyDescent="0.15">
      <c r="A5" s="4" t="s">
        <v>1</v>
      </c>
      <c r="B5" s="4"/>
      <c r="C5" s="4"/>
      <c r="D5" s="9"/>
      <c r="E5" s="4"/>
      <c r="F5" s="4"/>
      <c r="G5" s="9"/>
      <c r="H5" s="4"/>
      <c r="I5" s="4"/>
      <c r="J5" s="16" t="s">
        <v>116</v>
      </c>
    </row>
    <row r="6" spans="1:10" s="5" customFormat="1" ht="20.25" customHeight="1" x14ac:dyDescent="0.15">
      <c r="A6" s="37" t="s">
        <v>68</v>
      </c>
      <c r="B6" s="37" t="s">
        <v>72</v>
      </c>
      <c r="C6" s="37"/>
      <c r="D6" s="37"/>
      <c r="E6" s="37" t="s">
        <v>2</v>
      </c>
      <c r="F6" s="37"/>
      <c r="G6" s="37"/>
      <c r="H6" s="37" t="s">
        <v>3</v>
      </c>
      <c r="I6" s="37"/>
      <c r="J6" s="37"/>
    </row>
    <row r="7" spans="1:10" s="5" customFormat="1" ht="20.25" customHeight="1" x14ac:dyDescent="0.15">
      <c r="A7" s="37"/>
      <c r="B7" s="1" t="s">
        <v>67</v>
      </c>
      <c r="C7" s="1" t="s">
        <v>69</v>
      </c>
      <c r="D7" s="1" t="s">
        <v>70</v>
      </c>
      <c r="E7" s="1" t="s">
        <v>67</v>
      </c>
      <c r="F7" s="1" t="s">
        <v>69</v>
      </c>
      <c r="G7" s="1" t="s">
        <v>70</v>
      </c>
      <c r="H7" s="1" t="s">
        <v>67</v>
      </c>
      <c r="I7" s="1" t="s">
        <v>69</v>
      </c>
      <c r="J7" s="1" t="s">
        <v>70</v>
      </c>
    </row>
    <row r="8" spans="1:10" s="5" customFormat="1" ht="20.25" customHeight="1" x14ac:dyDescent="0.15">
      <c r="A8" s="10" t="s">
        <v>74</v>
      </c>
      <c r="B8" s="7">
        <v>73736</v>
      </c>
      <c r="C8" s="7">
        <v>67457</v>
      </c>
      <c r="D8" s="7">
        <v>6279</v>
      </c>
      <c r="E8" s="7">
        <v>43058</v>
      </c>
      <c r="F8" s="7">
        <v>39813</v>
      </c>
      <c r="G8" s="7">
        <v>3245</v>
      </c>
      <c r="H8" s="7">
        <v>30678</v>
      </c>
      <c r="I8" s="7">
        <v>27644</v>
      </c>
      <c r="J8" s="7">
        <v>3034</v>
      </c>
    </row>
    <row r="9" spans="1:10" s="5" customFormat="1" ht="20.25" customHeight="1" x14ac:dyDescent="0.15">
      <c r="A9" s="10"/>
      <c r="B9" s="7"/>
      <c r="C9" s="7"/>
      <c r="D9" s="7"/>
      <c r="E9" s="7"/>
      <c r="F9" s="7"/>
      <c r="G9" s="7"/>
      <c r="H9" s="7"/>
      <c r="I9" s="7"/>
      <c r="J9" s="7"/>
    </row>
    <row r="10" spans="1:10" s="5" customFormat="1" ht="20.25" customHeight="1" x14ac:dyDescent="0.15">
      <c r="A10" s="10" t="s">
        <v>75</v>
      </c>
      <c r="B10" s="7">
        <f t="shared" ref="B10:B78" si="0">E10+H10</f>
        <v>59882</v>
      </c>
      <c r="C10" s="7">
        <f t="shared" ref="C10:C78" si="1">F10+I10</f>
        <v>55485</v>
      </c>
      <c r="D10" s="7">
        <f t="shared" ref="D10:D78" si="2">G10+J10</f>
        <v>4397</v>
      </c>
      <c r="E10" s="7">
        <f>SUM(F10:G10)</f>
        <v>33623</v>
      </c>
      <c r="F10" s="7">
        <f>SUM(F11:F12)</f>
        <v>31259</v>
      </c>
      <c r="G10" s="7">
        <f>SUM(G11:G12)</f>
        <v>2364</v>
      </c>
      <c r="H10" s="7">
        <f>SUM(H11:H12)</f>
        <v>26259</v>
      </c>
      <c r="I10" s="7">
        <f>SUM(I11:I12)</f>
        <v>24226</v>
      </c>
      <c r="J10" s="7">
        <f>SUM(J11:J12)</f>
        <v>2033</v>
      </c>
    </row>
    <row r="11" spans="1:10" s="5" customFormat="1" ht="20.25" customHeight="1" x14ac:dyDescent="0.15">
      <c r="A11" s="10" t="s">
        <v>76</v>
      </c>
      <c r="B11" s="7">
        <f t="shared" si="0"/>
        <v>8431</v>
      </c>
      <c r="C11" s="7">
        <f t="shared" si="1"/>
        <v>8431</v>
      </c>
      <c r="D11" s="13" t="s">
        <v>118</v>
      </c>
      <c r="E11" s="7">
        <f>SUM(F11:G11)</f>
        <v>4926</v>
      </c>
      <c r="F11" s="7">
        <v>4926</v>
      </c>
      <c r="G11" s="13" t="s">
        <v>118</v>
      </c>
      <c r="H11" s="7">
        <f>SUM(I11:J11)</f>
        <v>3505</v>
      </c>
      <c r="I11" s="7">
        <v>3505</v>
      </c>
      <c r="J11" s="13" t="s">
        <v>118</v>
      </c>
    </row>
    <row r="12" spans="1:10" s="5" customFormat="1" ht="20.25" customHeight="1" x14ac:dyDescent="0.15">
      <c r="A12" s="10" t="s">
        <v>77</v>
      </c>
      <c r="B12" s="7">
        <f t="shared" si="0"/>
        <v>51451</v>
      </c>
      <c r="C12" s="7">
        <f t="shared" si="1"/>
        <v>47054</v>
      </c>
      <c r="D12" s="7">
        <f t="shared" si="2"/>
        <v>4397</v>
      </c>
      <c r="E12" s="7">
        <f>SUM(F12:G12)</f>
        <v>28697</v>
      </c>
      <c r="F12" s="7">
        <v>26333</v>
      </c>
      <c r="G12" s="7">
        <v>2364</v>
      </c>
      <c r="H12" s="7">
        <f>SUM(I12:J12)</f>
        <v>22754</v>
      </c>
      <c r="I12" s="7">
        <v>20721</v>
      </c>
      <c r="J12" s="7">
        <v>2033</v>
      </c>
    </row>
    <row r="13" spans="1:10" s="5" customFormat="1" ht="20.25" customHeight="1" x14ac:dyDescent="0.15">
      <c r="A13" s="10"/>
      <c r="B13" s="7"/>
      <c r="C13" s="7"/>
      <c r="D13" s="7"/>
      <c r="E13" s="7"/>
      <c r="F13" s="7"/>
      <c r="G13" s="7"/>
      <c r="H13" s="7"/>
      <c r="I13" s="7"/>
      <c r="J13" s="7"/>
    </row>
    <row r="14" spans="1:10" s="5" customFormat="1" ht="20.25" customHeight="1" x14ac:dyDescent="0.15">
      <c r="A14" s="10" t="s">
        <v>78</v>
      </c>
      <c r="B14" s="7">
        <f>E14+H14</f>
        <v>13065</v>
      </c>
      <c r="C14" s="7">
        <f t="shared" si="1"/>
        <v>11273</v>
      </c>
      <c r="D14" s="7">
        <f t="shared" si="2"/>
        <v>1792</v>
      </c>
      <c r="E14" s="7">
        <f>F14+G14</f>
        <v>8955</v>
      </c>
      <c r="F14" s="7">
        <f>F15+F54+F175</f>
        <v>8116</v>
      </c>
      <c r="G14" s="7">
        <f>G15+G54+G175</f>
        <v>839</v>
      </c>
      <c r="H14" s="7">
        <f>I14+J14</f>
        <v>4110</v>
      </c>
      <c r="I14" s="7">
        <f>I15+I54+I175</f>
        <v>3157</v>
      </c>
      <c r="J14" s="7">
        <f>J15+J54+J175</f>
        <v>953</v>
      </c>
    </row>
    <row r="15" spans="1:10" s="5" customFormat="1" ht="20.25" customHeight="1" x14ac:dyDescent="0.15">
      <c r="A15" s="10" t="s">
        <v>79</v>
      </c>
      <c r="B15" s="7">
        <f t="shared" si="0"/>
        <v>11636</v>
      </c>
      <c r="C15" s="7">
        <f t="shared" si="1"/>
        <v>9999</v>
      </c>
      <c r="D15" s="7">
        <f t="shared" si="2"/>
        <v>1637</v>
      </c>
      <c r="E15" s="7">
        <f t="shared" ref="E15:E81" si="3">SUM(F15:G15)</f>
        <v>7687</v>
      </c>
      <c r="F15" s="7">
        <f>SUM(F16,F22:F52)</f>
        <v>6920</v>
      </c>
      <c r="G15" s="7">
        <f>SUM(G16,G22:G52)</f>
        <v>767</v>
      </c>
      <c r="H15" s="7">
        <f>SUM(H16,H22:H52)</f>
        <v>3949</v>
      </c>
      <c r="I15" s="7">
        <f>SUM(I16,I22:I52)</f>
        <v>3079</v>
      </c>
      <c r="J15" s="7">
        <f>SUM(J16,J22:J52)</f>
        <v>870</v>
      </c>
    </row>
    <row r="16" spans="1:10" s="5" customFormat="1" ht="20.25" customHeight="1" x14ac:dyDescent="0.15">
      <c r="A16" s="10" t="s">
        <v>80</v>
      </c>
      <c r="B16" s="7">
        <f t="shared" si="0"/>
        <v>2650</v>
      </c>
      <c r="C16" s="7">
        <f t="shared" si="1"/>
        <v>1704</v>
      </c>
      <c r="D16" s="7">
        <f t="shared" si="2"/>
        <v>946</v>
      </c>
      <c r="E16" s="7">
        <f t="shared" si="3"/>
        <v>1694</v>
      </c>
      <c r="F16" s="7">
        <f>SUM(F17:F21)</f>
        <v>1294</v>
      </c>
      <c r="G16" s="7">
        <f>SUM(G17:G21)</f>
        <v>400</v>
      </c>
      <c r="H16" s="7">
        <f>SUM(H17:H21)</f>
        <v>956</v>
      </c>
      <c r="I16" s="7">
        <f>SUM(I17:I21)</f>
        <v>410</v>
      </c>
      <c r="J16" s="7">
        <f>SUM(J17:J21)</f>
        <v>546</v>
      </c>
    </row>
    <row r="17" spans="1:10" s="5" customFormat="1" ht="20.25" customHeight="1" x14ac:dyDescent="0.15">
      <c r="A17" s="10" t="s">
        <v>81</v>
      </c>
      <c r="B17" s="7">
        <f t="shared" si="0"/>
        <v>1169</v>
      </c>
      <c r="C17" s="7">
        <f t="shared" si="1"/>
        <v>666</v>
      </c>
      <c r="D17" s="7">
        <f t="shared" si="2"/>
        <v>503</v>
      </c>
      <c r="E17" s="7">
        <f t="shared" si="3"/>
        <v>642</v>
      </c>
      <c r="F17" s="7">
        <v>431</v>
      </c>
      <c r="G17" s="7">
        <v>211</v>
      </c>
      <c r="H17" s="7">
        <f>I17+J17</f>
        <v>527</v>
      </c>
      <c r="I17" s="7">
        <v>235</v>
      </c>
      <c r="J17" s="7">
        <v>292</v>
      </c>
    </row>
    <row r="18" spans="1:10" s="5" customFormat="1" ht="20.25" customHeight="1" x14ac:dyDescent="0.15">
      <c r="A18" s="10" t="s">
        <v>82</v>
      </c>
      <c r="B18" s="7">
        <f t="shared" si="0"/>
        <v>710</v>
      </c>
      <c r="C18" s="7">
        <f t="shared" si="1"/>
        <v>539</v>
      </c>
      <c r="D18" s="7">
        <f t="shared" si="2"/>
        <v>171</v>
      </c>
      <c r="E18" s="7">
        <f t="shared" si="3"/>
        <v>534</v>
      </c>
      <c r="F18" s="7">
        <v>461</v>
      </c>
      <c r="G18" s="7">
        <v>73</v>
      </c>
      <c r="H18" s="7">
        <f t="shared" ref="H18:H52" si="4">I18+J18</f>
        <v>176</v>
      </c>
      <c r="I18" s="7">
        <v>78</v>
      </c>
      <c r="J18" s="7">
        <v>98</v>
      </c>
    </row>
    <row r="19" spans="1:10" s="5" customFormat="1" ht="20.25" customHeight="1" x14ac:dyDescent="0.15">
      <c r="A19" s="10" t="s">
        <v>83</v>
      </c>
      <c r="B19" s="7">
        <f t="shared" si="0"/>
        <v>282</v>
      </c>
      <c r="C19" s="7">
        <f t="shared" si="1"/>
        <v>224</v>
      </c>
      <c r="D19" s="7">
        <f t="shared" si="2"/>
        <v>58</v>
      </c>
      <c r="E19" s="7">
        <f t="shared" si="3"/>
        <v>202</v>
      </c>
      <c r="F19" s="7">
        <v>187</v>
      </c>
      <c r="G19" s="7">
        <v>15</v>
      </c>
      <c r="H19" s="7">
        <f t="shared" si="4"/>
        <v>80</v>
      </c>
      <c r="I19" s="7">
        <v>37</v>
      </c>
      <c r="J19" s="7">
        <v>43</v>
      </c>
    </row>
    <row r="20" spans="1:10" s="5" customFormat="1" ht="20.25" customHeight="1" x14ac:dyDescent="0.15">
      <c r="A20" s="10" t="s">
        <v>84</v>
      </c>
      <c r="B20" s="7">
        <f t="shared" si="0"/>
        <v>161</v>
      </c>
      <c r="C20" s="7">
        <f t="shared" si="1"/>
        <v>97</v>
      </c>
      <c r="D20" s="7">
        <f t="shared" si="2"/>
        <v>64</v>
      </c>
      <c r="E20" s="7">
        <f t="shared" si="3"/>
        <v>114</v>
      </c>
      <c r="F20" s="7">
        <v>79</v>
      </c>
      <c r="G20" s="7">
        <v>35</v>
      </c>
      <c r="H20" s="7">
        <f t="shared" si="4"/>
        <v>47</v>
      </c>
      <c r="I20" s="7">
        <v>18</v>
      </c>
      <c r="J20" s="7">
        <v>29</v>
      </c>
    </row>
    <row r="21" spans="1:10" s="5" customFormat="1" ht="20.25" customHeight="1" x14ac:dyDescent="0.15">
      <c r="A21" s="10" t="s">
        <v>85</v>
      </c>
      <c r="B21" s="7">
        <f t="shared" si="0"/>
        <v>328</v>
      </c>
      <c r="C21" s="7">
        <f t="shared" si="1"/>
        <v>178</v>
      </c>
      <c r="D21" s="7">
        <f t="shared" si="2"/>
        <v>150</v>
      </c>
      <c r="E21" s="7">
        <f t="shared" si="3"/>
        <v>202</v>
      </c>
      <c r="F21" s="7">
        <v>136</v>
      </c>
      <c r="G21" s="7">
        <v>66</v>
      </c>
      <c r="H21" s="7">
        <f t="shared" si="4"/>
        <v>126</v>
      </c>
      <c r="I21" s="7">
        <v>42</v>
      </c>
      <c r="J21" s="7">
        <v>84</v>
      </c>
    </row>
    <row r="22" spans="1:10" s="5" customFormat="1" ht="20.25" customHeight="1" x14ac:dyDescent="0.15">
      <c r="A22" s="10" t="s">
        <v>86</v>
      </c>
      <c r="B22" s="7">
        <f t="shared" si="0"/>
        <v>330</v>
      </c>
      <c r="C22" s="7">
        <f t="shared" si="1"/>
        <v>327</v>
      </c>
      <c r="D22" s="7">
        <f t="shared" si="2"/>
        <v>3</v>
      </c>
      <c r="E22" s="7">
        <f t="shared" si="3"/>
        <v>294</v>
      </c>
      <c r="F22" s="11">
        <v>293</v>
      </c>
      <c r="G22" s="11">
        <v>1</v>
      </c>
      <c r="H22" s="7">
        <f t="shared" si="4"/>
        <v>36</v>
      </c>
      <c r="I22" s="11">
        <v>34</v>
      </c>
      <c r="J22" s="11">
        <v>2</v>
      </c>
    </row>
    <row r="23" spans="1:10" s="5" customFormat="1" ht="20.25" customHeight="1" x14ac:dyDescent="0.15">
      <c r="A23" s="15" t="s">
        <v>106</v>
      </c>
      <c r="B23" s="7">
        <f t="shared" si="0"/>
        <v>116</v>
      </c>
      <c r="C23" s="7">
        <f t="shared" si="1"/>
        <v>103</v>
      </c>
      <c r="D23" s="7">
        <f t="shared" si="2"/>
        <v>13</v>
      </c>
      <c r="E23" s="7">
        <f t="shared" si="3"/>
        <v>105</v>
      </c>
      <c r="F23" s="11">
        <v>95</v>
      </c>
      <c r="G23" s="11">
        <v>10</v>
      </c>
      <c r="H23" s="7">
        <f t="shared" si="4"/>
        <v>11</v>
      </c>
      <c r="I23" s="11">
        <v>8</v>
      </c>
      <c r="J23" s="11">
        <v>3</v>
      </c>
    </row>
    <row r="24" spans="1:10" s="5" customFormat="1" ht="20.25" customHeight="1" x14ac:dyDescent="0.15">
      <c r="A24" s="15" t="s">
        <v>119</v>
      </c>
      <c r="B24" s="7">
        <f t="shared" ref="B24:B35" si="5">E24+H24</f>
        <v>8</v>
      </c>
      <c r="C24" s="7">
        <f t="shared" ref="C24:C35" si="6">F24+I24</f>
        <v>6</v>
      </c>
      <c r="D24" s="7">
        <f t="shared" ref="D24:D35" si="7">G24+J24</f>
        <v>2</v>
      </c>
      <c r="E24" s="7">
        <f t="shared" ref="E24:E35" si="8">SUM(F24:G24)</f>
        <v>6</v>
      </c>
      <c r="F24" s="11">
        <v>5</v>
      </c>
      <c r="G24" s="11">
        <v>1</v>
      </c>
      <c r="H24" s="7">
        <f t="shared" si="4"/>
        <v>2</v>
      </c>
      <c r="I24" s="11">
        <v>1</v>
      </c>
      <c r="J24" s="11">
        <v>1</v>
      </c>
    </row>
    <row r="25" spans="1:10" s="5" customFormat="1" ht="20.25" customHeight="1" x14ac:dyDescent="0.15">
      <c r="A25" s="10" t="s">
        <v>87</v>
      </c>
      <c r="B25" s="7">
        <f t="shared" si="5"/>
        <v>79</v>
      </c>
      <c r="C25" s="7">
        <f t="shared" si="6"/>
        <v>38</v>
      </c>
      <c r="D25" s="7">
        <f t="shared" si="7"/>
        <v>41</v>
      </c>
      <c r="E25" s="7">
        <f t="shared" si="8"/>
        <v>44</v>
      </c>
      <c r="F25" s="11">
        <v>31</v>
      </c>
      <c r="G25" s="11">
        <v>13</v>
      </c>
      <c r="H25" s="7">
        <f t="shared" si="4"/>
        <v>35</v>
      </c>
      <c r="I25" s="11">
        <v>7</v>
      </c>
      <c r="J25" s="11">
        <v>28</v>
      </c>
    </row>
    <row r="26" spans="1:10" s="5" customFormat="1" ht="20.25" customHeight="1" x14ac:dyDescent="0.15">
      <c r="A26" s="15" t="s">
        <v>120</v>
      </c>
      <c r="B26" s="7">
        <f t="shared" si="5"/>
        <v>5</v>
      </c>
      <c r="C26" s="7">
        <f t="shared" si="6"/>
        <v>5</v>
      </c>
      <c r="D26" s="7">
        <f t="shared" si="7"/>
        <v>0</v>
      </c>
      <c r="E26" s="7">
        <f t="shared" si="8"/>
        <v>4</v>
      </c>
      <c r="F26" s="11">
        <v>4</v>
      </c>
      <c r="G26" s="11">
        <v>0</v>
      </c>
      <c r="H26" s="7">
        <f t="shared" si="4"/>
        <v>1</v>
      </c>
      <c r="I26" s="11">
        <v>1</v>
      </c>
      <c r="J26" s="11">
        <v>0</v>
      </c>
    </row>
    <row r="27" spans="1:10" s="5" customFormat="1" ht="20.25" customHeight="1" x14ac:dyDescent="0.15">
      <c r="A27" s="10" t="s">
        <v>88</v>
      </c>
      <c r="B27" s="7">
        <f t="shared" si="5"/>
        <v>302</v>
      </c>
      <c r="C27" s="7">
        <f t="shared" si="6"/>
        <v>162</v>
      </c>
      <c r="D27" s="7">
        <f t="shared" si="7"/>
        <v>140</v>
      </c>
      <c r="E27" s="7">
        <f t="shared" si="8"/>
        <v>245</v>
      </c>
      <c r="F27" s="11">
        <v>137</v>
      </c>
      <c r="G27" s="11">
        <v>108</v>
      </c>
      <c r="H27" s="7">
        <f t="shared" si="4"/>
        <v>57</v>
      </c>
      <c r="I27" s="11">
        <v>25</v>
      </c>
      <c r="J27" s="11">
        <v>32</v>
      </c>
    </row>
    <row r="28" spans="1:10" s="5" customFormat="1" ht="20.25" customHeight="1" x14ac:dyDescent="0.15">
      <c r="A28" s="10" t="s">
        <v>89</v>
      </c>
      <c r="B28" s="7">
        <f t="shared" si="5"/>
        <v>26</v>
      </c>
      <c r="C28" s="7">
        <f t="shared" si="6"/>
        <v>20</v>
      </c>
      <c r="D28" s="7">
        <f t="shared" si="7"/>
        <v>6</v>
      </c>
      <c r="E28" s="7">
        <f t="shared" si="8"/>
        <v>22</v>
      </c>
      <c r="F28" s="11">
        <v>20</v>
      </c>
      <c r="G28" s="13">
        <v>2</v>
      </c>
      <c r="H28" s="7">
        <f t="shared" si="4"/>
        <v>4</v>
      </c>
      <c r="I28" s="11">
        <v>0</v>
      </c>
      <c r="J28" s="13">
        <v>4</v>
      </c>
    </row>
    <row r="29" spans="1:10" s="5" customFormat="1" ht="20.25" customHeight="1" x14ac:dyDescent="0.15">
      <c r="A29" s="10" t="s">
        <v>90</v>
      </c>
      <c r="B29" s="7">
        <f t="shared" si="5"/>
        <v>710</v>
      </c>
      <c r="C29" s="7">
        <f t="shared" si="6"/>
        <v>698</v>
      </c>
      <c r="D29" s="7">
        <f t="shared" si="7"/>
        <v>12</v>
      </c>
      <c r="E29" s="7">
        <f t="shared" si="8"/>
        <v>453</v>
      </c>
      <c r="F29" s="11">
        <v>448</v>
      </c>
      <c r="G29" s="13">
        <v>5</v>
      </c>
      <c r="H29" s="7">
        <f t="shared" si="4"/>
        <v>257</v>
      </c>
      <c r="I29" s="11">
        <v>250</v>
      </c>
      <c r="J29" s="13">
        <v>7</v>
      </c>
    </row>
    <row r="30" spans="1:10" s="5" customFormat="1" ht="20.25" customHeight="1" x14ac:dyDescent="0.15">
      <c r="A30" s="10" t="s">
        <v>91</v>
      </c>
      <c r="B30" s="7">
        <f t="shared" si="5"/>
        <v>64</v>
      </c>
      <c r="C30" s="7">
        <f t="shared" si="6"/>
        <v>59</v>
      </c>
      <c r="D30" s="7">
        <f t="shared" si="7"/>
        <v>5</v>
      </c>
      <c r="E30" s="7">
        <f t="shared" si="8"/>
        <v>51</v>
      </c>
      <c r="F30" s="11">
        <v>47</v>
      </c>
      <c r="G30" s="13">
        <v>4</v>
      </c>
      <c r="H30" s="7">
        <f t="shared" si="4"/>
        <v>13</v>
      </c>
      <c r="I30" s="11">
        <v>12</v>
      </c>
      <c r="J30" s="13">
        <v>1</v>
      </c>
    </row>
    <row r="31" spans="1:10" s="20" customFormat="1" ht="20.25" customHeight="1" x14ac:dyDescent="0.15">
      <c r="A31" s="18" t="s">
        <v>92</v>
      </c>
      <c r="B31" s="8">
        <f t="shared" si="5"/>
        <v>3236</v>
      </c>
      <c r="C31" s="8">
        <f t="shared" si="6"/>
        <v>2917</v>
      </c>
      <c r="D31" s="8">
        <f t="shared" si="7"/>
        <v>319</v>
      </c>
      <c r="E31" s="8">
        <f t="shared" si="8"/>
        <v>1811</v>
      </c>
      <c r="F31" s="8">
        <v>1666</v>
      </c>
      <c r="G31" s="19">
        <v>145</v>
      </c>
      <c r="H31" s="8">
        <f t="shared" si="4"/>
        <v>1425</v>
      </c>
      <c r="I31" s="8">
        <v>1251</v>
      </c>
      <c r="J31" s="19">
        <v>174</v>
      </c>
    </row>
    <row r="32" spans="1:10" s="5" customFormat="1" ht="20.25" customHeight="1" x14ac:dyDescent="0.15">
      <c r="A32" s="15" t="s">
        <v>107</v>
      </c>
      <c r="B32" s="7">
        <f t="shared" si="5"/>
        <v>593</v>
      </c>
      <c r="C32" s="7">
        <f t="shared" si="6"/>
        <v>528</v>
      </c>
      <c r="D32" s="7">
        <f t="shared" si="7"/>
        <v>65</v>
      </c>
      <c r="E32" s="7">
        <f t="shared" si="8"/>
        <v>419</v>
      </c>
      <c r="F32" s="11">
        <v>388</v>
      </c>
      <c r="G32" s="13">
        <v>31</v>
      </c>
      <c r="H32" s="7">
        <f t="shared" si="4"/>
        <v>174</v>
      </c>
      <c r="I32" s="11">
        <v>140</v>
      </c>
      <c r="J32" s="13">
        <v>34</v>
      </c>
    </row>
    <row r="33" spans="1:10" s="5" customFormat="1" ht="20.25" customHeight="1" x14ac:dyDescent="0.15">
      <c r="A33" s="15" t="s">
        <v>121</v>
      </c>
      <c r="B33" s="7">
        <f t="shared" si="5"/>
        <v>3</v>
      </c>
      <c r="C33" s="7">
        <f t="shared" si="6"/>
        <v>3</v>
      </c>
      <c r="D33" s="7">
        <f t="shared" si="7"/>
        <v>0</v>
      </c>
      <c r="E33" s="7">
        <f t="shared" si="8"/>
        <v>1</v>
      </c>
      <c r="F33" s="11">
        <v>1</v>
      </c>
      <c r="G33" s="11">
        <v>0</v>
      </c>
      <c r="H33" s="7">
        <f t="shared" si="4"/>
        <v>2</v>
      </c>
      <c r="I33" s="11">
        <v>2</v>
      </c>
      <c r="J33" s="11">
        <v>0</v>
      </c>
    </row>
    <row r="34" spans="1:10" s="5" customFormat="1" ht="20.25" customHeight="1" x14ac:dyDescent="0.15">
      <c r="A34" s="15" t="s">
        <v>122</v>
      </c>
      <c r="B34" s="7">
        <f t="shared" si="5"/>
        <v>4</v>
      </c>
      <c r="C34" s="7">
        <f t="shared" si="6"/>
        <v>3</v>
      </c>
      <c r="D34" s="7">
        <f t="shared" si="7"/>
        <v>1</v>
      </c>
      <c r="E34" s="7">
        <f t="shared" si="8"/>
        <v>4</v>
      </c>
      <c r="F34" s="11">
        <v>3</v>
      </c>
      <c r="G34" s="13">
        <v>1</v>
      </c>
      <c r="H34" s="7">
        <f t="shared" si="4"/>
        <v>0</v>
      </c>
      <c r="I34" s="11">
        <v>0</v>
      </c>
      <c r="J34" s="11">
        <v>0</v>
      </c>
    </row>
    <row r="35" spans="1:10" s="5" customFormat="1" ht="20.25" customHeight="1" x14ac:dyDescent="0.15">
      <c r="A35" s="15" t="s">
        <v>109</v>
      </c>
      <c r="B35" s="7">
        <f t="shared" si="5"/>
        <v>15</v>
      </c>
      <c r="C35" s="7">
        <f t="shared" si="6"/>
        <v>3</v>
      </c>
      <c r="D35" s="7">
        <f t="shared" si="7"/>
        <v>12</v>
      </c>
      <c r="E35" s="7">
        <f t="shared" si="8"/>
        <v>12</v>
      </c>
      <c r="F35" s="11">
        <v>3</v>
      </c>
      <c r="G35" s="13">
        <v>9</v>
      </c>
      <c r="H35" s="7">
        <f t="shared" si="4"/>
        <v>3</v>
      </c>
      <c r="I35" s="11">
        <v>0</v>
      </c>
      <c r="J35" s="13">
        <v>3</v>
      </c>
    </row>
    <row r="36" spans="1:10" s="5" customFormat="1" ht="20.25" customHeight="1" x14ac:dyDescent="0.15">
      <c r="A36" s="15" t="s">
        <v>123</v>
      </c>
      <c r="B36" s="7">
        <f t="shared" ref="B36:D39" si="9">E36+H36</f>
        <v>2</v>
      </c>
      <c r="C36" s="7">
        <f t="shared" si="9"/>
        <v>2</v>
      </c>
      <c r="D36" s="7">
        <f t="shared" si="9"/>
        <v>0</v>
      </c>
      <c r="E36" s="7">
        <f>SUM(F36:G36)</f>
        <v>2</v>
      </c>
      <c r="F36" s="11">
        <v>2</v>
      </c>
      <c r="G36" s="11">
        <v>0</v>
      </c>
      <c r="H36" s="7">
        <f t="shared" si="4"/>
        <v>0</v>
      </c>
      <c r="I36" s="11">
        <v>0</v>
      </c>
      <c r="J36" s="11">
        <v>0</v>
      </c>
    </row>
    <row r="37" spans="1:10" s="5" customFormat="1" ht="20.25" customHeight="1" x14ac:dyDescent="0.15">
      <c r="A37" s="15" t="s">
        <v>124</v>
      </c>
      <c r="B37" s="7">
        <f t="shared" si="9"/>
        <v>1</v>
      </c>
      <c r="C37" s="7">
        <f t="shared" si="9"/>
        <v>1</v>
      </c>
      <c r="D37" s="7">
        <f t="shared" si="9"/>
        <v>0</v>
      </c>
      <c r="E37" s="7">
        <f>SUM(F37:G37)</f>
        <v>1</v>
      </c>
      <c r="F37" s="11">
        <v>1</v>
      </c>
      <c r="G37" s="11">
        <v>0</v>
      </c>
      <c r="H37" s="7">
        <f t="shared" si="4"/>
        <v>0</v>
      </c>
      <c r="I37" s="11">
        <v>0</v>
      </c>
      <c r="J37" s="11">
        <v>0</v>
      </c>
    </row>
    <row r="38" spans="1:10" s="5" customFormat="1" ht="20.25" customHeight="1" x14ac:dyDescent="0.15">
      <c r="A38" s="15" t="s">
        <v>125</v>
      </c>
      <c r="B38" s="7">
        <f t="shared" si="9"/>
        <v>3</v>
      </c>
      <c r="C38" s="7">
        <f t="shared" si="9"/>
        <v>3</v>
      </c>
      <c r="D38" s="7">
        <f t="shared" si="9"/>
        <v>0</v>
      </c>
      <c r="E38" s="7">
        <f>SUM(F38:G38)</f>
        <v>2</v>
      </c>
      <c r="F38" s="11">
        <v>2</v>
      </c>
      <c r="G38" s="11">
        <v>0</v>
      </c>
      <c r="H38" s="7">
        <f t="shared" si="4"/>
        <v>1</v>
      </c>
      <c r="I38" s="11">
        <v>1</v>
      </c>
      <c r="J38" s="11">
        <v>0</v>
      </c>
    </row>
    <row r="39" spans="1:10" s="5" customFormat="1" ht="20.25" customHeight="1" x14ac:dyDescent="0.15">
      <c r="A39" s="15" t="s">
        <v>126</v>
      </c>
      <c r="B39" s="7">
        <f t="shared" si="9"/>
        <v>2</v>
      </c>
      <c r="C39" s="7">
        <f t="shared" si="9"/>
        <v>2</v>
      </c>
      <c r="D39" s="7">
        <f t="shared" si="9"/>
        <v>0</v>
      </c>
      <c r="E39" s="7">
        <f>SUM(F39:G39)</f>
        <v>2</v>
      </c>
      <c r="F39" s="11">
        <v>2</v>
      </c>
      <c r="G39" s="11">
        <v>0</v>
      </c>
      <c r="H39" s="7">
        <f t="shared" si="4"/>
        <v>0</v>
      </c>
      <c r="I39" s="11">
        <v>0</v>
      </c>
      <c r="J39" s="11">
        <v>0</v>
      </c>
    </row>
    <row r="40" spans="1:10" s="5" customFormat="1" ht="20.25" customHeight="1" x14ac:dyDescent="0.15">
      <c r="A40" s="10" t="s">
        <v>93</v>
      </c>
      <c r="B40" s="7">
        <f t="shared" si="0"/>
        <v>158</v>
      </c>
      <c r="C40" s="7">
        <f t="shared" si="1"/>
        <v>156</v>
      </c>
      <c r="D40" s="7">
        <f t="shared" si="2"/>
        <v>2</v>
      </c>
      <c r="E40" s="7">
        <f t="shared" si="3"/>
        <v>112</v>
      </c>
      <c r="F40" s="11">
        <v>111</v>
      </c>
      <c r="G40" s="13">
        <v>1</v>
      </c>
      <c r="H40" s="7">
        <f t="shared" si="4"/>
        <v>46</v>
      </c>
      <c r="I40" s="11">
        <v>45</v>
      </c>
      <c r="J40" s="13">
        <v>1</v>
      </c>
    </row>
    <row r="41" spans="1:10" s="5" customFormat="1" ht="20.25" customHeight="1" x14ac:dyDescent="0.15">
      <c r="A41" s="10" t="s">
        <v>94</v>
      </c>
      <c r="B41" s="7">
        <f t="shared" si="0"/>
        <v>21</v>
      </c>
      <c r="C41" s="7">
        <f t="shared" si="1"/>
        <v>21</v>
      </c>
      <c r="D41" s="7">
        <f t="shared" si="2"/>
        <v>0</v>
      </c>
      <c r="E41" s="7">
        <f t="shared" si="3"/>
        <v>20</v>
      </c>
      <c r="F41" s="11">
        <v>20</v>
      </c>
      <c r="G41" s="11">
        <v>0</v>
      </c>
      <c r="H41" s="7">
        <f t="shared" si="4"/>
        <v>1</v>
      </c>
      <c r="I41" s="11">
        <v>1</v>
      </c>
      <c r="J41" s="11">
        <v>0</v>
      </c>
    </row>
    <row r="42" spans="1:10" s="5" customFormat="1" ht="20.25" customHeight="1" x14ac:dyDescent="0.15">
      <c r="A42" s="10" t="s">
        <v>95</v>
      </c>
      <c r="B42" s="7">
        <f t="shared" si="0"/>
        <v>98</v>
      </c>
      <c r="C42" s="7">
        <f t="shared" si="1"/>
        <v>90</v>
      </c>
      <c r="D42" s="7">
        <f t="shared" si="2"/>
        <v>8</v>
      </c>
      <c r="E42" s="7">
        <f t="shared" si="3"/>
        <v>72</v>
      </c>
      <c r="F42" s="11">
        <v>69</v>
      </c>
      <c r="G42" s="13">
        <v>3</v>
      </c>
      <c r="H42" s="7">
        <f t="shared" si="4"/>
        <v>26</v>
      </c>
      <c r="I42" s="11">
        <v>21</v>
      </c>
      <c r="J42" s="13">
        <v>5</v>
      </c>
    </row>
    <row r="43" spans="1:10" s="5" customFormat="1" ht="20.25" customHeight="1" x14ac:dyDescent="0.15">
      <c r="A43" s="10" t="s">
        <v>96</v>
      </c>
      <c r="B43" s="7">
        <f t="shared" si="0"/>
        <v>95</v>
      </c>
      <c r="C43" s="7">
        <f t="shared" si="1"/>
        <v>91</v>
      </c>
      <c r="D43" s="7">
        <f t="shared" si="2"/>
        <v>4</v>
      </c>
      <c r="E43" s="7">
        <f t="shared" si="3"/>
        <v>86</v>
      </c>
      <c r="F43" s="11">
        <v>84</v>
      </c>
      <c r="G43" s="13">
        <v>2</v>
      </c>
      <c r="H43" s="7">
        <f t="shared" si="4"/>
        <v>9</v>
      </c>
      <c r="I43" s="11">
        <v>7</v>
      </c>
      <c r="J43" s="13">
        <v>2</v>
      </c>
    </row>
    <row r="44" spans="1:10" s="5" customFormat="1" ht="20.25" customHeight="1" x14ac:dyDescent="0.15">
      <c r="A44" s="10" t="s">
        <v>97</v>
      </c>
      <c r="B44" s="7">
        <f t="shared" si="0"/>
        <v>59</v>
      </c>
      <c r="C44" s="7">
        <f t="shared" si="1"/>
        <v>59</v>
      </c>
      <c r="D44" s="7">
        <f t="shared" si="2"/>
        <v>0</v>
      </c>
      <c r="E44" s="7">
        <f t="shared" si="3"/>
        <v>52</v>
      </c>
      <c r="F44" s="11">
        <v>52</v>
      </c>
      <c r="G44" s="11">
        <v>0</v>
      </c>
      <c r="H44" s="7">
        <f t="shared" si="4"/>
        <v>7</v>
      </c>
      <c r="I44" s="11">
        <v>7</v>
      </c>
      <c r="J44" s="11">
        <v>0</v>
      </c>
    </row>
    <row r="45" spans="1:10" s="5" customFormat="1" ht="20.25" customHeight="1" x14ac:dyDescent="0.15">
      <c r="A45" s="10" t="s">
        <v>98</v>
      </c>
      <c r="B45" s="7">
        <f t="shared" si="0"/>
        <v>50</v>
      </c>
      <c r="C45" s="7">
        <f t="shared" si="1"/>
        <v>50</v>
      </c>
      <c r="D45" s="7">
        <f t="shared" si="2"/>
        <v>0</v>
      </c>
      <c r="E45" s="7">
        <f t="shared" si="3"/>
        <v>45</v>
      </c>
      <c r="F45" s="11">
        <v>45</v>
      </c>
      <c r="G45" s="11">
        <v>0</v>
      </c>
      <c r="H45" s="7">
        <f t="shared" si="4"/>
        <v>5</v>
      </c>
      <c r="I45" s="11">
        <v>5</v>
      </c>
      <c r="J45" s="11">
        <v>0</v>
      </c>
    </row>
    <row r="46" spans="1:10" s="5" customFormat="1" ht="20.25" customHeight="1" x14ac:dyDescent="0.15">
      <c r="A46" s="10" t="s">
        <v>99</v>
      </c>
      <c r="B46" s="7">
        <f t="shared" si="0"/>
        <v>42</v>
      </c>
      <c r="C46" s="7">
        <f t="shared" si="1"/>
        <v>42</v>
      </c>
      <c r="D46" s="7">
        <f t="shared" si="2"/>
        <v>0</v>
      </c>
      <c r="E46" s="7">
        <f t="shared" si="3"/>
        <v>39</v>
      </c>
      <c r="F46" s="11">
        <v>39</v>
      </c>
      <c r="G46" s="11">
        <v>0</v>
      </c>
      <c r="H46" s="7">
        <f t="shared" si="4"/>
        <v>3</v>
      </c>
      <c r="I46" s="11">
        <v>3</v>
      </c>
      <c r="J46" s="11">
        <v>0</v>
      </c>
    </row>
    <row r="47" spans="1:10" s="5" customFormat="1" ht="20.25" customHeight="1" x14ac:dyDescent="0.15">
      <c r="A47" s="15" t="s">
        <v>127</v>
      </c>
      <c r="B47" s="7">
        <f>E47+H47</f>
        <v>8</v>
      </c>
      <c r="C47" s="7">
        <f>F47+I47</f>
        <v>7</v>
      </c>
      <c r="D47" s="7">
        <f>G47+J47</f>
        <v>1</v>
      </c>
      <c r="E47" s="7">
        <f>SUM(F47:G47)</f>
        <v>8</v>
      </c>
      <c r="F47" s="11">
        <v>7</v>
      </c>
      <c r="G47" s="13">
        <v>1</v>
      </c>
      <c r="H47" s="7">
        <f t="shared" si="4"/>
        <v>0</v>
      </c>
      <c r="I47" s="11">
        <v>0</v>
      </c>
      <c r="J47" s="11">
        <v>0</v>
      </c>
    </row>
    <row r="48" spans="1:10" s="5" customFormat="1" ht="20.25" customHeight="1" x14ac:dyDescent="0.15">
      <c r="A48" s="10" t="s">
        <v>100</v>
      </c>
      <c r="B48" s="7">
        <f t="shared" si="0"/>
        <v>11</v>
      </c>
      <c r="C48" s="7">
        <f t="shared" si="1"/>
        <v>11</v>
      </c>
      <c r="D48" s="7">
        <f t="shared" si="2"/>
        <v>0</v>
      </c>
      <c r="E48" s="7">
        <f t="shared" si="3"/>
        <v>8</v>
      </c>
      <c r="F48" s="11">
        <v>8</v>
      </c>
      <c r="G48" s="11">
        <v>0</v>
      </c>
      <c r="H48" s="7">
        <f t="shared" si="4"/>
        <v>3</v>
      </c>
      <c r="I48" s="11">
        <v>3</v>
      </c>
      <c r="J48" s="11">
        <v>0</v>
      </c>
    </row>
    <row r="49" spans="1:10" s="5" customFormat="1" ht="20.25" customHeight="1" x14ac:dyDescent="0.15">
      <c r="A49" s="10" t="s">
        <v>101</v>
      </c>
      <c r="B49" s="7">
        <f>E49+H49</f>
        <v>495</v>
      </c>
      <c r="C49" s="7">
        <f>F49+I49</f>
        <v>473</v>
      </c>
      <c r="D49" s="7">
        <f>G49+J49</f>
        <v>22</v>
      </c>
      <c r="E49" s="7">
        <f t="shared" si="3"/>
        <v>264</v>
      </c>
      <c r="F49" s="11">
        <v>255</v>
      </c>
      <c r="G49" s="13">
        <v>9</v>
      </c>
      <c r="H49" s="7">
        <f t="shared" si="4"/>
        <v>231</v>
      </c>
      <c r="I49" s="11">
        <v>218</v>
      </c>
      <c r="J49" s="13">
        <v>13</v>
      </c>
    </row>
    <row r="50" spans="1:10" s="5" customFormat="1" ht="20.25" customHeight="1" x14ac:dyDescent="0.15">
      <c r="A50" s="15" t="s">
        <v>108</v>
      </c>
      <c r="B50" s="7">
        <f t="shared" si="0"/>
        <v>256</v>
      </c>
      <c r="C50" s="7">
        <f t="shared" si="1"/>
        <v>229</v>
      </c>
      <c r="D50" s="7">
        <f t="shared" si="2"/>
        <v>27</v>
      </c>
      <c r="E50" s="7">
        <f t="shared" si="3"/>
        <v>168</v>
      </c>
      <c r="F50" s="11">
        <v>151</v>
      </c>
      <c r="G50" s="13">
        <v>17</v>
      </c>
      <c r="H50" s="7">
        <f t="shared" si="4"/>
        <v>88</v>
      </c>
      <c r="I50" s="11">
        <v>78</v>
      </c>
      <c r="J50" s="13">
        <v>10</v>
      </c>
    </row>
    <row r="51" spans="1:10" s="5" customFormat="1" ht="20.25" customHeight="1" x14ac:dyDescent="0.15">
      <c r="A51" s="10" t="s">
        <v>102</v>
      </c>
      <c r="B51" s="7">
        <f t="shared" ref="B51:D52" si="10">E51+H51</f>
        <v>2033</v>
      </c>
      <c r="C51" s="7">
        <f t="shared" si="10"/>
        <v>2028</v>
      </c>
      <c r="D51" s="7">
        <f t="shared" si="10"/>
        <v>5</v>
      </c>
      <c r="E51" s="7">
        <f t="shared" si="3"/>
        <v>1515</v>
      </c>
      <c r="F51" s="8">
        <v>1511</v>
      </c>
      <c r="G51" s="11">
        <v>4</v>
      </c>
      <c r="H51" s="7">
        <f t="shared" si="4"/>
        <v>518</v>
      </c>
      <c r="I51" s="8">
        <v>517</v>
      </c>
      <c r="J51" s="11">
        <v>1</v>
      </c>
    </row>
    <row r="52" spans="1:10" s="5" customFormat="1" ht="20.25" customHeight="1" x14ac:dyDescent="0.15">
      <c r="A52" s="10" t="s">
        <v>103</v>
      </c>
      <c r="B52" s="7">
        <f t="shared" si="10"/>
        <v>161</v>
      </c>
      <c r="C52" s="7">
        <f t="shared" si="10"/>
        <v>158</v>
      </c>
      <c r="D52" s="7">
        <f t="shared" si="10"/>
        <v>3</v>
      </c>
      <c r="E52" s="7">
        <f t="shared" si="3"/>
        <v>126</v>
      </c>
      <c r="F52" s="11">
        <v>126</v>
      </c>
      <c r="G52" s="11">
        <v>0</v>
      </c>
      <c r="H52" s="7">
        <f t="shared" si="4"/>
        <v>35</v>
      </c>
      <c r="I52" s="11">
        <v>32</v>
      </c>
      <c r="J52" s="13">
        <v>3</v>
      </c>
    </row>
    <row r="53" spans="1:10" s="5" customFormat="1" ht="20.25" customHeight="1" x14ac:dyDescent="0.15">
      <c r="A53" s="10"/>
      <c r="B53" s="7"/>
      <c r="C53" s="7"/>
      <c r="D53" s="7"/>
      <c r="E53" s="7"/>
      <c r="F53" s="7"/>
      <c r="G53" s="7"/>
      <c r="H53" s="7"/>
      <c r="I53" s="7"/>
      <c r="J53" s="7"/>
    </row>
    <row r="54" spans="1:10" s="5" customFormat="1" ht="20.25" customHeight="1" x14ac:dyDescent="0.15">
      <c r="A54" s="10" t="s">
        <v>104</v>
      </c>
      <c r="B54" s="6">
        <f>E54+H54</f>
        <v>1268</v>
      </c>
      <c r="C54" s="6">
        <f t="shared" si="1"/>
        <v>1125</v>
      </c>
      <c r="D54" s="6">
        <f t="shared" si="2"/>
        <v>143</v>
      </c>
      <c r="E54" s="6">
        <f>F54+G54</f>
        <v>1154</v>
      </c>
      <c r="F54" s="6">
        <f>F55+F59+F63+F68+F72+F76+F81+F85+F89+F93+F97+F105+F117+F124+F131+F137+F141+F147+F153+F157+F161+F165+F170+F174</f>
        <v>1085</v>
      </c>
      <c r="G54" s="6">
        <f>G55+G59+G63+G68+G72+G76+G81+G85+G89+G93+G97+G105+G117+G124+G131+G137+G141+G147+G153+G157+G161+G165+G170+G174</f>
        <v>69</v>
      </c>
      <c r="H54" s="17">
        <f>I54+J54</f>
        <v>114</v>
      </c>
      <c r="I54" s="6">
        <f>I55+I59+I63+I68+I72+I76+I81+I85+I89+I93+I97+I105+I117+I124+I131+I137+I141+I147+I153+I157+I161+I165+I170+I174</f>
        <v>40</v>
      </c>
      <c r="J54" s="6">
        <f>J55+J59+J63+J68+J72+J76+J81+J85+J89+J93+J97+J105+J117+J124+J131+J137+J141+J147+J153+J157+J161+J165+J170+J174</f>
        <v>74</v>
      </c>
    </row>
    <row r="55" spans="1:10" s="5" customFormat="1" ht="20.25" customHeight="1" x14ac:dyDescent="0.15">
      <c r="A55" s="10" t="s">
        <v>105</v>
      </c>
      <c r="B55" s="6">
        <f t="shared" si="0"/>
        <v>58</v>
      </c>
      <c r="C55" s="6">
        <f t="shared" si="1"/>
        <v>57</v>
      </c>
      <c r="D55" s="6">
        <f t="shared" si="2"/>
        <v>1</v>
      </c>
      <c r="E55" s="6">
        <f t="shared" si="3"/>
        <v>56</v>
      </c>
      <c r="F55" s="6">
        <f>SUM(F56:F57)</f>
        <v>55</v>
      </c>
      <c r="G55" s="6">
        <f>SUM(G56:G57)</f>
        <v>1</v>
      </c>
      <c r="H55" s="6">
        <f>SUM(H56:H57)</f>
        <v>2</v>
      </c>
      <c r="I55" s="6">
        <f>SUM(I56:I57)</f>
        <v>2</v>
      </c>
      <c r="J55" s="6">
        <f>SUM(J56:J57)</f>
        <v>0</v>
      </c>
    </row>
    <row r="56" spans="1:10" s="5" customFormat="1" ht="20.25" customHeight="1" x14ac:dyDescent="0.15">
      <c r="A56" s="10" t="s">
        <v>4</v>
      </c>
      <c r="B56" s="6">
        <f t="shared" si="0"/>
        <v>24</v>
      </c>
      <c r="C56" s="6">
        <f t="shared" si="1"/>
        <v>24</v>
      </c>
      <c r="D56" s="6">
        <f t="shared" si="2"/>
        <v>0</v>
      </c>
      <c r="E56" s="6">
        <f t="shared" si="3"/>
        <v>24</v>
      </c>
      <c r="F56" s="6">
        <v>24</v>
      </c>
      <c r="G56" s="12">
        <v>0</v>
      </c>
      <c r="H56" s="6">
        <v>0</v>
      </c>
      <c r="I56" s="6">
        <v>0</v>
      </c>
      <c r="J56" s="12">
        <v>0</v>
      </c>
    </row>
    <row r="57" spans="1:10" s="5" customFormat="1" ht="20.25" customHeight="1" x14ac:dyDescent="0.15">
      <c r="A57" s="10" t="s">
        <v>5</v>
      </c>
      <c r="B57" s="6">
        <f t="shared" si="0"/>
        <v>34</v>
      </c>
      <c r="C57" s="6">
        <f t="shared" si="1"/>
        <v>33</v>
      </c>
      <c r="D57" s="6">
        <f t="shared" si="2"/>
        <v>1</v>
      </c>
      <c r="E57" s="6">
        <f t="shared" si="3"/>
        <v>32</v>
      </c>
      <c r="F57" s="6">
        <v>31</v>
      </c>
      <c r="G57" s="12">
        <v>1</v>
      </c>
      <c r="H57" s="6">
        <f>I57+J57</f>
        <v>2</v>
      </c>
      <c r="I57" s="6">
        <v>2</v>
      </c>
      <c r="J57" s="12">
        <v>0</v>
      </c>
    </row>
    <row r="58" spans="1:10" s="5" customFormat="1" ht="20.25" customHeight="1" x14ac:dyDescent="0.15">
      <c r="A58" s="10"/>
      <c r="B58" s="6"/>
      <c r="C58" s="6"/>
      <c r="D58" s="6"/>
      <c r="E58" s="6"/>
      <c r="F58" s="6"/>
      <c r="G58" s="12"/>
      <c r="H58" s="6"/>
      <c r="I58" s="6"/>
      <c r="J58" s="12"/>
    </row>
    <row r="59" spans="1:10" s="5" customFormat="1" ht="20.25" customHeight="1" x14ac:dyDescent="0.15">
      <c r="A59" s="10" t="s">
        <v>6</v>
      </c>
      <c r="B59" s="6">
        <f t="shared" si="0"/>
        <v>54</v>
      </c>
      <c r="C59" s="6">
        <f t="shared" si="1"/>
        <v>52</v>
      </c>
      <c r="D59" s="6">
        <f t="shared" si="2"/>
        <v>2</v>
      </c>
      <c r="E59" s="6">
        <f t="shared" si="3"/>
        <v>53</v>
      </c>
      <c r="F59" s="14">
        <f>SUM(F60:F61)</f>
        <v>51</v>
      </c>
      <c r="G59" s="14">
        <f>SUM(G60:G61)</f>
        <v>2</v>
      </c>
      <c r="H59" s="14">
        <f>SUM(H60:H61)</f>
        <v>1</v>
      </c>
      <c r="I59" s="14">
        <f>SUM(I60:I61)</f>
        <v>1</v>
      </c>
      <c r="J59" s="14">
        <f>SUM(J60:J61)</f>
        <v>0</v>
      </c>
    </row>
    <row r="60" spans="1:10" s="5" customFormat="1" ht="20.25" customHeight="1" x14ac:dyDescent="0.15">
      <c r="A60" s="10" t="s">
        <v>7</v>
      </c>
      <c r="B60" s="6">
        <f t="shared" si="0"/>
        <v>37</v>
      </c>
      <c r="C60" s="6">
        <f t="shared" si="1"/>
        <v>37</v>
      </c>
      <c r="D60" s="6">
        <f t="shared" si="2"/>
        <v>0</v>
      </c>
      <c r="E60" s="6">
        <f t="shared" si="3"/>
        <v>37</v>
      </c>
      <c r="F60" s="14">
        <v>37</v>
      </c>
      <c r="G60" s="12">
        <v>0</v>
      </c>
      <c r="H60" s="6">
        <f>I60+J60</f>
        <v>0</v>
      </c>
      <c r="I60" s="14">
        <v>0</v>
      </c>
      <c r="J60" s="12">
        <v>0</v>
      </c>
    </row>
    <row r="61" spans="1:10" s="5" customFormat="1" ht="20.25" customHeight="1" x14ac:dyDescent="0.15">
      <c r="A61" s="10" t="s">
        <v>5</v>
      </c>
      <c r="B61" s="6">
        <f t="shared" si="0"/>
        <v>17</v>
      </c>
      <c r="C61" s="6">
        <f t="shared" si="1"/>
        <v>15</v>
      </c>
      <c r="D61" s="6">
        <f t="shared" si="2"/>
        <v>2</v>
      </c>
      <c r="E61" s="6">
        <f t="shared" si="3"/>
        <v>16</v>
      </c>
      <c r="F61" s="14">
        <v>14</v>
      </c>
      <c r="G61" s="12">
        <v>2</v>
      </c>
      <c r="H61" s="6">
        <f>I61+J61</f>
        <v>1</v>
      </c>
      <c r="I61" s="14">
        <v>1</v>
      </c>
      <c r="J61" s="12">
        <v>0</v>
      </c>
    </row>
    <row r="62" spans="1:10" s="5" customFormat="1" ht="20.25" customHeight="1" x14ac:dyDescent="0.15">
      <c r="A62" s="10"/>
      <c r="B62" s="6"/>
      <c r="C62" s="6"/>
      <c r="D62" s="6"/>
      <c r="E62" s="6"/>
      <c r="F62" s="14"/>
      <c r="G62" s="12"/>
      <c r="H62" s="6"/>
      <c r="I62" s="14"/>
      <c r="J62" s="12"/>
    </row>
    <row r="63" spans="1:10" s="5" customFormat="1" ht="20.25" customHeight="1" x14ac:dyDescent="0.15">
      <c r="A63" s="10" t="s">
        <v>8</v>
      </c>
      <c r="B63" s="6">
        <f t="shared" si="0"/>
        <v>69</v>
      </c>
      <c r="C63" s="6">
        <f t="shared" si="1"/>
        <v>52</v>
      </c>
      <c r="D63" s="6">
        <f t="shared" si="2"/>
        <v>17</v>
      </c>
      <c r="E63" s="6">
        <f t="shared" si="3"/>
        <v>58</v>
      </c>
      <c r="F63" s="14">
        <f>SUM(F64:F66)</f>
        <v>47</v>
      </c>
      <c r="G63" s="14">
        <f>SUM(G64:G66)</f>
        <v>11</v>
      </c>
      <c r="H63" s="14">
        <f>SUM(H64:H66)</f>
        <v>11</v>
      </c>
      <c r="I63" s="14">
        <f>SUM(I64:I66)</f>
        <v>5</v>
      </c>
      <c r="J63" s="14">
        <f>SUM(J64:J66)</f>
        <v>6</v>
      </c>
    </row>
    <row r="64" spans="1:10" s="5" customFormat="1" ht="20.25" customHeight="1" x14ac:dyDescent="0.15">
      <c r="A64" s="10" t="s">
        <v>9</v>
      </c>
      <c r="B64" s="6">
        <f t="shared" si="0"/>
        <v>16</v>
      </c>
      <c r="C64" s="6">
        <f t="shared" si="1"/>
        <v>8</v>
      </c>
      <c r="D64" s="6">
        <f t="shared" si="2"/>
        <v>8</v>
      </c>
      <c r="E64" s="6">
        <f t="shared" si="3"/>
        <v>12</v>
      </c>
      <c r="F64" s="14">
        <v>7</v>
      </c>
      <c r="G64" s="12">
        <v>5</v>
      </c>
      <c r="H64" s="6">
        <f>I64+J64</f>
        <v>4</v>
      </c>
      <c r="I64" s="14">
        <v>1</v>
      </c>
      <c r="J64" s="12">
        <v>3</v>
      </c>
    </row>
    <row r="65" spans="1:10" s="5" customFormat="1" ht="20.25" customHeight="1" x14ac:dyDescent="0.15">
      <c r="A65" s="10" t="s">
        <v>10</v>
      </c>
      <c r="B65" s="6">
        <f>E65+H65</f>
        <v>22</v>
      </c>
      <c r="C65" s="6">
        <f>F65+I65</f>
        <v>19</v>
      </c>
      <c r="D65" s="6">
        <f>G65+J65</f>
        <v>3</v>
      </c>
      <c r="E65" s="6">
        <f t="shared" si="3"/>
        <v>18</v>
      </c>
      <c r="F65" s="14">
        <v>15</v>
      </c>
      <c r="G65" s="12">
        <v>3</v>
      </c>
      <c r="H65" s="6">
        <f>I65+J65</f>
        <v>4</v>
      </c>
      <c r="I65" s="14">
        <v>4</v>
      </c>
      <c r="J65" s="12">
        <v>0</v>
      </c>
    </row>
    <row r="66" spans="1:10" s="5" customFormat="1" ht="20.25" customHeight="1" x14ac:dyDescent="0.15">
      <c r="A66" s="10" t="s">
        <v>11</v>
      </c>
      <c r="B66" s="6">
        <f t="shared" si="0"/>
        <v>31</v>
      </c>
      <c r="C66" s="6">
        <f t="shared" si="1"/>
        <v>25</v>
      </c>
      <c r="D66" s="6">
        <f t="shared" si="2"/>
        <v>6</v>
      </c>
      <c r="E66" s="6">
        <f t="shared" si="3"/>
        <v>28</v>
      </c>
      <c r="F66" s="14">
        <v>25</v>
      </c>
      <c r="G66" s="14">
        <v>3</v>
      </c>
      <c r="H66" s="6">
        <f>I66+J66</f>
        <v>3</v>
      </c>
      <c r="I66" s="14">
        <v>0</v>
      </c>
      <c r="J66" s="14">
        <v>3</v>
      </c>
    </row>
    <row r="67" spans="1:10" s="5" customFormat="1" ht="20.25" customHeight="1" x14ac:dyDescent="0.15">
      <c r="A67" s="10"/>
      <c r="B67" s="6"/>
      <c r="C67" s="6"/>
      <c r="D67" s="6"/>
      <c r="E67" s="6"/>
      <c r="F67" s="14"/>
      <c r="G67" s="14"/>
      <c r="H67" s="6"/>
      <c r="I67" s="14"/>
      <c r="J67" s="14"/>
    </row>
    <row r="68" spans="1:10" s="5" customFormat="1" ht="20.25" customHeight="1" x14ac:dyDescent="0.15">
      <c r="A68" s="15" t="s">
        <v>110</v>
      </c>
      <c r="B68" s="6">
        <f t="shared" ref="B68:D70" si="11">E68+H68</f>
        <v>18</v>
      </c>
      <c r="C68" s="6">
        <f t="shared" si="11"/>
        <v>9</v>
      </c>
      <c r="D68" s="6">
        <f t="shared" si="11"/>
        <v>9</v>
      </c>
      <c r="E68" s="6">
        <f>F68+G68</f>
        <v>9</v>
      </c>
      <c r="F68" s="14">
        <f>SUM(F69:F70)</f>
        <v>8</v>
      </c>
      <c r="G68" s="14">
        <f>SUM(G69:G70)</f>
        <v>1</v>
      </c>
      <c r="H68" s="6">
        <f>I68+J68</f>
        <v>9</v>
      </c>
      <c r="I68" s="14">
        <f>SUM(I69:I70)</f>
        <v>1</v>
      </c>
      <c r="J68" s="14">
        <f>SUM(J69:J70)</f>
        <v>8</v>
      </c>
    </row>
    <row r="69" spans="1:10" s="5" customFormat="1" ht="20.25" customHeight="1" x14ac:dyDescent="0.15">
      <c r="A69" s="15" t="s">
        <v>128</v>
      </c>
      <c r="B69" s="6">
        <f>E69+H69</f>
        <v>12</v>
      </c>
      <c r="C69" s="6">
        <f>F69+I69</f>
        <v>6</v>
      </c>
      <c r="D69" s="6">
        <f>G69+J69</f>
        <v>6</v>
      </c>
      <c r="E69" s="6">
        <f>F69+G69</f>
        <v>5</v>
      </c>
      <c r="F69" s="14">
        <v>5</v>
      </c>
      <c r="G69" s="14">
        <v>0</v>
      </c>
      <c r="H69" s="6">
        <f>I69+J69</f>
        <v>7</v>
      </c>
      <c r="I69" s="14">
        <v>1</v>
      </c>
      <c r="J69" s="14">
        <v>6</v>
      </c>
    </row>
    <row r="70" spans="1:10" s="5" customFormat="1" ht="20.25" customHeight="1" x14ac:dyDescent="0.15">
      <c r="A70" s="15" t="s">
        <v>111</v>
      </c>
      <c r="B70" s="6">
        <f t="shared" si="11"/>
        <v>6</v>
      </c>
      <c r="C70" s="6">
        <f t="shared" si="11"/>
        <v>3</v>
      </c>
      <c r="D70" s="6">
        <f t="shared" si="11"/>
        <v>3</v>
      </c>
      <c r="E70" s="6">
        <f>F70+G70</f>
        <v>4</v>
      </c>
      <c r="F70" s="14">
        <v>3</v>
      </c>
      <c r="G70" s="14">
        <v>1</v>
      </c>
      <c r="H70" s="6">
        <f>I70+J70</f>
        <v>2</v>
      </c>
      <c r="I70" s="14">
        <v>0</v>
      </c>
      <c r="J70" s="14">
        <v>2</v>
      </c>
    </row>
    <row r="71" spans="1:10" s="5" customFormat="1" ht="20.25" customHeight="1" x14ac:dyDescent="0.15">
      <c r="A71" s="10"/>
      <c r="B71" s="6"/>
      <c r="C71" s="6"/>
      <c r="D71" s="6"/>
      <c r="E71" s="6"/>
      <c r="F71" s="14"/>
      <c r="G71" s="14"/>
      <c r="H71" s="6"/>
      <c r="I71" s="14"/>
      <c r="J71" s="14"/>
    </row>
    <row r="72" spans="1:10" s="5" customFormat="1" ht="20.25" customHeight="1" x14ac:dyDescent="0.15">
      <c r="A72" s="10" t="s">
        <v>12</v>
      </c>
      <c r="B72" s="6">
        <f t="shared" si="0"/>
        <v>45</v>
      </c>
      <c r="C72" s="6">
        <f t="shared" si="1"/>
        <v>28</v>
      </c>
      <c r="D72" s="6">
        <f t="shared" si="2"/>
        <v>17</v>
      </c>
      <c r="E72" s="6">
        <f t="shared" si="3"/>
        <v>27</v>
      </c>
      <c r="F72" s="14">
        <f>SUM(F73:F74)</f>
        <v>20</v>
      </c>
      <c r="G72" s="14">
        <f>SUM(G73:G74)</f>
        <v>7</v>
      </c>
      <c r="H72" s="14">
        <f>SUM(H73:H74)</f>
        <v>18</v>
      </c>
      <c r="I72" s="14">
        <f>SUM(I73:I74)</f>
        <v>8</v>
      </c>
      <c r="J72" s="14">
        <f>SUM(J73:J74)</f>
        <v>10</v>
      </c>
    </row>
    <row r="73" spans="1:10" s="5" customFormat="1" ht="20.25" customHeight="1" x14ac:dyDescent="0.15">
      <c r="A73" s="10" t="s">
        <v>13</v>
      </c>
      <c r="B73" s="6">
        <f t="shared" si="0"/>
        <v>28</v>
      </c>
      <c r="C73" s="6">
        <f t="shared" si="1"/>
        <v>14</v>
      </c>
      <c r="D73" s="6">
        <f t="shared" si="2"/>
        <v>14</v>
      </c>
      <c r="E73" s="6">
        <f t="shared" si="3"/>
        <v>13</v>
      </c>
      <c r="F73" s="14">
        <v>8</v>
      </c>
      <c r="G73" s="14">
        <v>5</v>
      </c>
      <c r="H73" s="6">
        <f>I73+J73</f>
        <v>15</v>
      </c>
      <c r="I73" s="14">
        <v>6</v>
      </c>
      <c r="J73" s="14">
        <v>9</v>
      </c>
    </row>
    <row r="74" spans="1:10" s="5" customFormat="1" ht="20.25" customHeight="1" x14ac:dyDescent="0.15">
      <c r="A74" s="10" t="s">
        <v>14</v>
      </c>
      <c r="B74" s="6">
        <f t="shared" si="0"/>
        <v>17</v>
      </c>
      <c r="C74" s="6">
        <f t="shared" si="1"/>
        <v>14</v>
      </c>
      <c r="D74" s="6">
        <f t="shared" si="2"/>
        <v>3</v>
      </c>
      <c r="E74" s="6">
        <f t="shared" si="3"/>
        <v>14</v>
      </c>
      <c r="F74" s="14">
        <v>12</v>
      </c>
      <c r="G74" s="14">
        <v>2</v>
      </c>
      <c r="H74" s="6">
        <f>I74+J74</f>
        <v>3</v>
      </c>
      <c r="I74" s="14">
        <v>2</v>
      </c>
      <c r="J74" s="14">
        <v>1</v>
      </c>
    </row>
    <row r="75" spans="1:10" s="5" customFormat="1" ht="20.25" customHeight="1" x14ac:dyDescent="0.15">
      <c r="A75" s="10"/>
      <c r="B75" s="6"/>
      <c r="C75" s="6"/>
      <c r="D75" s="6"/>
      <c r="E75" s="6"/>
      <c r="F75" s="14"/>
      <c r="G75" s="14"/>
      <c r="H75" s="6"/>
      <c r="I75" s="14"/>
      <c r="J75" s="14"/>
    </row>
    <row r="76" spans="1:10" s="5" customFormat="1" ht="20.25" customHeight="1" x14ac:dyDescent="0.15">
      <c r="A76" s="10" t="s">
        <v>15</v>
      </c>
      <c r="B76" s="6">
        <f t="shared" si="0"/>
        <v>130</v>
      </c>
      <c r="C76" s="6">
        <f t="shared" si="1"/>
        <v>119</v>
      </c>
      <c r="D76" s="6">
        <f t="shared" si="2"/>
        <v>11</v>
      </c>
      <c r="E76" s="6">
        <f t="shared" si="3"/>
        <v>122</v>
      </c>
      <c r="F76" s="14">
        <f>SUM(F77:F79)</f>
        <v>117</v>
      </c>
      <c r="G76" s="14">
        <f>SUM(G77:G79)</f>
        <v>5</v>
      </c>
      <c r="H76" s="6">
        <f>SUM(H77:H79)</f>
        <v>8</v>
      </c>
      <c r="I76" s="14">
        <f>SUM(I77:I79)</f>
        <v>2</v>
      </c>
      <c r="J76" s="14">
        <f>SUM(J77:J79)</f>
        <v>6</v>
      </c>
    </row>
    <row r="77" spans="1:10" s="5" customFormat="1" ht="20.25" customHeight="1" x14ac:dyDescent="0.15">
      <c r="A77" s="15" t="s">
        <v>129</v>
      </c>
      <c r="B77" s="6">
        <f>E77+H77</f>
        <v>14</v>
      </c>
      <c r="C77" s="6">
        <f>F77+I77</f>
        <v>11</v>
      </c>
      <c r="D77" s="6">
        <f>G77+J77</f>
        <v>3</v>
      </c>
      <c r="E77" s="6">
        <f>SUM(F77:G77)</f>
        <v>12</v>
      </c>
      <c r="F77" s="14">
        <v>10</v>
      </c>
      <c r="G77" s="14">
        <v>2</v>
      </c>
      <c r="H77" s="6">
        <f>SUM(I77:J77)</f>
        <v>2</v>
      </c>
      <c r="I77" s="14">
        <v>1</v>
      </c>
      <c r="J77" s="14">
        <v>1</v>
      </c>
    </row>
    <row r="78" spans="1:10" s="5" customFormat="1" ht="20.25" customHeight="1" x14ac:dyDescent="0.15">
      <c r="A78" s="10" t="s">
        <v>16</v>
      </c>
      <c r="B78" s="6">
        <f t="shared" si="0"/>
        <v>49</v>
      </c>
      <c r="C78" s="6">
        <f t="shared" si="1"/>
        <v>49</v>
      </c>
      <c r="D78" s="6">
        <f t="shared" si="2"/>
        <v>0</v>
      </c>
      <c r="E78" s="6">
        <f t="shared" si="3"/>
        <v>48</v>
      </c>
      <c r="F78" s="14">
        <v>48</v>
      </c>
      <c r="G78" s="12">
        <v>0</v>
      </c>
      <c r="H78" s="6">
        <f>I78+J78</f>
        <v>1</v>
      </c>
      <c r="I78" s="14">
        <v>1</v>
      </c>
      <c r="J78" s="12">
        <v>0</v>
      </c>
    </row>
    <row r="79" spans="1:10" s="5" customFormat="1" ht="20.25" customHeight="1" x14ac:dyDescent="0.15">
      <c r="A79" s="10" t="s">
        <v>14</v>
      </c>
      <c r="B79" s="6">
        <f t="shared" ref="B79:B168" si="12">E79+H79</f>
        <v>67</v>
      </c>
      <c r="C79" s="6">
        <f>F79+I79</f>
        <v>59</v>
      </c>
      <c r="D79" s="6">
        <f>G79+J79</f>
        <v>8</v>
      </c>
      <c r="E79" s="6">
        <f t="shared" si="3"/>
        <v>62</v>
      </c>
      <c r="F79" s="14">
        <v>59</v>
      </c>
      <c r="G79" s="12">
        <v>3</v>
      </c>
      <c r="H79" s="6">
        <f>I79+J79</f>
        <v>5</v>
      </c>
      <c r="I79" s="14">
        <v>0</v>
      </c>
      <c r="J79" s="12">
        <v>5</v>
      </c>
    </row>
    <row r="80" spans="1:10" s="5" customFormat="1" ht="20.25" customHeight="1" x14ac:dyDescent="0.15">
      <c r="A80" s="10"/>
      <c r="B80" s="6"/>
      <c r="C80" s="6"/>
      <c r="D80" s="6"/>
      <c r="E80" s="6"/>
      <c r="F80" s="14"/>
      <c r="G80" s="12"/>
      <c r="H80" s="6"/>
      <c r="I80" s="14"/>
      <c r="J80" s="12"/>
    </row>
    <row r="81" spans="1:10" s="5" customFormat="1" ht="20.25" customHeight="1" x14ac:dyDescent="0.15">
      <c r="A81" s="10" t="s">
        <v>17</v>
      </c>
      <c r="B81" s="6">
        <f t="shared" si="12"/>
        <v>38</v>
      </c>
      <c r="C81" s="6">
        <f t="shared" ref="C81:D83" si="13">F81+I81</f>
        <v>36</v>
      </c>
      <c r="D81" s="6">
        <f t="shared" si="13"/>
        <v>2</v>
      </c>
      <c r="E81" s="6">
        <f t="shared" si="3"/>
        <v>37</v>
      </c>
      <c r="F81" s="14">
        <f>SUM(F82:F83)</f>
        <v>36</v>
      </c>
      <c r="G81" s="14">
        <f>SUM(G82:G83)</f>
        <v>1</v>
      </c>
      <c r="H81" s="14">
        <f>SUM(H82:H83)</f>
        <v>1</v>
      </c>
      <c r="I81" s="14">
        <f>SUM(I82:I83)</f>
        <v>0</v>
      </c>
      <c r="J81" s="14">
        <f>SUM(J82:J83)</f>
        <v>1</v>
      </c>
    </row>
    <row r="82" spans="1:10" s="5" customFormat="1" ht="20.25" customHeight="1" x14ac:dyDescent="0.15">
      <c r="A82" s="15" t="s">
        <v>112</v>
      </c>
      <c r="B82" s="6">
        <f>E82+H82</f>
        <v>19</v>
      </c>
      <c r="C82" s="6">
        <f t="shared" si="13"/>
        <v>19</v>
      </c>
      <c r="D82" s="6">
        <f t="shared" si="13"/>
        <v>0</v>
      </c>
      <c r="E82" s="6">
        <f>SUM(F82:G82)</f>
        <v>19</v>
      </c>
      <c r="F82" s="14">
        <v>19</v>
      </c>
      <c r="G82" s="12">
        <v>0</v>
      </c>
      <c r="H82" s="6">
        <f>I82+J82</f>
        <v>0</v>
      </c>
      <c r="I82" s="14">
        <v>0</v>
      </c>
      <c r="J82" s="12">
        <v>0</v>
      </c>
    </row>
    <row r="83" spans="1:10" s="5" customFormat="1" ht="20.25" customHeight="1" x14ac:dyDescent="0.15">
      <c r="A83" s="10" t="s">
        <v>18</v>
      </c>
      <c r="B83" s="6">
        <f t="shared" si="12"/>
        <v>19</v>
      </c>
      <c r="C83" s="6">
        <f t="shared" si="13"/>
        <v>17</v>
      </c>
      <c r="D83" s="6">
        <f t="shared" si="13"/>
        <v>2</v>
      </c>
      <c r="E83" s="6">
        <f t="shared" ref="E83:E145" si="14">SUM(F83:G83)</f>
        <v>18</v>
      </c>
      <c r="F83" s="14">
        <v>17</v>
      </c>
      <c r="G83" s="12">
        <v>1</v>
      </c>
      <c r="H83" s="6">
        <f>I83+J83</f>
        <v>1</v>
      </c>
      <c r="I83" s="14">
        <v>0</v>
      </c>
      <c r="J83" s="12">
        <v>1</v>
      </c>
    </row>
    <row r="84" spans="1:10" s="5" customFormat="1" ht="20.25" customHeight="1" x14ac:dyDescent="0.15">
      <c r="A84" s="10"/>
      <c r="B84" s="6"/>
      <c r="C84" s="6"/>
      <c r="D84" s="6"/>
      <c r="E84" s="6"/>
      <c r="F84" s="14"/>
      <c r="G84" s="12"/>
      <c r="H84" s="6"/>
      <c r="I84" s="14"/>
      <c r="J84" s="12"/>
    </row>
    <row r="85" spans="1:10" s="5" customFormat="1" ht="20.25" customHeight="1" x14ac:dyDescent="0.15">
      <c r="A85" s="15" t="s">
        <v>130</v>
      </c>
      <c r="B85" s="6">
        <f t="shared" ref="B85:D87" si="15">E85+H85</f>
        <v>13</v>
      </c>
      <c r="C85" s="6">
        <f t="shared" si="15"/>
        <v>8</v>
      </c>
      <c r="D85" s="6">
        <f t="shared" si="15"/>
        <v>5</v>
      </c>
      <c r="E85" s="6">
        <f>SUM(F85:G85)</f>
        <v>8</v>
      </c>
      <c r="F85" s="14">
        <f>SUM(F86:F87)</f>
        <v>6</v>
      </c>
      <c r="G85" s="14">
        <f>SUM(G86:G87)</f>
        <v>2</v>
      </c>
      <c r="H85" s="14">
        <f>SUM(H86:H87)</f>
        <v>5</v>
      </c>
      <c r="I85" s="14">
        <f>SUM(I86:I87)</f>
        <v>2</v>
      </c>
      <c r="J85" s="14">
        <f>SUM(J86:J87)</f>
        <v>3</v>
      </c>
    </row>
    <row r="86" spans="1:10" s="5" customFormat="1" ht="20.25" customHeight="1" x14ac:dyDescent="0.15">
      <c r="A86" s="15" t="s">
        <v>131</v>
      </c>
      <c r="B86" s="6">
        <f t="shared" si="15"/>
        <v>5</v>
      </c>
      <c r="C86" s="6">
        <f t="shared" si="15"/>
        <v>3</v>
      </c>
      <c r="D86" s="6">
        <f t="shared" si="15"/>
        <v>2</v>
      </c>
      <c r="E86" s="6">
        <f>SUM(F86:G86)</f>
        <v>4</v>
      </c>
      <c r="F86" s="14">
        <v>3</v>
      </c>
      <c r="G86" s="12">
        <v>1</v>
      </c>
      <c r="H86" s="6">
        <f>I86+J86</f>
        <v>1</v>
      </c>
      <c r="I86" s="14">
        <v>0</v>
      </c>
      <c r="J86" s="12">
        <v>1</v>
      </c>
    </row>
    <row r="87" spans="1:10" s="5" customFormat="1" ht="20.25" customHeight="1" x14ac:dyDescent="0.15">
      <c r="A87" s="10" t="s">
        <v>5</v>
      </c>
      <c r="B87" s="6">
        <f t="shared" si="15"/>
        <v>8</v>
      </c>
      <c r="C87" s="6">
        <f t="shared" si="15"/>
        <v>5</v>
      </c>
      <c r="D87" s="6">
        <f t="shared" si="15"/>
        <v>3</v>
      </c>
      <c r="E87" s="6">
        <f>SUM(F87:G87)</f>
        <v>4</v>
      </c>
      <c r="F87" s="14">
        <v>3</v>
      </c>
      <c r="G87" s="12">
        <v>1</v>
      </c>
      <c r="H87" s="6">
        <f>I87+J87</f>
        <v>4</v>
      </c>
      <c r="I87" s="14">
        <v>2</v>
      </c>
      <c r="J87" s="12">
        <v>2</v>
      </c>
    </row>
    <row r="88" spans="1:10" s="5" customFormat="1" ht="20.25" customHeight="1" x14ac:dyDescent="0.15">
      <c r="A88" s="10"/>
      <c r="B88" s="6"/>
      <c r="C88" s="6"/>
      <c r="D88" s="6"/>
      <c r="E88" s="6"/>
      <c r="F88" s="14"/>
      <c r="G88" s="12"/>
      <c r="H88" s="6"/>
      <c r="I88" s="14"/>
      <c r="J88" s="12"/>
    </row>
    <row r="89" spans="1:10" s="5" customFormat="1" ht="20.25" customHeight="1" x14ac:dyDescent="0.15">
      <c r="A89" s="10" t="s">
        <v>19</v>
      </c>
      <c r="B89" s="6">
        <f t="shared" ref="B89:D91" si="16">E89+H89</f>
        <v>25</v>
      </c>
      <c r="C89" s="6">
        <f t="shared" si="16"/>
        <v>17</v>
      </c>
      <c r="D89" s="6">
        <f t="shared" si="16"/>
        <v>8</v>
      </c>
      <c r="E89" s="6">
        <f>SUM(F89:G89)</f>
        <v>18</v>
      </c>
      <c r="F89" s="14">
        <f>SUM(F90:F91)</f>
        <v>15</v>
      </c>
      <c r="G89" s="14">
        <f>SUM(G90:G91)</f>
        <v>3</v>
      </c>
      <c r="H89" s="14">
        <f>SUM(H90:H91)</f>
        <v>7</v>
      </c>
      <c r="I89" s="14">
        <f>SUM(I90:I91)</f>
        <v>2</v>
      </c>
      <c r="J89" s="14">
        <f>SUM(J90:J91)</f>
        <v>5</v>
      </c>
    </row>
    <row r="90" spans="1:10" s="5" customFormat="1" ht="20.25" customHeight="1" x14ac:dyDescent="0.15">
      <c r="A90" s="15" t="s">
        <v>132</v>
      </c>
      <c r="B90" s="6">
        <f t="shared" si="16"/>
        <v>3</v>
      </c>
      <c r="C90" s="6">
        <f t="shared" si="16"/>
        <v>3</v>
      </c>
      <c r="D90" s="6">
        <f t="shared" si="16"/>
        <v>0</v>
      </c>
      <c r="E90" s="6">
        <f>SUM(F90:G90)</f>
        <v>2</v>
      </c>
      <c r="F90" s="14">
        <v>2</v>
      </c>
      <c r="G90" s="14">
        <v>0</v>
      </c>
      <c r="H90" s="6">
        <f>I90+J90</f>
        <v>1</v>
      </c>
      <c r="I90" s="14">
        <v>1</v>
      </c>
      <c r="J90" s="14">
        <v>0</v>
      </c>
    </row>
    <row r="91" spans="1:10" s="5" customFormat="1" ht="20.25" customHeight="1" x14ac:dyDescent="0.15">
      <c r="A91" s="10" t="s">
        <v>20</v>
      </c>
      <c r="B91" s="6">
        <f t="shared" si="16"/>
        <v>22</v>
      </c>
      <c r="C91" s="6">
        <f t="shared" si="16"/>
        <v>14</v>
      </c>
      <c r="D91" s="6">
        <f t="shared" si="16"/>
        <v>8</v>
      </c>
      <c r="E91" s="6">
        <f>SUM(F91:G91)</f>
        <v>16</v>
      </c>
      <c r="F91" s="14">
        <v>13</v>
      </c>
      <c r="G91" s="12">
        <v>3</v>
      </c>
      <c r="H91" s="6">
        <f>I91+J91</f>
        <v>6</v>
      </c>
      <c r="I91" s="14">
        <v>1</v>
      </c>
      <c r="J91" s="12">
        <v>5</v>
      </c>
    </row>
    <row r="92" spans="1:10" s="5" customFormat="1" ht="20.25" customHeight="1" x14ac:dyDescent="0.15">
      <c r="A92" s="10"/>
      <c r="B92" s="6"/>
      <c r="C92" s="6"/>
      <c r="D92" s="6"/>
      <c r="E92" s="6"/>
      <c r="F92" s="14"/>
      <c r="G92" s="12"/>
      <c r="H92" s="6"/>
      <c r="I92" s="14"/>
      <c r="J92" s="12"/>
    </row>
    <row r="93" spans="1:10" s="5" customFormat="1" ht="20.25" customHeight="1" x14ac:dyDescent="0.15">
      <c r="A93" s="10" t="s">
        <v>21</v>
      </c>
      <c r="B93" s="6">
        <f t="shared" ref="B93:D95" si="17">E93+H93</f>
        <v>41</v>
      </c>
      <c r="C93" s="6">
        <f t="shared" si="17"/>
        <v>31</v>
      </c>
      <c r="D93" s="6">
        <f t="shared" si="17"/>
        <v>10</v>
      </c>
      <c r="E93" s="6">
        <f>SUM(F93:G93)</f>
        <v>36</v>
      </c>
      <c r="F93" s="14">
        <f>SUM(F94:F95)</f>
        <v>30</v>
      </c>
      <c r="G93" s="14">
        <f>SUM(G94:G95)</f>
        <v>6</v>
      </c>
      <c r="H93" s="14">
        <f>SUM(H94:H95)</f>
        <v>5</v>
      </c>
      <c r="I93" s="14">
        <f>SUM(I94:I95)</f>
        <v>1</v>
      </c>
      <c r="J93" s="14">
        <f>SUM(J94:J95)</f>
        <v>4</v>
      </c>
    </row>
    <row r="94" spans="1:10" s="5" customFormat="1" ht="20.25" customHeight="1" x14ac:dyDescent="0.15">
      <c r="A94" s="15" t="s">
        <v>133</v>
      </c>
      <c r="B94" s="6">
        <f t="shared" si="17"/>
        <v>6</v>
      </c>
      <c r="C94" s="6">
        <f t="shared" si="17"/>
        <v>5</v>
      </c>
      <c r="D94" s="6">
        <f t="shared" si="17"/>
        <v>1</v>
      </c>
      <c r="E94" s="6">
        <f>SUM(F94:G94)</f>
        <v>5</v>
      </c>
      <c r="F94" s="14">
        <v>5</v>
      </c>
      <c r="G94" s="14">
        <v>0</v>
      </c>
      <c r="H94" s="6">
        <f>I94+J94</f>
        <v>1</v>
      </c>
      <c r="I94" s="14">
        <v>0</v>
      </c>
      <c r="J94" s="14">
        <v>1</v>
      </c>
    </row>
    <row r="95" spans="1:10" s="5" customFormat="1" ht="20.25" customHeight="1" x14ac:dyDescent="0.15">
      <c r="A95" s="10" t="s">
        <v>22</v>
      </c>
      <c r="B95" s="6">
        <f t="shared" si="17"/>
        <v>35</v>
      </c>
      <c r="C95" s="6">
        <f t="shared" si="17"/>
        <v>26</v>
      </c>
      <c r="D95" s="6">
        <f t="shared" si="17"/>
        <v>9</v>
      </c>
      <c r="E95" s="6">
        <f>SUM(F95:G95)</f>
        <v>31</v>
      </c>
      <c r="F95" s="14">
        <v>25</v>
      </c>
      <c r="G95" s="12">
        <v>6</v>
      </c>
      <c r="H95" s="6">
        <f>I95+J95</f>
        <v>4</v>
      </c>
      <c r="I95" s="14">
        <v>1</v>
      </c>
      <c r="J95" s="12">
        <v>3</v>
      </c>
    </row>
    <row r="96" spans="1:10" s="5" customFormat="1" ht="20.25" customHeight="1" x14ac:dyDescent="0.15">
      <c r="A96" s="10"/>
      <c r="B96" s="6"/>
      <c r="C96" s="6"/>
      <c r="D96" s="6"/>
      <c r="E96" s="6"/>
      <c r="F96" s="14"/>
      <c r="G96" s="12"/>
      <c r="H96" s="6"/>
      <c r="I96" s="14"/>
      <c r="J96" s="12"/>
    </row>
    <row r="97" spans="1:10" s="5" customFormat="1" ht="20.25" customHeight="1" x14ac:dyDescent="0.15">
      <c r="A97" s="10" t="s">
        <v>23</v>
      </c>
      <c r="B97" s="6">
        <f t="shared" si="12"/>
        <v>189</v>
      </c>
      <c r="C97" s="6">
        <f t="shared" ref="C97:D103" si="18">F97+I97</f>
        <v>153</v>
      </c>
      <c r="D97" s="6">
        <f t="shared" si="18"/>
        <v>36</v>
      </c>
      <c r="E97" s="6">
        <f t="shared" si="14"/>
        <v>163</v>
      </c>
      <c r="F97" s="6">
        <f>F98+F103</f>
        <v>142</v>
      </c>
      <c r="G97" s="6">
        <f>G98+G103</f>
        <v>21</v>
      </c>
      <c r="H97" s="6">
        <f>H98+H103</f>
        <v>26</v>
      </c>
      <c r="I97" s="6">
        <f>I98+I103</f>
        <v>11</v>
      </c>
      <c r="J97" s="6">
        <f>J98+J103</f>
        <v>15</v>
      </c>
    </row>
    <row r="98" spans="1:10" s="5" customFormat="1" ht="20.25" customHeight="1" x14ac:dyDescent="0.15">
      <c r="A98" s="10" t="s">
        <v>24</v>
      </c>
      <c r="B98" s="6">
        <f t="shared" si="12"/>
        <v>164</v>
      </c>
      <c r="C98" s="6">
        <f t="shared" si="18"/>
        <v>143</v>
      </c>
      <c r="D98" s="6">
        <f t="shared" si="18"/>
        <v>21</v>
      </c>
      <c r="E98" s="6">
        <f t="shared" si="14"/>
        <v>148</v>
      </c>
      <c r="F98" s="6">
        <f>SUM(F99:F102)</f>
        <v>133</v>
      </c>
      <c r="G98" s="6">
        <f>SUM(G99:G102)</f>
        <v>15</v>
      </c>
      <c r="H98" s="6">
        <f>SUM(H99:H102)</f>
        <v>16</v>
      </c>
      <c r="I98" s="6">
        <f>SUM(I99:I102)</f>
        <v>10</v>
      </c>
      <c r="J98" s="6">
        <f>SUM(J99:J102)</f>
        <v>6</v>
      </c>
    </row>
    <row r="99" spans="1:10" s="5" customFormat="1" ht="20.25" customHeight="1" x14ac:dyDescent="0.15">
      <c r="A99" s="10" t="s">
        <v>25</v>
      </c>
      <c r="B99" s="6">
        <f t="shared" si="12"/>
        <v>16</v>
      </c>
      <c r="C99" s="6">
        <f t="shared" si="18"/>
        <v>15</v>
      </c>
      <c r="D99" s="6">
        <f t="shared" si="18"/>
        <v>1</v>
      </c>
      <c r="E99" s="6">
        <f t="shared" si="14"/>
        <v>14</v>
      </c>
      <c r="F99" s="14">
        <v>13</v>
      </c>
      <c r="G99" s="12">
        <v>1</v>
      </c>
      <c r="H99" s="6">
        <f t="shared" ref="H99:H146" si="19">I99+J99</f>
        <v>2</v>
      </c>
      <c r="I99" s="14">
        <v>2</v>
      </c>
      <c r="J99" s="12">
        <v>0</v>
      </c>
    </row>
    <row r="100" spans="1:10" s="5" customFormat="1" ht="20.25" customHeight="1" x14ac:dyDescent="0.15">
      <c r="A100" s="10" t="s">
        <v>26</v>
      </c>
      <c r="B100" s="6">
        <f t="shared" si="12"/>
        <v>26</v>
      </c>
      <c r="C100" s="6">
        <f t="shared" si="18"/>
        <v>26</v>
      </c>
      <c r="D100" s="6">
        <f t="shared" si="18"/>
        <v>0</v>
      </c>
      <c r="E100" s="6">
        <f t="shared" si="14"/>
        <v>26</v>
      </c>
      <c r="F100" s="14">
        <v>26</v>
      </c>
      <c r="G100" s="12">
        <v>0</v>
      </c>
      <c r="H100" s="6">
        <f t="shared" si="19"/>
        <v>0</v>
      </c>
      <c r="I100" s="14">
        <v>0</v>
      </c>
      <c r="J100" s="12">
        <v>0</v>
      </c>
    </row>
    <row r="101" spans="1:10" s="5" customFormat="1" ht="20.25" customHeight="1" x14ac:dyDescent="0.15">
      <c r="A101" s="10" t="s">
        <v>27</v>
      </c>
      <c r="B101" s="6">
        <f t="shared" si="12"/>
        <v>64</v>
      </c>
      <c r="C101" s="6">
        <f t="shared" si="18"/>
        <v>63</v>
      </c>
      <c r="D101" s="6">
        <f t="shared" si="18"/>
        <v>1</v>
      </c>
      <c r="E101" s="6">
        <f t="shared" si="14"/>
        <v>61</v>
      </c>
      <c r="F101" s="14">
        <v>60</v>
      </c>
      <c r="G101" s="12">
        <v>1</v>
      </c>
      <c r="H101" s="6">
        <f t="shared" si="19"/>
        <v>3</v>
      </c>
      <c r="I101" s="14">
        <v>3</v>
      </c>
      <c r="J101" s="12">
        <v>0</v>
      </c>
    </row>
    <row r="102" spans="1:10" s="5" customFormat="1" ht="20.25" customHeight="1" x14ac:dyDescent="0.15">
      <c r="A102" s="10" t="s">
        <v>28</v>
      </c>
      <c r="B102" s="6">
        <f t="shared" si="12"/>
        <v>58</v>
      </c>
      <c r="C102" s="6">
        <f t="shared" si="18"/>
        <v>39</v>
      </c>
      <c r="D102" s="6">
        <f t="shared" si="18"/>
        <v>19</v>
      </c>
      <c r="E102" s="6">
        <f t="shared" si="14"/>
        <v>47</v>
      </c>
      <c r="F102" s="14">
        <v>34</v>
      </c>
      <c r="G102" s="12">
        <v>13</v>
      </c>
      <c r="H102" s="6">
        <f t="shared" si="19"/>
        <v>11</v>
      </c>
      <c r="I102" s="14">
        <v>5</v>
      </c>
      <c r="J102" s="12">
        <v>6</v>
      </c>
    </row>
    <row r="103" spans="1:10" s="5" customFormat="1" ht="20.25" customHeight="1" x14ac:dyDescent="0.15">
      <c r="A103" s="10" t="s">
        <v>22</v>
      </c>
      <c r="B103" s="6">
        <f t="shared" si="12"/>
        <v>25</v>
      </c>
      <c r="C103" s="6">
        <f t="shared" si="18"/>
        <v>10</v>
      </c>
      <c r="D103" s="6">
        <f t="shared" si="18"/>
        <v>15</v>
      </c>
      <c r="E103" s="6">
        <f t="shared" si="14"/>
        <v>15</v>
      </c>
      <c r="F103" s="14">
        <v>9</v>
      </c>
      <c r="G103" s="12">
        <v>6</v>
      </c>
      <c r="H103" s="6">
        <f t="shared" si="19"/>
        <v>10</v>
      </c>
      <c r="I103" s="14">
        <v>1</v>
      </c>
      <c r="J103" s="12">
        <v>9</v>
      </c>
    </row>
    <row r="104" spans="1:10" s="5" customFormat="1" ht="20.25" customHeight="1" x14ac:dyDescent="0.15">
      <c r="A104" s="10"/>
      <c r="B104" s="6"/>
      <c r="C104" s="6"/>
      <c r="D104" s="6"/>
      <c r="E104" s="6"/>
      <c r="F104" s="14"/>
      <c r="G104" s="12"/>
      <c r="H104" s="6"/>
      <c r="I104" s="14"/>
      <c r="J104" s="12"/>
    </row>
    <row r="105" spans="1:10" s="5" customFormat="1" ht="20.25" customHeight="1" x14ac:dyDescent="0.15">
      <c r="A105" s="10" t="s">
        <v>29</v>
      </c>
      <c r="B105" s="6">
        <f t="shared" si="12"/>
        <v>124</v>
      </c>
      <c r="C105" s="6">
        <f t="shared" ref="C105:C115" si="20">F105+I105</f>
        <v>113</v>
      </c>
      <c r="D105" s="6">
        <f t="shared" ref="D105:D115" si="21">G105+J105</f>
        <v>11</v>
      </c>
      <c r="E105" s="6">
        <f t="shared" si="14"/>
        <v>114</v>
      </c>
      <c r="F105" s="6">
        <f>SUM(F106,F110,F113:F115)</f>
        <v>112</v>
      </c>
      <c r="G105" s="6">
        <f>SUM(G106,G110,G113:G115)</f>
        <v>2</v>
      </c>
      <c r="H105" s="6">
        <f>SUM(H106,H110,H113:H115)</f>
        <v>10</v>
      </c>
      <c r="I105" s="6">
        <f>SUM(I106,I110,I113:I115)</f>
        <v>1</v>
      </c>
      <c r="J105" s="6">
        <f>SUM(J106,J110,J113:J115)</f>
        <v>9</v>
      </c>
    </row>
    <row r="106" spans="1:10" s="5" customFormat="1" ht="20.25" customHeight="1" x14ac:dyDescent="0.15">
      <c r="A106" s="10" t="s">
        <v>30</v>
      </c>
      <c r="B106" s="6">
        <f t="shared" si="12"/>
        <v>79</v>
      </c>
      <c r="C106" s="6">
        <f t="shared" si="20"/>
        <v>73</v>
      </c>
      <c r="D106" s="6">
        <f t="shared" si="21"/>
        <v>6</v>
      </c>
      <c r="E106" s="6">
        <f t="shared" si="14"/>
        <v>74</v>
      </c>
      <c r="F106" s="14">
        <f>SUM(F107:F109)</f>
        <v>73</v>
      </c>
      <c r="G106" s="14">
        <f>SUM(G107:G109)</f>
        <v>1</v>
      </c>
      <c r="H106" s="14">
        <f>SUM(H107:H109)</f>
        <v>5</v>
      </c>
      <c r="I106" s="14">
        <f>SUM(I107:I109)</f>
        <v>0</v>
      </c>
      <c r="J106" s="14">
        <f>SUM(J107:J109)</f>
        <v>5</v>
      </c>
    </row>
    <row r="107" spans="1:10" s="5" customFormat="1" ht="20.25" customHeight="1" x14ac:dyDescent="0.15">
      <c r="A107" s="10" t="s">
        <v>31</v>
      </c>
      <c r="B107" s="6">
        <f t="shared" si="12"/>
        <v>13</v>
      </c>
      <c r="C107" s="6">
        <f t="shared" si="20"/>
        <v>13</v>
      </c>
      <c r="D107" s="6">
        <f t="shared" si="21"/>
        <v>0</v>
      </c>
      <c r="E107" s="6">
        <f t="shared" si="14"/>
        <v>13</v>
      </c>
      <c r="F107" s="14">
        <v>13</v>
      </c>
      <c r="G107" s="12">
        <v>0</v>
      </c>
      <c r="H107" s="6">
        <f t="shared" si="19"/>
        <v>0</v>
      </c>
      <c r="I107" s="14">
        <v>0</v>
      </c>
      <c r="J107" s="12">
        <v>0</v>
      </c>
    </row>
    <row r="108" spans="1:10" s="5" customFormat="1" ht="20.25" customHeight="1" x14ac:dyDescent="0.15">
      <c r="A108" s="10" t="s">
        <v>32</v>
      </c>
      <c r="B108" s="6">
        <f t="shared" si="12"/>
        <v>21</v>
      </c>
      <c r="C108" s="6">
        <f t="shared" si="20"/>
        <v>21</v>
      </c>
      <c r="D108" s="6">
        <f t="shared" si="21"/>
        <v>0</v>
      </c>
      <c r="E108" s="6">
        <f t="shared" si="14"/>
        <v>21</v>
      </c>
      <c r="F108" s="14">
        <v>21</v>
      </c>
      <c r="G108" s="12">
        <v>0</v>
      </c>
      <c r="H108" s="6">
        <f t="shared" si="19"/>
        <v>0</v>
      </c>
      <c r="I108" s="14">
        <v>0</v>
      </c>
      <c r="J108" s="12">
        <v>0</v>
      </c>
    </row>
    <row r="109" spans="1:10" s="5" customFormat="1" ht="20.25" customHeight="1" x14ac:dyDescent="0.15">
      <c r="A109" s="10" t="s">
        <v>28</v>
      </c>
      <c r="B109" s="6">
        <f t="shared" si="12"/>
        <v>45</v>
      </c>
      <c r="C109" s="6">
        <f t="shared" si="20"/>
        <v>39</v>
      </c>
      <c r="D109" s="6">
        <f t="shared" si="21"/>
        <v>6</v>
      </c>
      <c r="E109" s="6">
        <f t="shared" si="14"/>
        <v>40</v>
      </c>
      <c r="F109" s="14">
        <v>39</v>
      </c>
      <c r="G109" s="12">
        <v>1</v>
      </c>
      <c r="H109" s="6">
        <f t="shared" si="19"/>
        <v>5</v>
      </c>
      <c r="I109" s="14">
        <v>0</v>
      </c>
      <c r="J109" s="12">
        <v>5</v>
      </c>
    </row>
    <row r="110" spans="1:10" s="5" customFormat="1" ht="20.25" customHeight="1" x14ac:dyDescent="0.15">
      <c r="A110" s="10" t="s">
        <v>33</v>
      </c>
      <c r="B110" s="6">
        <f t="shared" si="12"/>
        <v>13</v>
      </c>
      <c r="C110" s="6">
        <f t="shared" si="20"/>
        <v>11</v>
      </c>
      <c r="D110" s="6">
        <f t="shared" si="21"/>
        <v>2</v>
      </c>
      <c r="E110" s="6">
        <f t="shared" si="14"/>
        <v>11</v>
      </c>
      <c r="F110" s="14">
        <f>SUM(F111:F112)</f>
        <v>11</v>
      </c>
      <c r="G110" s="14">
        <f>SUM(G111:G112)</f>
        <v>0</v>
      </c>
      <c r="H110" s="14">
        <f>SUM(H111:H112)</f>
        <v>2</v>
      </c>
      <c r="I110" s="14">
        <f>SUM(I111:I112)</f>
        <v>0</v>
      </c>
      <c r="J110" s="14">
        <f>SUM(J111:J112)</f>
        <v>2</v>
      </c>
    </row>
    <row r="111" spans="1:10" s="5" customFormat="1" ht="20.25" customHeight="1" x14ac:dyDescent="0.15">
      <c r="A111" s="10" t="s">
        <v>34</v>
      </c>
      <c r="B111" s="6">
        <f t="shared" si="12"/>
        <v>9</v>
      </c>
      <c r="C111" s="6">
        <f t="shared" si="20"/>
        <v>9</v>
      </c>
      <c r="D111" s="6">
        <f t="shared" si="21"/>
        <v>0</v>
      </c>
      <c r="E111" s="6">
        <f t="shared" si="14"/>
        <v>9</v>
      </c>
      <c r="F111" s="14">
        <v>9</v>
      </c>
      <c r="G111" s="12">
        <v>0</v>
      </c>
      <c r="H111" s="6">
        <f t="shared" si="19"/>
        <v>0</v>
      </c>
      <c r="I111" s="14">
        <v>0</v>
      </c>
      <c r="J111" s="12">
        <v>0</v>
      </c>
    </row>
    <row r="112" spans="1:10" s="5" customFormat="1" ht="20.25" customHeight="1" x14ac:dyDescent="0.15">
      <c r="A112" s="10" t="s">
        <v>28</v>
      </c>
      <c r="B112" s="6">
        <f t="shared" si="12"/>
        <v>4</v>
      </c>
      <c r="C112" s="6">
        <f t="shared" si="20"/>
        <v>2</v>
      </c>
      <c r="D112" s="6">
        <f t="shared" si="21"/>
        <v>2</v>
      </c>
      <c r="E112" s="6">
        <f t="shared" si="14"/>
        <v>2</v>
      </c>
      <c r="F112" s="14">
        <v>2</v>
      </c>
      <c r="G112" s="12">
        <v>0</v>
      </c>
      <c r="H112" s="6">
        <f t="shared" si="19"/>
        <v>2</v>
      </c>
      <c r="I112" s="14">
        <v>0</v>
      </c>
      <c r="J112" s="12">
        <v>2</v>
      </c>
    </row>
    <row r="113" spans="1:10" s="5" customFormat="1" ht="20.25" customHeight="1" x14ac:dyDescent="0.15">
      <c r="A113" s="10" t="s">
        <v>35</v>
      </c>
      <c r="B113" s="6">
        <f t="shared" si="12"/>
        <v>11</v>
      </c>
      <c r="C113" s="6">
        <f t="shared" si="20"/>
        <v>11</v>
      </c>
      <c r="D113" s="6">
        <f t="shared" si="21"/>
        <v>0</v>
      </c>
      <c r="E113" s="6">
        <f t="shared" si="14"/>
        <v>11</v>
      </c>
      <c r="F113" s="14">
        <v>11</v>
      </c>
      <c r="G113" s="12">
        <v>0</v>
      </c>
      <c r="H113" s="6">
        <f t="shared" si="19"/>
        <v>0</v>
      </c>
      <c r="I113" s="14">
        <v>0</v>
      </c>
      <c r="J113" s="12">
        <v>0</v>
      </c>
    </row>
    <row r="114" spans="1:10" s="5" customFormat="1" ht="20.25" customHeight="1" x14ac:dyDescent="0.15">
      <c r="A114" s="10" t="s">
        <v>36</v>
      </c>
      <c r="B114" s="6">
        <f t="shared" si="12"/>
        <v>11</v>
      </c>
      <c r="C114" s="6">
        <f t="shared" si="20"/>
        <v>11</v>
      </c>
      <c r="D114" s="6">
        <f t="shared" si="21"/>
        <v>0</v>
      </c>
      <c r="E114" s="6">
        <f t="shared" si="14"/>
        <v>11</v>
      </c>
      <c r="F114" s="14">
        <v>11</v>
      </c>
      <c r="G114" s="12">
        <v>0</v>
      </c>
      <c r="H114" s="6">
        <f t="shared" si="19"/>
        <v>0</v>
      </c>
      <c r="I114" s="14">
        <v>0</v>
      </c>
      <c r="J114" s="12">
        <v>0</v>
      </c>
    </row>
    <row r="115" spans="1:10" s="5" customFormat="1" ht="20.25" customHeight="1" x14ac:dyDescent="0.15">
      <c r="A115" s="10" t="s">
        <v>37</v>
      </c>
      <c r="B115" s="6">
        <f>E115+H115</f>
        <v>10</v>
      </c>
      <c r="C115" s="6">
        <f t="shared" si="20"/>
        <v>7</v>
      </c>
      <c r="D115" s="6">
        <f t="shared" si="21"/>
        <v>3</v>
      </c>
      <c r="E115" s="6">
        <f t="shared" si="14"/>
        <v>7</v>
      </c>
      <c r="F115" s="14">
        <v>6</v>
      </c>
      <c r="G115" s="12">
        <v>1</v>
      </c>
      <c r="H115" s="6">
        <f t="shared" si="19"/>
        <v>3</v>
      </c>
      <c r="I115" s="14">
        <v>1</v>
      </c>
      <c r="J115" s="12">
        <v>2</v>
      </c>
    </row>
    <row r="116" spans="1:10" s="5" customFormat="1" ht="20.25" customHeight="1" x14ac:dyDescent="0.15">
      <c r="A116" s="10"/>
      <c r="B116" s="6"/>
      <c r="C116" s="6"/>
      <c r="D116" s="6"/>
      <c r="E116" s="6"/>
      <c r="F116" s="14"/>
      <c r="G116" s="12"/>
      <c r="H116" s="6"/>
      <c r="I116" s="14"/>
      <c r="J116" s="12"/>
    </row>
    <row r="117" spans="1:10" s="5" customFormat="1" ht="20.25" customHeight="1" x14ac:dyDescent="0.15">
      <c r="A117" s="10" t="s">
        <v>38</v>
      </c>
      <c r="B117" s="6">
        <f t="shared" si="12"/>
        <v>22</v>
      </c>
      <c r="C117" s="6">
        <f>F117+I117</f>
        <v>19</v>
      </c>
      <c r="D117" s="6">
        <f>G117+J117</f>
        <v>3</v>
      </c>
      <c r="E117" s="14">
        <f t="shared" ref="E117:J117" si="22">SUM(E118,E121,E122)</f>
        <v>21</v>
      </c>
      <c r="F117" s="14">
        <f t="shared" si="22"/>
        <v>19</v>
      </c>
      <c r="G117" s="14">
        <f t="shared" si="22"/>
        <v>2</v>
      </c>
      <c r="H117" s="14">
        <f t="shared" si="22"/>
        <v>1</v>
      </c>
      <c r="I117" s="14">
        <f t="shared" si="22"/>
        <v>0</v>
      </c>
      <c r="J117" s="14">
        <f t="shared" si="22"/>
        <v>1</v>
      </c>
    </row>
    <row r="118" spans="1:10" s="5" customFormat="1" ht="20.25" customHeight="1" x14ac:dyDescent="0.15">
      <c r="A118" s="10" t="s">
        <v>39</v>
      </c>
      <c r="B118" s="6">
        <f t="shared" si="12"/>
        <v>13</v>
      </c>
      <c r="C118" s="6">
        <f>F118+I118</f>
        <v>11</v>
      </c>
      <c r="D118" s="6">
        <f>G118+J118</f>
        <v>2</v>
      </c>
      <c r="E118" s="6">
        <f t="shared" si="14"/>
        <v>12</v>
      </c>
      <c r="F118" s="14">
        <f>SUM(F119:F120)</f>
        <v>11</v>
      </c>
      <c r="G118" s="12">
        <f>SUM(G119:G120)</f>
        <v>1</v>
      </c>
      <c r="H118" s="6">
        <f t="shared" si="19"/>
        <v>1</v>
      </c>
      <c r="I118" s="14">
        <f>SUM(I119:I120)</f>
        <v>0</v>
      </c>
      <c r="J118" s="14">
        <f>SUM(J119:J120)</f>
        <v>1</v>
      </c>
    </row>
    <row r="119" spans="1:10" s="5" customFormat="1" ht="20.25" customHeight="1" x14ac:dyDescent="0.15">
      <c r="A119" s="15" t="s">
        <v>117</v>
      </c>
      <c r="B119" s="6">
        <f t="shared" si="12"/>
        <v>8</v>
      </c>
      <c r="C119" s="6">
        <f t="shared" ref="C119:D121" si="23">F119+I119</f>
        <v>8</v>
      </c>
      <c r="D119" s="6">
        <f t="shared" si="23"/>
        <v>0</v>
      </c>
      <c r="E119" s="6">
        <f>SUM(F119:G119)</f>
        <v>8</v>
      </c>
      <c r="F119" s="14">
        <v>8</v>
      </c>
      <c r="G119" s="12">
        <v>0</v>
      </c>
      <c r="H119" s="6">
        <f t="shared" si="19"/>
        <v>0</v>
      </c>
      <c r="I119" s="14">
        <v>0</v>
      </c>
      <c r="J119" s="12">
        <v>0</v>
      </c>
    </row>
    <row r="120" spans="1:10" s="5" customFormat="1" ht="20.25" customHeight="1" x14ac:dyDescent="0.15">
      <c r="A120" s="15" t="s">
        <v>43</v>
      </c>
      <c r="B120" s="6">
        <f t="shared" si="12"/>
        <v>5</v>
      </c>
      <c r="C120" s="6">
        <f t="shared" si="23"/>
        <v>3</v>
      </c>
      <c r="D120" s="6">
        <f t="shared" si="23"/>
        <v>2</v>
      </c>
      <c r="E120" s="6">
        <f>SUM(F120:G120)</f>
        <v>4</v>
      </c>
      <c r="F120" s="14">
        <v>3</v>
      </c>
      <c r="G120" s="12">
        <v>1</v>
      </c>
      <c r="H120" s="6">
        <f t="shared" si="19"/>
        <v>1</v>
      </c>
      <c r="I120" s="14">
        <v>0</v>
      </c>
      <c r="J120" s="12">
        <v>1</v>
      </c>
    </row>
    <row r="121" spans="1:10" s="5" customFormat="1" ht="20.25" customHeight="1" x14ac:dyDescent="0.15">
      <c r="A121" s="10" t="s">
        <v>40</v>
      </c>
      <c r="B121" s="6">
        <f>E121+H121</f>
        <v>6</v>
      </c>
      <c r="C121" s="6">
        <f t="shared" si="23"/>
        <v>6</v>
      </c>
      <c r="D121" s="6">
        <f t="shared" si="23"/>
        <v>0</v>
      </c>
      <c r="E121" s="6">
        <f t="shared" si="14"/>
        <v>6</v>
      </c>
      <c r="F121" s="14">
        <v>6</v>
      </c>
      <c r="G121" s="12">
        <v>0</v>
      </c>
      <c r="H121" s="6">
        <f t="shared" si="19"/>
        <v>0</v>
      </c>
      <c r="I121" s="14">
        <v>0</v>
      </c>
      <c r="J121" s="12">
        <v>0</v>
      </c>
    </row>
    <row r="122" spans="1:10" s="5" customFormat="1" ht="20.25" customHeight="1" x14ac:dyDescent="0.15">
      <c r="A122" s="10" t="s">
        <v>14</v>
      </c>
      <c r="B122" s="6">
        <f t="shared" si="12"/>
        <v>3</v>
      </c>
      <c r="C122" s="6">
        <f>F122+I122</f>
        <v>2</v>
      </c>
      <c r="D122" s="6">
        <f>G122+J122</f>
        <v>1</v>
      </c>
      <c r="E122" s="6">
        <f t="shared" si="14"/>
        <v>3</v>
      </c>
      <c r="F122" s="14">
        <v>2</v>
      </c>
      <c r="G122" s="12">
        <v>1</v>
      </c>
      <c r="H122" s="6">
        <f t="shared" si="19"/>
        <v>0</v>
      </c>
      <c r="I122" s="14">
        <v>0</v>
      </c>
      <c r="J122" s="12">
        <v>0</v>
      </c>
    </row>
    <row r="123" spans="1:10" s="5" customFormat="1" ht="20.25" customHeight="1" x14ac:dyDescent="0.15">
      <c r="A123" s="10"/>
      <c r="B123" s="6"/>
      <c r="C123" s="6"/>
      <c r="D123" s="6"/>
      <c r="E123" s="6"/>
      <c r="F123" s="14"/>
      <c r="G123" s="12"/>
      <c r="H123" s="6"/>
      <c r="I123" s="14"/>
      <c r="J123" s="12"/>
    </row>
    <row r="124" spans="1:10" s="5" customFormat="1" ht="20.25" customHeight="1" x14ac:dyDescent="0.15">
      <c r="A124" s="10" t="s">
        <v>41</v>
      </c>
      <c r="B124" s="6">
        <f t="shared" si="12"/>
        <v>112</v>
      </c>
      <c r="C124" s="6">
        <f t="shared" ref="C124:D126" si="24">F124+I124</f>
        <v>111</v>
      </c>
      <c r="D124" s="6">
        <f t="shared" si="24"/>
        <v>1</v>
      </c>
      <c r="E124" s="6">
        <f t="shared" si="14"/>
        <v>111</v>
      </c>
      <c r="F124" s="14">
        <f>SUM(F125,F128:F129)</f>
        <v>111</v>
      </c>
      <c r="G124" s="14">
        <f>SUM(G125,G128:G129)</f>
        <v>0</v>
      </c>
      <c r="H124" s="14">
        <f>SUM(H125,H128:H129)</f>
        <v>1</v>
      </c>
      <c r="I124" s="14">
        <f>SUM(I125,I128:I129)</f>
        <v>0</v>
      </c>
      <c r="J124" s="14">
        <f>SUM(J125,J128:J129)</f>
        <v>1</v>
      </c>
    </row>
    <row r="125" spans="1:10" s="5" customFormat="1" ht="20.25" customHeight="1" x14ac:dyDescent="0.15">
      <c r="A125" s="15" t="s">
        <v>115</v>
      </c>
      <c r="B125" s="6">
        <f t="shared" si="12"/>
        <v>13</v>
      </c>
      <c r="C125" s="6">
        <f t="shared" si="24"/>
        <v>12</v>
      </c>
      <c r="D125" s="6">
        <f t="shared" si="24"/>
        <v>1</v>
      </c>
      <c r="E125" s="6">
        <f>SUM(F125:G125)</f>
        <v>12</v>
      </c>
      <c r="F125" s="14">
        <f>SUM(F126:F127)</f>
        <v>12</v>
      </c>
      <c r="G125" s="14">
        <f>SUM(G126:G127)</f>
        <v>0</v>
      </c>
      <c r="H125" s="14">
        <f>SUM(H126:H127)</f>
        <v>1</v>
      </c>
      <c r="I125" s="14">
        <f>SUM(I126:I127)</f>
        <v>0</v>
      </c>
      <c r="J125" s="14">
        <f>SUM(J126:J127)</f>
        <v>1</v>
      </c>
    </row>
    <row r="126" spans="1:10" s="5" customFormat="1" ht="20.25" customHeight="1" x14ac:dyDescent="0.15">
      <c r="A126" s="10" t="s">
        <v>42</v>
      </c>
      <c r="B126" s="6">
        <f t="shared" si="12"/>
        <v>11</v>
      </c>
      <c r="C126" s="6">
        <f t="shared" si="24"/>
        <v>11</v>
      </c>
      <c r="D126" s="6">
        <f t="shared" si="24"/>
        <v>0</v>
      </c>
      <c r="E126" s="6">
        <f t="shared" si="14"/>
        <v>11</v>
      </c>
      <c r="F126" s="14">
        <v>11</v>
      </c>
      <c r="G126" s="12">
        <v>0</v>
      </c>
      <c r="H126" s="6">
        <f t="shared" si="19"/>
        <v>0</v>
      </c>
      <c r="I126" s="14">
        <v>0</v>
      </c>
      <c r="J126" s="12">
        <v>0</v>
      </c>
    </row>
    <row r="127" spans="1:10" s="5" customFormat="1" ht="20.25" customHeight="1" x14ac:dyDescent="0.15">
      <c r="A127" s="10" t="s">
        <v>43</v>
      </c>
      <c r="B127" s="6">
        <f>E127+H127</f>
        <v>2</v>
      </c>
      <c r="C127" s="6">
        <f t="shared" ref="B127:D129" si="25">F127+I127</f>
        <v>1</v>
      </c>
      <c r="D127" s="6">
        <f t="shared" si="25"/>
        <v>1</v>
      </c>
      <c r="E127" s="6">
        <f t="shared" si="14"/>
        <v>1</v>
      </c>
      <c r="F127" s="14">
        <v>1</v>
      </c>
      <c r="G127" s="12">
        <v>0</v>
      </c>
      <c r="H127" s="6">
        <f t="shared" si="19"/>
        <v>1</v>
      </c>
      <c r="I127" s="14">
        <v>0</v>
      </c>
      <c r="J127" s="12">
        <v>1</v>
      </c>
    </row>
    <row r="128" spans="1:10" s="5" customFormat="1" ht="20.25" customHeight="1" x14ac:dyDescent="0.15">
      <c r="A128" s="10" t="s">
        <v>44</v>
      </c>
      <c r="B128" s="6">
        <f t="shared" si="25"/>
        <v>73</v>
      </c>
      <c r="C128" s="6">
        <f t="shared" si="25"/>
        <v>73</v>
      </c>
      <c r="D128" s="6">
        <f t="shared" si="25"/>
        <v>0</v>
      </c>
      <c r="E128" s="6">
        <f t="shared" si="14"/>
        <v>73</v>
      </c>
      <c r="F128" s="14">
        <v>73</v>
      </c>
      <c r="G128" s="12">
        <v>0</v>
      </c>
      <c r="H128" s="6">
        <f t="shared" si="19"/>
        <v>0</v>
      </c>
      <c r="I128" s="14">
        <v>0</v>
      </c>
      <c r="J128" s="12">
        <v>0</v>
      </c>
    </row>
    <row r="129" spans="1:10" s="5" customFormat="1" ht="20.25" customHeight="1" x14ac:dyDescent="0.15">
      <c r="A129" s="10" t="s">
        <v>45</v>
      </c>
      <c r="B129" s="6">
        <f t="shared" si="25"/>
        <v>26</v>
      </c>
      <c r="C129" s="6">
        <f t="shared" si="25"/>
        <v>26</v>
      </c>
      <c r="D129" s="6">
        <f t="shared" si="25"/>
        <v>0</v>
      </c>
      <c r="E129" s="6">
        <f t="shared" si="14"/>
        <v>26</v>
      </c>
      <c r="F129" s="14">
        <v>26</v>
      </c>
      <c r="G129" s="12">
        <v>0</v>
      </c>
      <c r="H129" s="6">
        <f t="shared" si="19"/>
        <v>0</v>
      </c>
      <c r="I129" s="14">
        <v>0</v>
      </c>
      <c r="J129" s="12">
        <v>0</v>
      </c>
    </row>
    <row r="130" spans="1:10" s="5" customFormat="1" ht="20.25" customHeight="1" x14ac:dyDescent="0.15">
      <c r="A130" s="10"/>
      <c r="B130" s="6"/>
      <c r="C130" s="6"/>
      <c r="D130" s="6"/>
      <c r="E130" s="6"/>
      <c r="F130" s="14"/>
      <c r="G130" s="12"/>
      <c r="H130" s="6"/>
      <c r="I130" s="14"/>
      <c r="J130" s="12"/>
    </row>
    <row r="131" spans="1:10" s="5" customFormat="1" ht="20.25" customHeight="1" x14ac:dyDescent="0.15">
      <c r="A131" s="10" t="s">
        <v>46</v>
      </c>
      <c r="B131" s="6">
        <f t="shared" si="12"/>
        <v>17</v>
      </c>
      <c r="C131" s="6">
        <f t="shared" ref="C131:D135" si="26">F131+I131</f>
        <v>17</v>
      </c>
      <c r="D131" s="6">
        <f t="shared" si="26"/>
        <v>0</v>
      </c>
      <c r="E131" s="6">
        <f t="shared" si="14"/>
        <v>15</v>
      </c>
      <c r="F131" s="6">
        <f>F132+F135</f>
        <v>15</v>
      </c>
      <c r="G131" s="6">
        <f>G132+G135</f>
        <v>0</v>
      </c>
      <c r="H131" s="6">
        <f>H132+H135</f>
        <v>2</v>
      </c>
      <c r="I131" s="6">
        <f>I132+I135</f>
        <v>2</v>
      </c>
      <c r="J131" s="6">
        <f>J132+J135</f>
        <v>0</v>
      </c>
    </row>
    <row r="132" spans="1:10" s="5" customFormat="1" ht="20.25" customHeight="1" x14ac:dyDescent="0.15">
      <c r="A132" s="10" t="s">
        <v>47</v>
      </c>
      <c r="B132" s="6">
        <f t="shared" si="12"/>
        <v>13</v>
      </c>
      <c r="C132" s="6">
        <f t="shared" si="26"/>
        <v>13</v>
      </c>
      <c r="D132" s="6">
        <f t="shared" si="26"/>
        <v>0</v>
      </c>
      <c r="E132" s="6">
        <f t="shared" si="14"/>
        <v>11</v>
      </c>
      <c r="F132" s="14">
        <f>SUM(F133:F134)</f>
        <v>11</v>
      </c>
      <c r="G132" s="14">
        <f>SUM(G133:G134)</f>
        <v>0</v>
      </c>
      <c r="H132" s="14">
        <f>SUM(H133:H134)</f>
        <v>2</v>
      </c>
      <c r="I132" s="14">
        <f>SUM(I133:I134)</f>
        <v>2</v>
      </c>
      <c r="J132" s="14">
        <f>SUM(J133:J134)</f>
        <v>0</v>
      </c>
    </row>
    <row r="133" spans="1:10" s="5" customFormat="1" ht="20.25" customHeight="1" x14ac:dyDescent="0.15">
      <c r="A133" s="10" t="s">
        <v>48</v>
      </c>
      <c r="B133" s="6">
        <f t="shared" si="12"/>
        <v>10</v>
      </c>
      <c r="C133" s="6">
        <f t="shared" si="26"/>
        <v>10</v>
      </c>
      <c r="D133" s="6">
        <f t="shared" si="26"/>
        <v>0</v>
      </c>
      <c r="E133" s="6">
        <f t="shared" si="14"/>
        <v>8</v>
      </c>
      <c r="F133" s="14">
        <v>8</v>
      </c>
      <c r="G133" s="12">
        <v>0</v>
      </c>
      <c r="H133" s="6">
        <f t="shared" si="19"/>
        <v>2</v>
      </c>
      <c r="I133" s="14">
        <v>2</v>
      </c>
      <c r="J133" s="12">
        <v>0</v>
      </c>
    </row>
    <row r="134" spans="1:10" s="5" customFormat="1" ht="20.25" customHeight="1" x14ac:dyDescent="0.15">
      <c r="A134" s="10" t="s">
        <v>49</v>
      </c>
      <c r="B134" s="6">
        <f t="shared" si="12"/>
        <v>3</v>
      </c>
      <c r="C134" s="6">
        <f t="shared" si="26"/>
        <v>3</v>
      </c>
      <c r="D134" s="6">
        <f t="shared" si="26"/>
        <v>0</v>
      </c>
      <c r="E134" s="6">
        <f t="shared" si="14"/>
        <v>3</v>
      </c>
      <c r="F134" s="14">
        <v>3</v>
      </c>
      <c r="G134" s="12">
        <v>0</v>
      </c>
      <c r="H134" s="6">
        <f t="shared" si="19"/>
        <v>0</v>
      </c>
      <c r="I134" s="14">
        <v>0</v>
      </c>
      <c r="J134" s="12">
        <v>0</v>
      </c>
    </row>
    <row r="135" spans="1:10" s="5" customFormat="1" ht="20.25" customHeight="1" x14ac:dyDescent="0.15">
      <c r="A135" s="10" t="s">
        <v>45</v>
      </c>
      <c r="B135" s="6">
        <f t="shared" si="12"/>
        <v>4</v>
      </c>
      <c r="C135" s="6">
        <f t="shared" si="26"/>
        <v>4</v>
      </c>
      <c r="D135" s="6">
        <f t="shared" si="26"/>
        <v>0</v>
      </c>
      <c r="E135" s="6">
        <f t="shared" si="14"/>
        <v>4</v>
      </c>
      <c r="F135" s="14">
        <v>4</v>
      </c>
      <c r="G135" s="12">
        <v>0</v>
      </c>
      <c r="H135" s="6">
        <f t="shared" si="19"/>
        <v>0</v>
      </c>
      <c r="I135" s="14">
        <v>0</v>
      </c>
      <c r="J135" s="12">
        <v>0</v>
      </c>
    </row>
    <row r="136" spans="1:10" s="5" customFormat="1" ht="20.25" customHeight="1" x14ac:dyDescent="0.15">
      <c r="A136" s="10"/>
      <c r="B136" s="6"/>
      <c r="C136" s="6"/>
      <c r="D136" s="6"/>
      <c r="E136" s="6"/>
      <c r="F136" s="14"/>
      <c r="G136" s="12"/>
      <c r="H136" s="6"/>
      <c r="I136" s="14"/>
      <c r="J136" s="12"/>
    </row>
    <row r="137" spans="1:10" s="5" customFormat="1" ht="20.25" customHeight="1" x14ac:dyDescent="0.15">
      <c r="A137" s="10" t="s">
        <v>50</v>
      </c>
      <c r="B137" s="6">
        <f t="shared" ref="B137:D139" si="27">E137+H137</f>
        <v>13</v>
      </c>
      <c r="C137" s="6">
        <f t="shared" si="27"/>
        <v>13</v>
      </c>
      <c r="D137" s="6">
        <f t="shared" si="27"/>
        <v>0</v>
      </c>
      <c r="E137" s="6">
        <f>SUM(F137:G137)</f>
        <v>13</v>
      </c>
      <c r="F137" s="6">
        <f>SUM(F138:F139)</f>
        <v>13</v>
      </c>
      <c r="G137" s="6">
        <f>SUM(G138:G139)</f>
        <v>0</v>
      </c>
      <c r="H137" s="6">
        <f>SUM(H138:H139)</f>
        <v>0</v>
      </c>
      <c r="I137" s="6">
        <f>SUM(I138:I139)</f>
        <v>0</v>
      </c>
      <c r="J137" s="6">
        <f>SUM(J138:J139)</f>
        <v>0</v>
      </c>
    </row>
    <row r="138" spans="1:10" s="5" customFormat="1" ht="20.25" customHeight="1" x14ac:dyDescent="0.15">
      <c r="A138" s="15" t="s">
        <v>134</v>
      </c>
      <c r="B138" s="6">
        <f t="shared" si="27"/>
        <v>10</v>
      </c>
      <c r="C138" s="6">
        <f t="shared" si="27"/>
        <v>10</v>
      </c>
      <c r="D138" s="6">
        <f t="shared" si="27"/>
        <v>0</v>
      </c>
      <c r="E138" s="6">
        <f>SUM(F138:G138)</f>
        <v>10</v>
      </c>
      <c r="F138" s="14">
        <v>10</v>
      </c>
      <c r="G138" s="12">
        <v>0</v>
      </c>
      <c r="H138" s="6">
        <f>I138+J138</f>
        <v>0</v>
      </c>
      <c r="I138" s="14">
        <v>0</v>
      </c>
      <c r="J138" s="12">
        <v>0</v>
      </c>
    </row>
    <row r="139" spans="1:10" s="5" customFormat="1" ht="20.25" customHeight="1" x14ac:dyDescent="0.15">
      <c r="A139" s="10" t="s">
        <v>22</v>
      </c>
      <c r="B139" s="6">
        <f t="shared" si="27"/>
        <v>3</v>
      </c>
      <c r="C139" s="6">
        <f t="shared" si="27"/>
        <v>3</v>
      </c>
      <c r="D139" s="6">
        <f t="shared" si="27"/>
        <v>0</v>
      </c>
      <c r="E139" s="6">
        <f>SUM(F139:G139)</f>
        <v>3</v>
      </c>
      <c r="F139" s="14">
        <v>3</v>
      </c>
      <c r="G139" s="12">
        <v>0</v>
      </c>
      <c r="H139" s="6">
        <f>I139+J139</f>
        <v>0</v>
      </c>
      <c r="I139" s="14">
        <v>0</v>
      </c>
      <c r="J139" s="12">
        <v>0</v>
      </c>
    </row>
    <row r="140" spans="1:10" s="5" customFormat="1" ht="20.25" customHeight="1" x14ac:dyDescent="0.15">
      <c r="A140" s="10"/>
      <c r="B140" s="6"/>
      <c r="C140" s="6"/>
      <c r="D140" s="6"/>
      <c r="E140" s="6"/>
      <c r="F140" s="14"/>
      <c r="G140" s="12"/>
      <c r="H140" s="6"/>
      <c r="I140" s="14"/>
      <c r="J140" s="12"/>
    </row>
    <row r="141" spans="1:10" s="5" customFormat="1" ht="20.25" customHeight="1" x14ac:dyDescent="0.15">
      <c r="A141" s="10" t="s">
        <v>51</v>
      </c>
      <c r="B141" s="6">
        <f t="shared" si="12"/>
        <v>32</v>
      </c>
      <c r="C141" s="6">
        <f t="shared" ref="C141:D145" si="28">F141+I141</f>
        <v>31</v>
      </c>
      <c r="D141" s="6">
        <f t="shared" si="28"/>
        <v>1</v>
      </c>
      <c r="E141" s="6">
        <f t="shared" si="14"/>
        <v>31</v>
      </c>
      <c r="F141" s="6">
        <f>F142+F145</f>
        <v>31</v>
      </c>
      <c r="G141" s="6">
        <f>G142+G145</f>
        <v>0</v>
      </c>
      <c r="H141" s="6">
        <f>H142+H145</f>
        <v>1</v>
      </c>
      <c r="I141" s="6">
        <f>I142+I145</f>
        <v>0</v>
      </c>
      <c r="J141" s="6">
        <f>J142+J145</f>
        <v>1</v>
      </c>
    </row>
    <row r="142" spans="1:10" s="5" customFormat="1" ht="20.25" customHeight="1" x14ac:dyDescent="0.15">
      <c r="A142" s="10" t="s">
        <v>52</v>
      </c>
      <c r="B142" s="6">
        <f t="shared" si="12"/>
        <v>31</v>
      </c>
      <c r="C142" s="6">
        <f t="shared" si="28"/>
        <v>30</v>
      </c>
      <c r="D142" s="6">
        <f t="shared" si="28"/>
        <v>1</v>
      </c>
      <c r="E142" s="6">
        <f t="shared" si="14"/>
        <v>30</v>
      </c>
      <c r="F142" s="6">
        <f>SUM(F143,F144)</f>
        <v>30</v>
      </c>
      <c r="G142" s="6">
        <f>SUM(G143,G144)</f>
        <v>0</v>
      </c>
      <c r="H142" s="6">
        <f>H144</f>
        <v>1</v>
      </c>
      <c r="I142" s="6">
        <f>SUM(I143,I144)</f>
        <v>0</v>
      </c>
      <c r="J142" s="6">
        <f>SUM(J143,J144)</f>
        <v>1</v>
      </c>
    </row>
    <row r="143" spans="1:10" s="5" customFormat="1" ht="20.25" customHeight="1" x14ac:dyDescent="0.15">
      <c r="A143" s="15" t="s">
        <v>113</v>
      </c>
      <c r="B143" s="6">
        <f>E143+H143</f>
        <v>9</v>
      </c>
      <c r="C143" s="6">
        <f t="shared" si="28"/>
        <v>9</v>
      </c>
      <c r="D143" s="6">
        <f t="shared" si="28"/>
        <v>0</v>
      </c>
      <c r="E143" s="6">
        <f>SUM(F143:G143)</f>
        <v>9</v>
      </c>
      <c r="F143" s="6">
        <v>9</v>
      </c>
      <c r="G143" s="6">
        <v>0</v>
      </c>
      <c r="H143" s="6">
        <f>I143+J143</f>
        <v>0</v>
      </c>
      <c r="I143" s="6">
        <v>0</v>
      </c>
      <c r="J143" s="6">
        <v>0</v>
      </c>
    </row>
    <row r="144" spans="1:10" s="5" customFormat="1" ht="20.25" customHeight="1" x14ac:dyDescent="0.15">
      <c r="A144" s="10" t="s">
        <v>28</v>
      </c>
      <c r="B144" s="6">
        <f t="shared" si="12"/>
        <v>22</v>
      </c>
      <c r="C144" s="6">
        <f t="shared" si="28"/>
        <v>21</v>
      </c>
      <c r="D144" s="6">
        <f t="shared" si="28"/>
        <v>1</v>
      </c>
      <c r="E144" s="6">
        <f t="shared" si="14"/>
        <v>21</v>
      </c>
      <c r="F144" s="14">
        <v>21</v>
      </c>
      <c r="G144" s="12">
        <v>0</v>
      </c>
      <c r="H144" s="6">
        <f t="shared" si="19"/>
        <v>1</v>
      </c>
      <c r="I144" s="14">
        <v>0</v>
      </c>
      <c r="J144" s="12">
        <v>1</v>
      </c>
    </row>
    <row r="145" spans="1:10" s="5" customFormat="1" ht="20.25" customHeight="1" x14ac:dyDescent="0.15">
      <c r="A145" s="10" t="s">
        <v>22</v>
      </c>
      <c r="B145" s="6">
        <f t="shared" si="12"/>
        <v>1</v>
      </c>
      <c r="C145" s="6">
        <f t="shared" si="28"/>
        <v>1</v>
      </c>
      <c r="D145" s="6">
        <f t="shared" si="28"/>
        <v>0</v>
      </c>
      <c r="E145" s="6">
        <f t="shared" si="14"/>
        <v>1</v>
      </c>
      <c r="F145" s="14">
        <v>1</v>
      </c>
      <c r="G145" s="12">
        <v>0</v>
      </c>
      <c r="H145" s="6">
        <f t="shared" si="19"/>
        <v>0</v>
      </c>
      <c r="I145" s="14">
        <v>0</v>
      </c>
      <c r="J145" s="12">
        <v>0</v>
      </c>
    </row>
    <row r="146" spans="1:10" s="5" customFormat="1" ht="20.25" customHeight="1" x14ac:dyDescent="0.15">
      <c r="A146" s="10"/>
      <c r="B146" s="6"/>
      <c r="C146" s="6"/>
      <c r="D146" s="6"/>
      <c r="E146" s="6"/>
      <c r="F146" s="14"/>
      <c r="G146" s="12"/>
      <c r="H146" s="6">
        <f t="shared" si="19"/>
        <v>0</v>
      </c>
      <c r="I146" s="14"/>
      <c r="J146" s="12"/>
    </row>
    <row r="147" spans="1:10" s="5" customFormat="1" ht="20.25" customHeight="1" x14ac:dyDescent="0.15">
      <c r="A147" s="10" t="s">
        <v>53</v>
      </c>
      <c r="B147" s="6">
        <f t="shared" ref="B147:D151" si="29">E147+H147</f>
        <v>12</v>
      </c>
      <c r="C147" s="6">
        <f t="shared" si="29"/>
        <v>12</v>
      </c>
      <c r="D147" s="6">
        <f t="shared" si="29"/>
        <v>0</v>
      </c>
      <c r="E147" s="6">
        <f>SUM(F147:G147)</f>
        <v>12</v>
      </c>
      <c r="F147" s="6">
        <f>F148+F151</f>
        <v>12</v>
      </c>
      <c r="G147" s="6">
        <f>G148+G151</f>
        <v>0</v>
      </c>
      <c r="H147" s="6">
        <f>H148+H151</f>
        <v>0</v>
      </c>
      <c r="I147" s="6">
        <f>I148+I151</f>
        <v>0</v>
      </c>
      <c r="J147" s="6">
        <f>J148+J151</f>
        <v>0</v>
      </c>
    </row>
    <row r="148" spans="1:10" s="5" customFormat="1" ht="20.25" customHeight="1" x14ac:dyDescent="0.15">
      <c r="A148" s="15" t="s">
        <v>135</v>
      </c>
      <c r="B148" s="6">
        <f t="shared" si="29"/>
        <v>7</v>
      </c>
      <c r="C148" s="6">
        <f t="shared" si="29"/>
        <v>7</v>
      </c>
      <c r="D148" s="6">
        <f t="shared" si="29"/>
        <v>0</v>
      </c>
      <c r="E148" s="6">
        <f>SUM(F148:G148)</f>
        <v>7</v>
      </c>
      <c r="F148" s="6">
        <f>SUM(F149,F150)</f>
        <v>7</v>
      </c>
      <c r="G148" s="6">
        <f>SUM(G149,G150)</f>
        <v>0</v>
      </c>
      <c r="H148" s="6">
        <f>H150</f>
        <v>0</v>
      </c>
      <c r="I148" s="6">
        <f>SUM(I149,I150)</f>
        <v>0</v>
      </c>
      <c r="J148" s="6">
        <f>SUM(J149,J150)</f>
        <v>0</v>
      </c>
    </row>
    <row r="149" spans="1:10" s="5" customFormat="1" ht="20.25" customHeight="1" x14ac:dyDescent="0.15">
      <c r="A149" s="15" t="s">
        <v>117</v>
      </c>
      <c r="B149" s="6">
        <f t="shared" si="29"/>
        <v>5</v>
      </c>
      <c r="C149" s="6">
        <f t="shared" si="29"/>
        <v>5</v>
      </c>
      <c r="D149" s="6">
        <f t="shared" si="29"/>
        <v>0</v>
      </c>
      <c r="E149" s="6">
        <f>SUM(F149:G149)</f>
        <v>5</v>
      </c>
      <c r="F149" s="6">
        <v>5</v>
      </c>
      <c r="G149" s="6">
        <v>0</v>
      </c>
      <c r="H149" s="6">
        <f>I149+J149</f>
        <v>0</v>
      </c>
      <c r="I149" s="6">
        <v>0</v>
      </c>
      <c r="J149" s="6">
        <v>0</v>
      </c>
    </row>
    <row r="150" spans="1:10" s="5" customFormat="1" ht="20.25" customHeight="1" x14ac:dyDescent="0.15">
      <c r="A150" s="10" t="s">
        <v>28</v>
      </c>
      <c r="B150" s="6">
        <f t="shared" si="29"/>
        <v>2</v>
      </c>
      <c r="C150" s="6">
        <f t="shared" si="29"/>
        <v>2</v>
      </c>
      <c r="D150" s="6">
        <f t="shared" si="29"/>
        <v>0</v>
      </c>
      <c r="E150" s="6">
        <f>SUM(F150:G150)</f>
        <v>2</v>
      </c>
      <c r="F150" s="14">
        <v>2</v>
      </c>
      <c r="G150" s="12">
        <v>0</v>
      </c>
      <c r="H150" s="6">
        <f>I150+J150</f>
        <v>0</v>
      </c>
      <c r="I150" s="14">
        <v>0</v>
      </c>
      <c r="J150" s="12">
        <v>0</v>
      </c>
    </row>
    <row r="151" spans="1:10" s="5" customFormat="1" ht="20.25" customHeight="1" x14ac:dyDescent="0.15">
      <c r="A151" s="10" t="s">
        <v>22</v>
      </c>
      <c r="B151" s="6">
        <f t="shared" si="29"/>
        <v>5</v>
      </c>
      <c r="C151" s="6">
        <f t="shared" si="29"/>
        <v>5</v>
      </c>
      <c r="D151" s="6">
        <f t="shared" si="29"/>
        <v>0</v>
      </c>
      <c r="E151" s="6">
        <f>SUM(F151:G151)</f>
        <v>5</v>
      </c>
      <c r="F151" s="14">
        <v>5</v>
      </c>
      <c r="G151" s="12">
        <v>0</v>
      </c>
      <c r="H151" s="6">
        <f>I151+J151</f>
        <v>0</v>
      </c>
      <c r="I151" s="14">
        <v>0</v>
      </c>
      <c r="J151" s="12">
        <v>0</v>
      </c>
    </row>
    <row r="152" spans="1:10" s="5" customFormat="1" ht="20.25" customHeight="1" x14ac:dyDescent="0.15">
      <c r="A152" s="10"/>
      <c r="B152" s="6"/>
      <c r="C152" s="6"/>
      <c r="D152" s="6"/>
      <c r="E152" s="6"/>
      <c r="F152" s="14"/>
      <c r="G152" s="12"/>
      <c r="H152" s="6"/>
      <c r="I152" s="14"/>
      <c r="J152" s="12"/>
    </row>
    <row r="153" spans="1:10" s="5" customFormat="1" ht="20.25" customHeight="1" x14ac:dyDescent="0.15">
      <c r="A153" s="10" t="s">
        <v>54</v>
      </c>
      <c r="B153" s="6">
        <f t="shared" si="12"/>
        <v>38</v>
      </c>
      <c r="C153" s="6">
        <f t="shared" ref="C153:D155" si="30">F153+I153</f>
        <v>38</v>
      </c>
      <c r="D153" s="6">
        <f t="shared" si="30"/>
        <v>0</v>
      </c>
      <c r="E153" s="6">
        <f t="shared" ref="E153:E175" si="31">SUM(F153:G153)</f>
        <v>38</v>
      </c>
      <c r="F153" s="6">
        <f>SUM(F154:F155)</f>
        <v>38</v>
      </c>
      <c r="G153" s="6">
        <f>SUM(G154:G155)</f>
        <v>0</v>
      </c>
      <c r="H153" s="6">
        <f>SUM(H154:H155)</f>
        <v>0</v>
      </c>
      <c r="I153" s="6">
        <f>SUM(I154:I155)</f>
        <v>0</v>
      </c>
      <c r="J153" s="6">
        <f>SUM(J154:J155)</f>
        <v>0</v>
      </c>
    </row>
    <row r="154" spans="1:10" s="5" customFormat="1" ht="20.25" customHeight="1" x14ac:dyDescent="0.15">
      <c r="A154" s="10" t="s">
        <v>55</v>
      </c>
      <c r="B154" s="6">
        <f t="shared" si="12"/>
        <v>11</v>
      </c>
      <c r="C154" s="6">
        <f t="shared" si="30"/>
        <v>11</v>
      </c>
      <c r="D154" s="6">
        <f t="shared" si="30"/>
        <v>0</v>
      </c>
      <c r="E154" s="6">
        <f t="shared" si="31"/>
        <v>11</v>
      </c>
      <c r="F154" s="14">
        <v>11</v>
      </c>
      <c r="G154" s="12">
        <v>0</v>
      </c>
      <c r="H154" s="6">
        <f>I154+J154</f>
        <v>0</v>
      </c>
      <c r="I154" s="14">
        <v>0</v>
      </c>
      <c r="J154" s="12">
        <v>0</v>
      </c>
    </row>
    <row r="155" spans="1:10" s="5" customFormat="1" ht="20.25" customHeight="1" x14ac:dyDescent="0.15">
      <c r="A155" s="10" t="s">
        <v>56</v>
      </c>
      <c r="B155" s="6">
        <f t="shared" si="12"/>
        <v>27</v>
      </c>
      <c r="C155" s="6">
        <f t="shared" si="30"/>
        <v>27</v>
      </c>
      <c r="D155" s="6">
        <f t="shared" si="30"/>
        <v>0</v>
      </c>
      <c r="E155" s="6">
        <f t="shared" si="31"/>
        <v>27</v>
      </c>
      <c r="F155" s="14">
        <v>27</v>
      </c>
      <c r="G155" s="12">
        <v>0</v>
      </c>
      <c r="H155" s="6">
        <f>I155+J155</f>
        <v>0</v>
      </c>
      <c r="I155" s="14">
        <v>0</v>
      </c>
      <c r="J155" s="12">
        <v>0</v>
      </c>
    </row>
    <row r="156" spans="1:10" s="5" customFormat="1" ht="20.25" customHeight="1" x14ac:dyDescent="0.15">
      <c r="A156" s="10"/>
      <c r="B156" s="6"/>
      <c r="C156" s="6"/>
      <c r="D156" s="6"/>
      <c r="E156" s="6"/>
      <c r="F156" s="14"/>
      <c r="G156" s="12"/>
      <c r="H156" s="6"/>
      <c r="I156" s="14"/>
      <c r="J156" s="12"/>
    </row>
    <row r="157" spans="1:10" s="5" customFormat="1" ht="20.25" customHeight="1" x14ac:dyDescent="0.15">
      <c r="A157" s="10" t="s">
        <v>57</v>
      </c>
      <c r="B157" s="6">
        <f t="shared" ref="B157:D159" si="32">E157+H157</f>
        <v>23</v>
      </c>
      <c r="C157" s="6">
        <f t="shared" si="32"/>
        <v>22</v>
      </c>
      <c r="D157" s="6">
        <f t="shared" si="32"/>
        <v>1</v>
      </c>
      <c r="E157" s="6">
        <f>SUM(F157:G157)</f>
        <v>23</v>
      </c>
      <c r="F157" s="6">
        <f>SUM(F158:F159)</f>
        <v>22</v>
      </c>
      <c r="G157" s="6">
        <f>SUM(G158:G159)</f>
        <v>1</v>
      </c>
      <c r="H157" s="6">
        <f>SUM(H158:H159)</f>
        <v>0</v>
      </c>
      <c r="I157" s="6">
        <f>SUM(I158:I159)</f>
        <v>0</v>
      </c>
      <c r="J157" s="6">
        <f>SUM(J158:J159)</f>
        <v>0</v>
      </c>
    </row>
    <row r="158" spans="1:10" s="5" customFormat="1" ht="20.25" customHeight="1" x14ac:dyDescent="0.15">
      <c r="A158" s="15" t="s">
        <v>136</v>
      </c>
      <c r="B158" s="6">
        <f t="shared" si="32"/>
        <v>11</v>
      </c>
      <c r="C158" s="6">
        <f t="shared" si="32"/>
        <v>10</v>
      </c>
      <c r="D158" s="6">
        <f t="shared" si="32"/>
        <v>1</v>
      </c>
      <c r="E158" s="6">
        <f>SUM(F158:G158)</f>
        <v>11</v>
      </c>
      <c r="F158" s="14">
        <v>10</v>
      </c>
      <c r="G158" s="12">
        <v>1</v>
      </c>
      <c r="H158" s="6">
        <f>I158+J158</f>
        <v>0</v>
      </c>
      <c r="I158" s="14">
        <v>0</v>
      </c>
      <c r="J158" s="12">
        <v>0</v>
      </c>
    </row>
    <row r="159" spans="1:10" s="5" customFormat="1" ht="20.25" customHeight="1" x14ac:dyDescent="0.15">
      <c r="A159" s="10" t="s">
        <v>58</v>
      </c>
      <c r="B159" s="6">
        <f t="shared" si="32"/>
        <v>12</v>
      </c>
      <c r="C159" s="6">
        <f t="shared" si="32"/>
        <v>12</v>
      </c>
      <c r="D159" s="6">
        <f t="shared" si="32"/>
        <v>0</v>
      </c>
      <c r="E159" s="6">
        <f>SUM(F159:G159)</f>
        <v>12</v>
      </c>
      <c r="F159" s="14">
        <v>12</v>
      </c>
      <c r="G159" s="12">
        <v>0</v>
      </c>
      <c r="H159" s="6">
        <f>I159+J159</f>
        <v>0</v>
      </c>
      <c r="I159" s="14">
        <v>0</v>
      </c>
      <c r="J159" s="12">
        <v>0</v>
      </c>
    </row>
    <row r="160" spans="1:10" s="5" customFormat="1" ht="20.25" customHeight="1" x14ac:dyDescent="0.15">
      <c r="A160" s="10"/>
      <c r="B160" s="6"/>
      <c r="C160" s="6"/>
      <c r="D160" s="6"/>
      <c r="E160" s="6"/>
      <c r="F160" s="14"/>
      <c r="G160" s="12"/>
      <c r="H160" s="6"/>
      <c r="I160" s="14"/>
      <c r="J160" s="12"/>
    </row>
    <row r="161" spans="1:10" s="5" customFormat="1" ht="20.25" customHeight="1" x14ac:dyDescent="0.15">
      <c r="A161" s="10" t="s">
        <v>59</v>
      </c>
      <c r="B161" s="6">
        <f t="shared" si="12"/>
        <v>22</v>
      </c>
      <c r="C161" s="6">
        <f t="shared" ref="C161:D163" si="33">F161+I161</f>
        <v>22</v>
      </c>
      <c r="D161" s="6">
        <f t="shared" si="33"/>
        <v>0</v>
      </c>
      <c r="E161" s="6">
        <f t="shared" si="31"/>
        <v>21</v>
      </c>
      <c r="F161" s="6">
        <f>SUM(F162:F163)</f>
        <v>21</v>
      </c>
      <c r="G161" s="6">
        <f>SUM(G162:G163)</f>
        <v>0</v>
      </c>
      <c r="H161" s="6">
        <f>SUM(H162:H163)</f>
        <v>1</v>
      </c>
      <c r="I161" s="6">
        <f>SUM(I162:I163)</f>
        <v>1</v>
      </c>
      <c r="J161" s="6">
        <f>SUM(J162:J163)</f>
        <v>0</v>
      </c>
    </row>
    <row r="162" spans="1:10" s="5" customFormat="1" ht="20.25" customHeight="1" x14ac:dyDescent="0.15">
      <c r="A162" s="10" t="s">
        <v>60</v>
      </c>
      <c r="B162" s="6">
        <f t="shared" si="12"/>
        <v>13</v>
      </c>
      <c r="C162" s="6">
        <f t="shared" si="33"/>
        <v>13</v>
      </c>
      <c r="D162" s="6">
        <f t="shared" si="33"/>
        <v>0</v>
      </c>
      <c r="E162" s="6">
        <f t="shared" si="31"/>
        <v>13</v>
      </c>
      <c r="F162" s="14">
        <v>13</v>
      </c>
      <c r="G162" s="12">
        <v>0</v>
      </c>
      <c r="H162" s="6">
        <f>I162+J162</f>
        <v>0</v>
      </c>
      <c r="I162" s="14">
        <v>0</v>
      </c>
      <c r="J162" s="12">
        <v>0</v>
      </c>
    </row>
    <row r="163" spans="1:10" s="5" customFormat="1" ht="20.25" customHeight="1" x14ac:dyDescent="0.15">
      <c r="A163" s="10" t="s">
        <v>61</v>
      </c>
      <c r="B163" s="6">
        <f t="shared" si="12"/>
        <v>9</v>
      </c>
      <c r="C163" s="6">
        <f t="shared" si="33"/>
        <v>9</v>
      </c>
      <c r="D163" s="6">
        <f t="shared" si="33"/>
        <v>0</v>
      </c>
      <c r="E163" s="6">
        <f t="shared" si="31"/>
        <v>8</v>
      </c>
      <c r="F163" s="14">
        <v>8</v>
      </c>
      <c r="G163" s="12">
        <v>0</v>
      </c>
      <c r="H163" s="6">
        <f>I163+J163</f>
        <v>1</v>
      </c>
      <c r="I163" s="14">
        <v>1</v>
      </c>
      <c r="J163" s="12">
        <v>0</v>
      </c>
    </row>
    <row r="164" spans="1:10" s="5" customFormat="1" ht="20.25" customHeight="1" x14ac:dyDescent="0.15">
      <c r="A164" s="10"/>
      <c r="B164" s="6"/>
      <c r="C164" s="6"/>
      <c r="D164" s="6"/>
      <c r="E164" s="6"/>
      <c r="F164" s="14"/>
      <c r="G164" s="12"/>
      <c r="H164" s="6"/>
      <c r="I164" s="14"/>
      <c r="J164" s="12"/>
    </row>
    <row r="165" spans="1:10" s="5" customFormat="1" ht="20.25" customHeight="1" x14ac:dyDescent="0.15">
      <c r="A165" s="10" t="s">
        <v>62</v>
      </c>
      <c r="B165" s="6">
        <f t="shared" si="12"/>
        <v>71</v>
      </c>
      <c r="C165" s="6">
        <f>F165+I165</f>
        <v>71</v>
      </c>
      <c r="D165" s="6">
        <f>G165+J165</f>
        <v>0</v>
      </c>
      <c r="E165" s="6">
        <f t="shared" si="31"/>
        <v>71</v>
      </c>
      <c r="F165" s="14">
        <f>SUM(F166:F168)</f>
        <v>71</v>
      </c>
      <c r="G165" s="14">
        <f>SUM(G166:G168)</f>
        <v>0</v>
      </c>
      <c r="H165" s="14">
        <f>SUM(H166:H168)</f>
        <v>0</v>
      </c>
      <c r="I165" s="14">
        <f>SUM(I166:I168)</f>
        <v>0</v>
      </c>
      <c r="J165" s="14">
        <f>SUM(J166:J168)</f>
        <v>0</v>
      </c>
    </row>
    <row r="166" spans="1:10" s="5" customFormat="1" ht="20.25" customHeight="1" x14ac:dyDescent="0.15">
      <c r="A166" s="10" t="s">
        <v>63</v>
      </c>
      <c r="B166" s="6">
        <f t="shared" ref="B166:D167" si="34">E166+H166</f>
        <v>17</v>
      </c>
      <c r="C166" s="6">
        <f t="shared" si="34"/>
        <v>17</v>
      </c>
      <c r="D166" s="6">
        <f t="shared" si="34"/>
        <v>0</v>
      </c>
      <c r="E166" s="6">
        <f t="shared" si="31"/>
        <v>17</v>
      </c>
      <c r="F166" s="14">
        <v>17</v>
      </c>
      <c r="G166" s="12">
        <v>0</v>
      </c>
      <c r="H166" s="6">
        <f>I166+J166</f>
        <v>0</v>
      </c>
      <c r="I166" s="14">
        <v>0</v>
      </c>
      <c r="J166" s="12">
        <v>0</v>
      </c>
    </row>
    <row r="167" spans="1:10" s="5" customFormat="1" ht="20.25" customHeight="1" x14ac:dyDescent="0.15">
      <c r="A167" s="10" t="s">
        <v>64</v>
      </c>
      <c r="B167" s="6">
        <f t="shared" si="34"/>
        <v>38</v>
      </c>
      <c r="C167" s="6">
        <f t="shared" si="34"/>
        <v>38</v>
      </c>
      <c r="D167" s="6">
        <f t="shared" si="34"/>
        <v>0</v>
      </c>
      <c r="E167" s="6">
        <f t="shared" si="31"/>
        <v>38</v>
      </c>
      <c r="F167" s="14">
        <v>38</v>
      </c>
      <c r="G167" s="12">
        <v>0</v>
      </c>
      <c r="H167" s="6">
        <f>I167+J167</f>
        <v>0</v>
      </c>
      <c r="I167" s="14">
        <v>0</v>
      </c>
      <c r="J167" s="12">
        <v>0</v>
      </c>
    </row>
    <row r="168" spans="1:10" s="5" customFormat="1" ht="20.25" customHeight="1" x14ac:dyDescent="0.15">
      <c r="A168" s="10" t="s">
        <v>14</v>
      </c>
      <c r="B168" s="6">
        <f t="shared" si="12"/>
        <v>16</v>
      </c>
      <c r="C168" s="6">
        <f>F168+I168</f>
        <v>16</v>
      </c>
      <c r="D168" s="6">
        <f>G168+J168</f>
        <v>0</v>
      </c>
      <c r="E168" s="6">
        <f t="shared" si="31"/>
        <v>16</v>
      </c>
      <c r="F168" s="14">
        <v>16</v>
      </c>
      <c r="G168" s="12">
        <v>0</v>
      </c>
      <c r="H168" s="6">
        <f>I168+J168</f>
        <v>0</v>
      </c>
      <c r="I168" s="14">
        <v>0</v>
      </c>
      <c r="J168" s="12">
        <v>0</v>
      </c>
    </row>
    <row r="169" spans="1:10" s="5" customFormat="1" ht="20.25" customHeight="1" x14ac:dyDescent="0.15">
      <c r="A169" s="10"/>
      <c r="B169" s="6"/>
      <c r="C169" s="6"/>
      <c r="D169" s="6"/>
      <c r="E169" s="6"/>
      <c r="F169" s="14"/>
      <c r="G169" s="12"/>
      <c r="H169" s="6"/>
      <c r="I169" s="14"/>
      <c r="J169" s="12"/>
    </row>
    <row r="170" spans="1:10" s="5" customFormat="1" ht="20.25" customHeight="1" x14ac:dyDescent="0.15">
      <c r="A170" s="10" t="s">
        <v>65</v>
      </c>
      <c r="B170" s="6">
        <f t="shared" ref="B170:D172" si="35">E170+H170</f>
        <v>21</v>
      </c>
      <c r="C170" s="6">
        <f t="shared" si="35"/>
        <v>21</v>
      </c>
      <c r="D170" s="6">
        <f t="shared" si="35"/>
        <v>0</v>
      </c>
      <c r="E170" s="6">
        <f t="shared" si="31"/>
        <v>21</v>
      </c>
      <c r="F170" s="6">
        <f>SUM(F171:F172)</f>
        <v>21</v>
      </c>
      <c r="G170" s="6">
        <f>SUM(G171:G172)</f>
        <v>0</v>
      </c>
      <c r="H170" s="6">
        <f>SUM(H171:H172)</f>
        <v>0</v>
      </c>
      <c r="I170" s="6">
        <f>SUM(I171:I172)</f>
        <v>0</v>
      </c>
      <c r="J170" s="6">
        <f>SUM(J171:J172)</f>
        <v>0</v>
      </c>
    </row>
    <row r="171" spans="1:10" s="5" customFormat="1" ht="20.25" customHeight="1" x14ac:dyDescent="0.15">
      <c r="A171" s="15" t="s">
        <v>114</v>
      </c>
      <c r="B171" s="6">
        <f t="shared" si="35"/>
        <v>10</v>
      </c>
      <c r="C171" s="6">
        <f t="shared" si="35"/>
        <v>10</v>
      </c>
      <c r="D171" s="6">
        <f t="shared" si="35"/>
        <v>0</v>
      </c>
      <c r="E171" s="6">
        <f t="shared" si="31"/>
        <v>10</v>
      </c>
      <c r="F171" s="14">
        <v>10</v>
      </c>
      <c r="G171" s="12">
        <v>0</v>
      </c>
      <c r="H171" s="6">
        <f>I171+J171</f>
        <v>0</v>
      </c>
      <c r="I171" s="14">
        <v>0</v>
      </c>
      <c r="J171" s="12">
        <v>0</v>
      </c>
    </row>
    <row r="172" spans="1:10" s="5" customFormat="1" ht="20.25" customHeight="1" x14ac:dyDescent="0.15">
      <c r="A172" s="10" t="s">
        <v>61</v>
      </c>
      <c r="B172" s="6">
        <f t="shared" si="35"/>
        <v>11</v>
      </c>
      <c r="C172" s="6">
        <f t="shared" si="35"/>
        <v>11</v>
      </c>
      <c r="D172" s="6">
        <f t="shared" si="35"/>
        <v>0</v>
      </c>
      <c r="E172" s="6">
        <f t="shared" si="31"/>
        <v>11</v>
      </c>
      <c r="F172" s="14">
        <v>11</v>
      </c>
      <c r="G172" s="12">
        <v>0</v>
      </c>
      <c r="H172" s="6">
        <f>I172+J172</f>
        <v>0</v>
      </c>
      <c r="I172" s="14">
        <v>0</v>
      </c>
      <c r="J172" s="12">
        <v>0</v>
      </c>
    </row>
    <row r="173" spans="1:10" s="5" customFormat="1" ht="20.25" customHeight="1" x14ac:dyDescent="0.15">
      <c r="A173" s="10"/>
      <c r="B173" s="6"/>
      <c r="C173" s="6"/>
      <c r="D173" s="6"/>
      <c r="E173" s="6"/>
      <c r="F173" s="14"/>
      <c r="G173" s="12"/>
      <c r="H173" s="6"/>
      <c r="I173" s="14"/>
      <c r="J173" s="12"/>
    </row>
    <row r="174" spans="1:10" s="5" customFormat="1" ht="20.25" customHeight="1" x14ac:dyDescent="0.15">
      <c r="A174" s="10" t="s">
        <v>66</v>
      </c>
      <c r="B174" s="6">
        <f t="shared" ref="B174:D175" si="36">E174+H174</f>
        <v>81</v>
      </c>
      <c r="C174" s="6">
        <f t="shared" si="36"/>
        <v>73</v>
      </c>
      <c r="D174" s="6">
        <f t="shared" si="36"/>
        <v>8</v>
      </c>
      <c r="E174" s="6">
        <f>SUM(F174:G174)</f>
        <v>76</v>
      </c>
      <c r="F174" s="14">
        <v>72</v>
      </c>
      <c r="G174" s="14">
        <v>4</v>
      </c>
      <c r="H174" s="6">
        <f>I174+J174</f>
        <v>5</v>
      </c>
      <c r="I174" s="14">
        <v>1</v>
      </c>
      <c r="J174" s="14">
        <v>4</v>
      </c>
    </row>
    <row r="175" spans="1:10" s="5" customFormat="1" ht="20.25" customHeight="1" x14ac:dyDescent="0.15">
      <c r="A175" s="15" t="s">
        <v>137</v>
      </c>
      <c r="B175" s="6">
        <f>E175+H175</f>
        <v>161</v>
      </c>
      <c r="C175" s="6">
        <f t="shared" si="36"/>
        <v>149</v>
      </c>
      <c r="D175" s="6">
        <f t="shared" si="36"/>
        <v>12</v>
      </c>
      <c r="E175" s="6">
        <f t="shared" si="31"/>
        <v>114</v>
      </c>
      <c r="F175" s="14">
        <v>111</v>
      </c>
      <c r="G175" s="14">
        <v>3</v>
      </c>
      <c r="H175" s="6">
        <f>I175+J175</f>
        <v>47</v>
      </c>
      <c r="I175" s="14">
        <v>38</v>
      </c>
      <c r="J175" s="14">
        <v>9</v>
      </c>
    </row>
    <row r="176" spans="1:10" s="5" customFormat="1" ht="20.25" customHeight="1" x14ac:dyDescent="0.15">
      <c r="A176" s="15" t="s">
        <v>138</v>
      </c>
      <c r="B176" s="6">
        <f>E176+H176</f>
        <v>789</v>
      </c>
      <c r="C176" s="6">
        <f>F176+I176</f>
        <v>699</v>
      </c>
      <c r="D176" s="6">
        <f>G176+J176</f>
        <v>90</v>
      </c>
      <c r="E176" s="6">
        <f>SUM(F176:G176)</f>
        <v>480</v>
      </c>
      <c r="F176" s="14">
        <v>438</v>
      </c>
      <c r="G176" s="14">
        <v>42</v>
      </c>
      <c r="H176" s="6">
        <f>I176+J176</f>
        <v>309</v>
      </c>
      <c r="I176" s="14">
        <v>261</v>
      </c>
      <c r="J176" s="14">
        <v>48</v>
      </c>
    </row>
    <row r="177" spans="1:1" ht="20.25" customHeight="1" x14ac:dyDescent="0.15"/>
    <row r="178" spans="1:1" ht="20.25" customHeight="1" x14ac:dyDescent="0.15">
      <c r="A178" s="4" t="s">
        <v>71</v>
      </c>
    </row>
    <row r="179" spans="1:1" ht="20.25" customHeight="1" x14ac:dyDescent="0.15"/>
    <row r="180" spans="1:1" ht="20.25" customHeight="1" x14ac:dyDescent="0.15"/>
    <row r="181" spans="1:1" ht="20.25" customHeight="1" x14ac:dyDescent="0.15"/>
    <row r="182" spans="1:1" ht="20.25" customHeight="1" x14ac:dyDescent="0.15"/>
    <row r="183" spans="1:1" ht="20.25" customHeight="1" x14ac:dyDescent="0.15"/>
    <row r="184" spans="1:1" ht="20.25" customHeight="1" x14ac:dyDescent="0.15"/>
    <row r="185" spans="1:1" ht="20.25" customHeight="1" x14ac:dyDescent="0.15"/>
    <row r="186" spans="1:1" ht="20.25" customHeight="1" x14ac:dyDescent="0.15"/>
  </sheetData>
  <mergeCells count="4">
    <mergeCell ref="B6:D6"/>
    <mergeCell ref="E6:G6"/>
    <mergeCell ref="H6:J6"/>
    <mergeCell ref="A6:A7"/>
  </mergeCells>
  <phoneticPr fontId="21"/>
  <pageMargins left="1.29" right="0.36" top="0.66" bottom="1" header="0.51200000000000001" footer="0.51200000000000001"/>
  <pageSetup paperSize="9" scale="54" orientation="portrait" horizontalDpi="300" verticalDpi="300" r:id="rId1"/>
  <headerFooter alignWithMargins="0">
    <oddHeader>&amp;L第３章　人口</oddHeader>
  </headerFooter>
  <rowBreaks count="2" manualBreakCount="2">
    <brk id="53" max="9" man="1"/>
    <brk id="11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C106"/>
  <sheetViews>
    <sheetView zoomScale="70" zoomScaleNormal="70" workbookViewId="0">
      <selection activeCell="C34" sqref="C34"/>
    </sheetView>
  </sheetViews>
  <sheetFormatPr defaultRowHeight="13.5" x14ac:dyDescent="0.15"/>
  <cols>
    <col min="1" max="1" width="3" style="25" bestFit="1" customWidth="1"/>
    <col min="2" max="2" width="21.375" customWidth="1"/>
    <col min="3" max="3" width="175.125" customWidth="1"/>
  </cols>
  <sheetData>
    <row r="1" spans="1:3" ht="18.75" customHeight="1" x14ac:dyDescent="0.15">
      <c r="A1" s="23">
        <v>1</v>
      </c>
      <c r="B1" s="24" t="s">
        <v>141</v>
      </c>
      <c r="C1" s="24" t="s">
        <v>142</v>
      </c>
    </row>
    <row r="2" spans="1:3" ht="18.75" customHeight="1" x14ac:dyDescent="0.15">
      <c r="B2" t="s">
        <v>143</v>
      </c>
      <c r="C2" t="s">
        <v>144</v>
      </c>
    </row>
    <row r="3" spans="1:3" ht="18.75" customHeight="1" x14ac:dyDescent="0.15">
      <c r="B3" t="s">
        <v>145</v>
      </c>
      <c r="C3" t="s">
        <v>146</v>
      </c>
    </row>
    <row r="4" spans="1:3" ht="18.75" customHeight="1" x14ac:dyDescent="0.15">
      <c r="B4" t="s">
        <v>147</v>
      </c>
      <c r="C4" t="s">
        <v>148</v>
      </c>
    </row>
    <row r="5" spans="1:3" ht="18.75" customHeight="1" x14ac:dyDescent="0.15">
      <c r="B5" t="s">
        <v>149</v>
      </c>
      <c r="C5" t="s">
        <v>150</v>
      </c>
    </row>
    <row r="6" spans="1:3" ht="18.75" customHeight="1" x14ac:dyDescent="0.15"/>
    <row r="7" spans="1:3" ht="18.75" customHeight="1" x14ac:dyDescent="0.15">
      <c r="A7" s="23">
        <v>2</v>
      </c>
      <c r="B7" s="24" t="s">
        <v>151</v>
      </c>
      <c r="C7" s="24" t="s">
        <v>152</v>
      </c>
    </row>
    <row r="8" spans="1:3" ht="18.75" customHeight="1" x14ac:dyDescent="0.15">
      <c r="B8" t="s">
        <v>153</v>
      </c>
      <c r="C8" t="s">
        <v>154</v>
      </c>
    </row>
    <row r="9" spans="1:3" ht="18.75" customHeight="1" x14ac:dyDescent="0.15">
      <c r="B9" t="s">
        <v>155</v>
      </c>
      <c r="C9" t="s">
        <v>190</v>
      </c>
    </row>
    <row r="10" spans="1:3" ht="18.75" customHeight="1" x14ac:dyDescent="0.15">
      <c r="C10" t="s">
        <v>191</v>
      </c>
    </row>
    <row r="11" spans="1:3" ht="18.75" customHeight="1" x14ac:dyDescent="0.15">
      <c r="B11" t="s">
        <v>156</v>
      </c>
      <c r="C11" t="s">
        <v>157</v>
      </c>
    </row>
    <row r="12" spans="1:3" ht="18.75" customHeight="1" x14ac:dyDescent="0.15">
      <c r="B12" t="s">
        <v>158</v>
      </c>
      <c r="C12" s="26" t="s">
        <v>159</v>
      </c>
    </row>
    <row r="13" spans="1:3" ht="18.75" customHeight="1" x14ac:dyDescent="0.15">
      <c r="B13" t="s">
        <v>160</v>
      </c>
      <c r="C13" s="26" t="s">
        <v>161</v>
      </c>
    </row>
    <row r="14" spans="1:3" ht="18.75" customHeight="1" x14ac:dyDescent="0.15">
      <c r="B14" t="s">
        <v>162</v>
      </c>
      <c r="C14" s="26" t="s">
        <v>163</v>
      </c>
    </row>
    <row r="15" spans="1:3" ht="18.75" customHeight="1" x14ac:dyDescent="0.15">
      <c r="B15" t="s">
        <v>164</v>
      </c>
      <c r="C15" s="38" t="s">
        <v>192</v>
      </c>
    </row>
    <row r="16" spans="1:3" ht="18.75" customHeight="1" x14ac:dyDescent="0.15">
      <c r="C16" s="26" t="s">
        <v>193</v>
      </c>
    </row>
    <row r="17" spans="1:3" ht="18.75" customHeight="1" x14ac:dyDescent="0.15">
      <c r="C17" s="26" t="s">
        <v>194</v>
      </c>
    </row>
    <row r="18" spans="1:3" ht="18.75" customHeight="1" x14ac:dyDescent="0.15">
      <c r="A18" s="23">
        <v>3</v>
      </c>
      <c r="B18" s="24" t="s">
        <v>165</v>
      </c>
      <c r="C18" s="26"/>
    </row>
    <row r="19" spans="1:3" ht="18.75" customHeight="1" x14ac:dyDescent="0.15">
      <c r="B19" t="s">
        <v>166</v>
      </c>
      <c r="C19" s="26" t="s">
        <v>167</v>
      </c>
    </row>
    <row r="20" spans="1:3" ht="18.75" customHeight="1" x14ac:dyDescent="0.15">
      <c r="B20" t="s">
        <v>168</v>
      </c>
      <c r="C20" s="26" t="s">
        <v>169</v>
      </c>
    </row>
    <row r="21" spans="1:3" ht="18.75" customHeight="1" x14ac:dyDescent="0.15"/>
    <row r="22" spans="1:3" ht="18.75" customHeight="1" x14ac:dyDescent="0.15">
      <c r="A22" s="23">
        <v>4</v>
      </c>
      <c r="B22" s="24" t="s">
        <v>170</v>
      </c>
    </row>
    <row r="23" spans="1:3" ht="18.75" customHeight="1" x14ac:dyDescent="0.15">
      <c r="B23" t="s">
        <v>171</v>
      </c>
      <c r="C23" t="s">
        <v>172</v>
      </c>
    </row>
    <row r="24" spans="1:3" ht="18.75" customHeight="1" x14ac:dyDescent="0.15">
      <c r="B24" t="s">
        <v>173</v>
      </c>
      <c r="C24" s="38" t="s">
        <v>195</v>
      </c>
    </row>
    <row r="25" spans="1:3" ht="18.75" customHeight="1" x14ac:dyDescent="0.15">
      <c r="C25" s="26" t="s">
        <v>196</v>
      </c>
    </row>
    <row r="26" spans="1:3" ht="18.75" customHeight="1" x14ac:dyDescent="0.15">
      <c r="C26" s="26" t="s">
        <v>197</v>
      </c>
    </row>
    <row r="27" spans="1:3" ht="18.75" customHeight="1" x14ac:dyDescent="0.15"/>
    <row r="28" spans="1:3" ht="18.75" customHeight="1" x14ac:dyDescent="0.15"/>
    <row r="29" spans="1:3" ht="18.75" customHeight="1" x14ac:dyDescent="0.15"/>
    <row r="30" spans="1:3" ht="18.75" customHeight="1" x14ac:dyDescent="0.15"/>
    <row r="31" spans="1:3" ht="18.75" customHeight="1" x14ac:dyDescent="0.15">
      <c r="B31" t="s">
        <v>174</v>
      </c>
      <c r="C31" t="s">
        <v>175</v>
      </c>
    </row>
    <row r="32" spans="1:3" ht="18.75" customHeight="1" x14ac:dyDescent="0.15"/>
    <row r="33" ht="18.75" customHeight="1" x14ac:dyDescent="0.15"/>
    <row r="34" ht="18.75" customHeight="1" x14ac:dyDescent="0.15"/>
    <row r="35" ht="18.75" customHeight="1" x14ac:dyDescent="0.15"/>
    <row r="36" ht="18.75" customHeight="1" x14ac:dyDescent="0.15"/>
    <row r="100" spans="1:1" ht="18.75" customHeight="1" x14ac:dyDescent="0.15"/>
    <row r="101" spans="1:1" ht="18.75" customHeight="1" x14ac:dyDescent="0.15"/>
    <row r="102" spans="1:1" ht="18.75" customHeight="1" x14ac:dyDescent="0.15"/>
    <row r="103" spans="1:1" x14ac:dyDescent="0.15">
      <c r="A103" s="27" t="s">
        <v>198</v>
      </c>
    </row>
    <row r="104" spans="1:1" ht="18.75" customHeight="1" x14ac:dyDescent="0.15">
      <c r="A104" s="27" t="s">
        <v>199</v>
      </c>
    </row>
    <row r="105" spans="1:1" ht="18.75" customHeight="1" x14ac:dyDescent="0.15">
      <c r="A105" s="27" t="s">
        <v>176</v>
      </c>
    </row>
    <row r="106" spans="1:1" ht="18.75" customHeight="1" x14ac:dyDescent="0.15">
      <c r="A106" s="27" t="s">
        <v>177</v>
      </c>
    </row>
  </sheetData>
  <phoneticPr fontId="2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令和2年</vt:lpstr>
      <vt:lpstr>平成27年</vt:lpstr>
      <vt:lpstr>用語解説</vt:lpstr>
      <vt:lpstr>平成27年!Print_Area</vt:lpstr>
      <vt:lpstr>令和2年!Print_Area</vt:lpstr>
      <vt:lpstr>平成27年!Print_Titles</vt:lpstr>
      <vt:lpstr>令和2年!Print_Titles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二上 智子 [Tomoko Futakami]</dc:creator>
  <cp:lastModifiedBy>後藤 明日香 [Asuka Goto]</cp:lastModifiedBy>
  <cp:lastPrinted>2022-07-26T06:49:34Z</cp:lastPrinted>
  <dcterms:created xsi:type="dcterms:W3CDTF">2008-04-02T07:43:54Z</dcterms:created>
  <dcterms:modified xsi:type="dcterms:W3CDTF">2022-07-26T07:04:53Z</dcterms:modified>
</cp:coreProperties>
</file>