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管理委員会\選挙管理委員会事務局\選管共有\senkan\選管庶務\2.庁内照会回答関係\政策企画課(復興政策課)\R7\R7.4.17石巻市統計書の更新に係るデータ提供について\"/>
    </mc:Choice>
  </mc:AlternateContent>
  <bookViews>
    <workbookView xWindow="0" yWindow="0" windowWidth="28800" windowHeight="11460"/>
  </bookViews>
  <sheets>
    <sheet name="13-5" sheetId="2" r:id="rId1"/>
  </sheets>
  <definedNames>
    <definedName name="_xlnm.Print_Area" localSheetId="0">'13-5'!$A$2:$R$71</definedName>
    <definedName name="_xlnm.Print_Titles" localSheetId="0">'13-5'!$5:$6</definedName>
  </definedNames>
  <calcPr calcId="162913"/>
</workbook>
</file>

<file path=xl/calcChain.xml><?xml version="1.0" encoding="utf-8"?>
<calcChain xmlns="http://schemas.openxmlformats.org/spreadsheetml/2006/main">
  <c r="N21" i="2" l="1"/>
  <c r="N20" i="2"/>
  <c r="J21" i="2"/>
  <c r="K21" i="2"/>
  <c r="L21" i="2"/>
  <c r="K20" i="2"/>
  <c r="L20" i="2"/>
  <c r="J20" i="2"/>
  <c r="G21" i="2"/>
  <c r="M21" i="2"/>
  <c r="G20" i="2"/>
  <c r="M20" i="2"/>
  <c r="D21" i="2"/>
  <c r="D20" i="2"/>
  <c r="N51" i="2" l="1"/>
  <c r="L51" i="2"/>
  <c r="K51" i="2"/>
  <c r="J51" i="2" s="1"/>
  <c r="G51" i="2"/>
  <c r="M51" i="2" s="1"/>
  <c r="N68" i="2" l="1"/>
  <c r="P68" i="2" s="1"/>
  <c r="M68" i="2"/>
  <c r="L68" i="2"/>
  <c r="J68" i="2" s="1"/>
  <c r="K68" i="2"/>
  <c r="L35" i="2"/>
  <c r="K35" i="2"/>
  <c r="J35" i="2" s="1"/>
  <c r="M35" i="2"/>
  <c r="N35" i="2"/>
  <c r="P35" i="2" s="1"/>
  <c r="N34" i="2"/>
  <c r="P34" i="2" s="1"/>
  <c r="M34" i="2"/>
  <c r="L34" i="2"/>
  <c r="K34" i="2"/>
  <c r="J34" i="2" l="1"/>
  <c r="N58" i="2"/>
  <c r="J58" i="2"/>
  <c r="G58" i="2"/>
  <c r="M58" i="2" s="1"/>
  <c r="D58" i="2"/>
  <c r="N50" i="2"/>
  <c r="J50" i="2"/>
  <c r="G50" i="2"/>
  <c r="D50" i="2"/>
  <c r="N42" i="2"/>
  <c r="J42" i="2"/>
  <c r="G42" i="2"/>
  <c r="D42" i="2"/>
  <c r="N18" i="2"/>
  <c r="N19" i="2"/>
  <c r="J18" i="2"/>
  <c r="J19" i="2"/>
  <c r="G18" i="2"/>
  <c r="G19" i="2"/>
  <c r="D18" i="2"/>
  <c r="M18" i="2" s="1"/>
  <c r="D19" i="2"/>
  <c r="M50" i="2" l="1"/>
  <c r="M42" i="2"/>
  <c r="M19" i="2"/>
  <c r="P32" i="2"/>
  <c r="G33" i="2"/>
  <c r="N33" i="2" s="1"/>
  <c r="P33" i="2" s="1"/>
  <c r="L33" i="2"/>
  <c r="K33" i="2"/>
  <c r="G32" i="2"/>
  <c r="N32" i="2" s="1"/>
  <c r="L32" i="2"/>
  <c r="K32" i="2"/>
  <c r="D33" i="2"/>
  <c r="D32" i="2"/>
  <c r="J33" i="2" l="1"/>
  <c r="M33" i="2"/>
  <c r="M32" i="2"/>
  <c r="J32" i="2"/>
  <c r="L67" i="2"/>
  <c r="K67" i="2"/>
  <c r="N17" i="2" l="1"/>
  <c r="N16" i="2"/>
  <c r="L17" i="2"/>
  <c r="K17" i="2"/>
  <c r="K16" i="2"/>
  <c r="L16" i="2"/>
  <c r="G17" i="2"/>
  <c r="G16" i="2"/>
  <c r="D17" i="2"/>
  <c r="D16" i="2"/>
  <c r="N41" i="2"/>
  <c r="L41" i="2"/>
  <c r="K41" i="2"/>
  <c r="J41" i="2" s="1"/>
  <c r="G41" i="2"/>
  <c r="D41" i="2"/>
  <c r="N66" i="2"/>
  <c r="L66" i="2"/>
  <c r="K66" i="2"/>
  <c r="G66" i="2"/>
  <c r="D66" i="2"/>
  <c r="N57" i="2"/>
  <c r="L57" i="2"/>
  <c r="K57" i="2"/>
  <c r="G57" i="2"/>
  <c r="D57" i="2"/>
  <c r="M41" i="2" l="1"/>
  <c r="M57" i="2"/>
  <c r="J57" i="2"/>
  <c r="J66" i="2"/>
  <c r="M17" i="2"/>
  <c r="J17" i="2"/>
  <c r="J16" i="2"/>
  <c r="M16" i="2"/>
  <c r="L31" i="2"/>
  <c r="K31" i="2"/>
  <c r="L30" i="2"/>
  <c r="K30" i="2"/>
  <c r="G31" i="2"/>
  <c r="N31" i="2" s="1"/>
  <c r="P31" i="2" s="1"/>
  <c r="G30" i="2"/>
  <c r="N30" i="2" s="1"/>
  <c r="D31" i="2"/>
  <c r="D30" i="2"/>
  <c r="N48" i="2"/>
  <c r="L48" i="2"/>
  <c r="K48" i="2"/>
  <c r="G48" i="2"/>
  <c r="D48" i="2"/>
  <c r="L64" i="2"/>
  <c r="K64" i="2"/>
  <c r="G64" i="2"/>
  <c r="N64" i="2" s="1"/>
  <c r="D64" i="2"/>
  <c r="N13" i="2"/>
  <c r="J13" i="2"/>
  <c r="G13" i="2"/>
  <c r="D13" i="2"/>
  <c r="N12" i="2"/>
  <c r="J12" i="2"/>
  <c r="G12" i="2"/>
  <c r="D12" i="2"/>
  <c r="D65" i="2"/>
  <c r="D56" i="2"/>
  <c r="L65" i="2"/>
  <c r="K65" i="2"/>
  <c r="L56" i="2"/>
  <c r="K56" i="2"/>
  <c r="J56" i="2" s="1"/>
  <c r="J40" i="2"/>
  <c r="G65" i="2"/>
  <c r="N65" i="2" s="1"/>
  <c r="G56" i="2"/>
  <c r="G39" i="2"/>
  <c r="N39" i="2" s="1"/>
  <c r="G40" i="2"/>
  <c r="N40" i="2" s="1"/>
  <c r="G38" i="2"/>
  <c r="N38" i="2" s="1"/>
  <c r="D39" i="2"/>
  <c r="D40" i="2"/>
  <c r="D38" i="2"/>
  <c r="D29" i="2"/>
  <c r="M25" i="2"/>
  <c r="M24" i="2"/>
  <c r="L29" i="2"/>
  <c r="K29" i="2"/>
  <c r="G29" i="2"/>
  <c r="L28" i="2"/>
  <c r="K28" i="2"/>
  <c r="G28" i="2"/>
  <c r="N28" i="2" s="1"/>
  <c r="P28" i="2" s="1"/>
  <c r="D28" i="2"/>
  <c r="N15" i="2"/>
  <c r="N14" i="2"/>
  <c r="J15" i="2"/>
  <c r="J14" i="2"/>
  <c r="G15" i="2"/>
  <c r="G14" i="2"/>
  <c r="D15" i="2"/>
  <c r="D14" i="2"/>
  <c r="L63" i="2"/>
  <c r="K63" i="2"/>
  <c r="G63" i="2"/>
  <c r="N63" i="2" s="1"/>
  <c r="P63" i="2" s="1"/>
  <c r="D63" i="2"/>
  <c r="L27" i="2"/>
  <c r="K27" i="2"/>
  <c r="G27" i="2"/>
  <c r="N27" i="2" s="1"/>
  <c r="P27" i="2" s="1"/>
  <c r="D27" i="2"/>
  <c r="M27" i="2" s="1"/>
  <c r="L26" i="2"/>
  <c r="K26" i="2"/>
  <c r="G26" i="2"/>
  <c r="D26" i="2"/>
  <c r="J63" i="2" l="1"/>
  <c r="M28" i="2"/>
  <c r="M29" i="2"/>
  <c r="J29" i="2"/>
  <c r="M13" i="2"/>
  <c r="J64" i="2"/>
  <c r="J30" i="2"/>
  <c r="J65" i="2"/>
  <c r="J48" i="2"/>
  <c r="M39" i="2"/>
  <c r="M40" i="2"/>
  <c r="M15" i="2"/>
  <c r="M48" i="2"/>
  <c r="M30" i="2"/>
  <c r="M26" i="2"/>
  <c r="M31" i="2"/>
  <c r="M12" i="2"/>
  <c r="M64" i="2"/>
  <c r="J26" i="2"/>
  <c r="J27" i="2"/>
  <c r="M14" i="2"/>
  <c r="J28" i="2"/>
  <c r="M38" i="2"/>
  <c r="M56" i="2"/>
  <c r="J31" i="2"/>
  <c r="N56" i="2"/>
  <c r="N26" i="2"/>
  <c r="P26" i="2" s="1"/>
  <c r="N29" i="2"/>
  <c r="P29" i="2" s="1"/>
  <c r="M65" i="2"/>
</calcChain>
</file>

<file path=xl/sharedStrings.xml><?xml version="1.0" encoding="utf-8"?>
<sst xmlns="http://schemas.openxmlformats.org/spreadsheetml/2006/main" count="65" uniqueCount="37">
  <si>
    <t>単位：人</t>
    <rPh sb="0" eb="2">
      <t>タンイ</t>
    </rPh>
    <rPh sb="3" eb="4">
      <t>ニン</t>
    </rPh>
    <phoneticPr fontId="19"/>
  </si>
  <si>
    <t>男</t>
  </si>
  <si>
    <t>女</t>
  </si>
  <si>
    <t>資料：石巻市選挙管理委員会</t>
    <phoneticPr fontId="19"/>
  </si>
  <si>
    <t>（６）市議会議員</t>
  </si>
  <si>
    <t>（５）市長</t>
    <phoneticPr fontId="19"/>
  </si>
  <si>
    <t>無投票</t>
    <rPh sb="0" eb="3">
      <t>ムトウヒョウ</t>
    </rPh>
    <phoneticPr fontId="19"/>
  </si>
  <si>
    <t>補欠</t>
    <rPh sb="0" eb="2">
      <t>ホケツ</t>
    </rPh>
    <phoneticPr fontId="19"/>
  </si>
  <si>
    <t>（４）県議会議員</t>
  </si>
  <si>
    <t>（３）県知事</t>
    <phoneticPr fontId="19"/>
  </si>
  <si>
    <t>比例代表</t>
    <rPh sb="0" eb="2">
      <t>ヒレイ</t>
    </rPh>
    <rPh sb="2" eb="4">
      <t>ダイヒョウ</t>
    </rPh>
    <phoneticPr fontId="19"/>
  </si>
  <si>
    <t>選挙区</t>
    <rPh sb="0" eb="3">
      <t>センキョク</t>
    </rPh>
    <phoneticPr fontId="19"/>
  </si>
  <si>
    <t>（２）参議院議員</t>
  </si>
  <si>
    <t>小選挙区</t>
    <rPh sb="0" eb="1">
      <t>ショウ</t>
    </rPh>
    <rPh sb="1" eb="4">
      <t>センキョク</t>
    </rPh>
    <phoneticPr fontId="19"/>
  </si>
  <si>
    <t>（１）衆議院議員</t>
  </si>
  <si>
    <t>最低</t>
    <phoneticPr fontId="20"/>
  </si>
  <si>
    <t>最高</t>
    <phoneticPr fontId="20"/>
  </si>
  <si>
    <t>無効投票</t>
  </si>
  <si>
    <t>有効投票</t>
  </si>
  <si>
    <t>総数</t>
    <rPh sb="0" eb="2">
      <t>ソウスウ</t>
    </rPh>
    <phoneticPr fontId="20"/>
  </si>
  <si>
    <t>（B／A）(%)</t>
    <phoneticPr fontId="20"/>
  </si>
  <si>
    <t>総数</t>
    <phoneticPr fontId="19"/>
  </si>
  <si>
    <t>候補者得票数</t>
  </si>
  <si>
    <t>投票数</t>
    <phoneticPr fontId="19"/>
  </si>
  <si>
    <t>投票率</t>
    <phoneticPr fontId="20"/>
  </si>
  <si>
    <t>棄権者数</t>
    <phoneticPr fontId="20"/>
  </si>
  <si>
    <t>投票者数（B）</t>
    <phoneticPr fontId="20"/>
  </si>
  <si>
    <t>選挙当日有権者数（A）</t>
    <phoneticPr fontId="20"/>
  </si>
  <si>
    <t>実施年月日</t>
  </si>
  <si>
    <t>小選挙区</t>
    <rPh sb="0" eb="4">
      <t>ショウセンキョク</t>
    </rPh>
    <phoneticPr fontId="19"/>
  </si>
  <si>
    <t>比例代表</t>
    <rPh sb="0" eb="2">
      <t>ヒレイ</t>
    </rPh>
    <rPh sb="2" eb="4">
      <t>ダイヒョウ</t>
    </rPh>
    <phoneticPr fontId="19"/>
  </si>
  <si>
    <t>補欠</t>
    <rPh sb="0" eb="2">
      <t>ホケツ</t>
    </rPh>
    <phoneticPr fontId="19"/>
  </si>
  <si>
    <t>令和元年7月21日</t>
    <rPh sb="0" eb="2">
      <t>レイワ</t>
    </rPh>
    <rPh sb="2" eb="4">
      <t>ガンネン</t>
    </rPh>
    <rPh sb="5" eb="6">
      <t>ガツ</t>
    </rPh>
    <rPh sb="8" eb="9">
      <t>ヒ</t>
    </rPh>
    <phoneticPr fontId="19"/>
  </si>
  <si>
    <r>
      <t>令和元年1</t>
    </r>
    <r>
      <rPr>
        <sz val="11"/>
        <rFont val="ＭＳ Ｐゴシック"/>
        <family val="3"/>
        <charset val="128"/>
      </rPr>
      <t>0月27日</t>
    </r>
    <rPh sb="0" eb="2">
      <t>レイワ</t>
    </rPh>
    <rPh sb="2" eb="4">
      <t>ガンネン</t>
    </rPh>
    <rPh sb="6" eb="7">
      <t>ガツ</t>
    </rPh>
    <rPh sb="9" eb="10">
      <t>ヒ</t>
    </rPh>
    <phoneticPr fontId="19"/>
  </si>
  <si>
    <t>無投票</t>
    <rPh sb="0" eb="3">
      <t>ムトウヒョウ</t>
    </rPh>
    <phoneticPr fontId="19"/>
  </si>
  <si>
    <t>選挙区</t>
    <rPh sb="0" eb="3">
      <t>センキョク</t>
    </rPh>
    <phoneticPr fontId="19"/>
  </si>
  <si>
    <t>５．選挙投票状況（令和７年１月１日現在）</t>
    <rPh sb="9" eb="11">
      <t>レイワ</t>
    </rPh>
    <rPh sb="14" eb="15">
      <t>ガツ</t>
    </rPh>
    <rPh sb="16" eb="17">
      <t>ニチ</t>
    </rPh>
    <rPh sb="17" eb="19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</si>
</sst>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_);[Red]\(#,##0\)"/>
    <numFmt numFmtId="178" formatCode="0.00_);[Red]\(0.00\)"/>
    <numFmt numFmtId="179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179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177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57" fontId="6" fillId="0" borderId="0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177" fontId="6" fillId="0" borderId="10" xfId="33" applyNumberFormat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0" fontId="6" fillId="24" borderId="11" xfId="0" applyFont="1" applyFill="1" applyBorder="1" applyAlignment="1">
      <alignment horizontal="right" vertical="center"/>
    </xf>
    <xf numFmtId="179" fontId="6" fillId="24" borderId="12" xfId="0" applyNumberFormat="1" applyFont="1" applyFill="1" applyBorder="1" applyAlignment="1">
      <alignment horizontal="left" vertical="center"/>
    </xf>
    <xf numFmtId="0" fontId="6" fillId="24" borderId="13" xfId="0" applyFont="1" applyFill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4" xfId="33" applyNumberFormat="1" applyFont="1" applyBorder="1" applyAlignment="1">
      <alignment vertical="center"/>
    </xf>
    <xf numFmtId="178" fontId="6" fillId="0" borderId="14" xfId="0" applyNumberFormat="1" applyFont="1" applyBorder="1" applyAlignment="1">
      <alignment vertical="center"/>
    </xf>
    <xf numFmtId="0" fontId="6" fillId="24" borderId="15" xfId="0" applyFont="1" applyFill="1" applyBorder="1" applyAlignment="1">
      <alignment horizontal="right" vertical="center"/>
    </xf>
    <xf numFmtId="179" fontId="6" fillId="24" borderId="0" xfId="0" applyNumberFormat="1" applyFont="1" applyFill="1" applyBorder="1" applyAlignment="1">
      <alignment horizontal="left" vertical="center"/>
    </xf>
    <xf numFmtId="0" fontId="6" fillId="24" borderId="16" xfId="0" applyFont="1" applyFill="1" applyBorder="1" applyAlignment="1">
      <alignment vertical="center"/>
    </xf>
    <xf numFmtId="177" fontId="6" fillId="0" borderId="17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0" fontId="6" fillId="24" borderId="18" xfId="0" applyFont="1" applyFill="1" applyBorder="1" applyAlignment="1">
      <alignment horizontal="right" vertical="center"/>
    </xf>
    <xf numFmtId="179" fontId="6" fillId="24" borderId="19" xfId="0" applyNumberFormat="1" applyFont="1" applyFill="1" applyBorder="1" applyAlignment="1">
      <alignment vertical="center"/>
    </xf>
    <xf numFmtId="0" fontId="6" fillId="24" borderId="20" xfId="0" applyFont="1" applyFill="1" applyBorder="1" applyAlignment="1">
      <alignment horizontal="left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24" borderId="21" xfId="0" applyNumberFormat="1" applyFont="1" applyFill="1" applyBorder="1" applyAlignment="1">
      <alignment horizontal="center" vertical="center"/>
    </xf>
    <xf numFmtId="178" fontId="6" fillId="24" borderId="10" xfId="0" applyNumberFormat="1" applyFont="1" applyFill="1" applyBorder="1" applyAlignment="1">
      <alignment horizontal="center" vertical="center"/>
    </xf>
    <xf numFmtId="178" fontId="6" fillId="24" borderId="1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9" fontId="0" fillId="24" borderId="0" xfId="0" applyNumberFormat="1" applyFont="1" applyFill="1" applyBorder="1" applyAlignment="1">
      <alignment horizontal="left" vertical="center"/>
    </xf>
    <xf numFmtId="177" fontId="6" fillId="0" borderId="14" xfId="33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horizontal="center" vertical="center"/>
    </xf>
    <xf numFmtId="178" fontId="6" fillId="0" borderId="14" xfId="0" applyNumberFormat="1" applyFont="1" applyFill="1" applyBorder="1" applyAlignment="1">
      <alignment vertical="center"/>
    </xf>
    <xf numFmtId="0" fontId="0" fillId="24" borderId="15" xfId="0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center" vertical="center"/>
    </xf>
    <xf numFmtId="179" fontId="0" fillId="24" borderId="0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7" fontId="6" fillId="24" borderId="22" xfId="0" applyNumberFormat="1" applyFont="1" applyFill="1" applyBorder="1" applyAlignment="1">
      <alignment horizontal="center" vertical="center"/>
    </xf>
    <xf numFmtId="177" fontId="6" fillId="24" borderId="23" xfId="0" applyNumberFormat="1" applyFont="1" applyFill="1" applyBorder="1" applyAlignment="1">
      <alignment horizontal="center" vertical="center"/>
    </xf>
    <xf numFmtId="177" fontId="6" fillId="24" borderId="24" xfId="0" applyNumberFormat="1" applyFont="1" applyFill="1" applyBorder="1" applyAlignment="1">
      <alignment horizontal="center" vertical="center"/>
    </xf>
    <xf numFmtId="49" fontId="6" fillId="24" borderId="20" xfId="0" applyNumberFormat="1" applyFont="1" applyFill="1" applyBorder="1" applyAlignment="1">
      <alignment horizontal="center" vertical="center"/>
    </xf>
    <xf numFmtId="49" fontId="6" fillId="24" borderId="19" xfId="0" applyNumberFormat="1" applyFont="1" applyFill="1" applyBorder="1" applyAlignment="1">
      <alignment horizontal="center" vertical="center"/>
    </xf>
    <xf numFmtId="49" fontId="6" fillId="24" borderId="18" xfId="0" applyNumberFormat="1" applyFont="1" applyFill="1" applyBorder="1" applyAlignment="1">
      <alignment horizontal="center" vertical="center"/>
    </xf>
    <xf numFmtId="49" fontId="6" fillId="24" borderId="13" xfId="0" applyNumberFormat="1" applyFont="1" applyFill="1" applyBorder="1" applyAlignment="1">
      <alignment horizontal="center" vertical="center"/>
    </xf>
    <xf numFmtId="49" fontId="6" fillId="24" borderId="12" xfId="0" applyNumberFormat="1" applyFont="1" applyFill="1" applyBorder="1" applyAlignment="1">
      <alignment horizontal="center" vertical="center"/>
    </xf>
    <xf numFmtId="49" fontId="6" fillId="24" borderId="11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R73"/>
  <sheetViews>
    <sheetView tabSelected="1" zoomScale="90" zoomScaleNormal="90" zoomScaleSheetLayoutView="90" workbookViewId="0">
      <pane xSplit="3" ySplit="6" topLeftCell="K7" activePane="bottomRight" state="frozen"/>
      <selection pane="topRight" activeCell="D1" sqref="D1"/>
      <selection pane="bottomLeft" activeCell="A7" sqref="A7"/>
      <selection pane="bottomRight" activeCell="S21" sqref="S21"/>
    </sheetView>
  </sheetViews>
  <sheetFormatPr defaultRowHeight="13.5" x14ac:dyDescent="0.15"/>
  <cols>
    <col min="1" max="1" width="4.25" style="1" customWidth="1"/>
    <col min="2" max="2" width="19.25" style="6" bestFit="1" customWidth="1"/>
    <col min="3" max="3" width="10.625" style="5" customWidth="1"/>
    <col min="4" max="12" width="9.625" style="3" customWidth="1"/>
    <col min="13" max="13" width="11.625" style="4" customWidth="1"/>
    <col min="14" max="18" width="9.625" style="3" customWidth="1"/>
    <col min="19" max="16384" width="9" style="1"/>
  </cols>
  <sheetData>
    <row r="1" spans="1:18" ht="13.5" customHeight="1" x14ac:dyDescent="0.15"/>
    <row r="2" spans="1:18" ht="20.25" customHeight="1" x14ac:dyDescent="0.15">
      <c r="A2" s="33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3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0.25" customHeight="1" x14ac:dyDescent="0.15">
      <c r="A4" s="1" t="s">
        <v>0</v>
      </c>
    </row>
    <row r="5" spans="1:18" ht="20.25" customHeight="1" x14ac:dyDescent="0.15">
      <c r="A5" s="48" t="s">
        <v>28</v>
      </c>
      <c r="B5" s="49"/>
      <c r="C5" s="50"/>
      <c r="D5" s="45" t="s">
        <v>27</v>
      </c>
      <c r="E5" s="46"/>
      <c r="F5" s="47"/>
      <c r="G5" s="45" t="s">
        <v>26</v>
      </c>
      <c r="H5" s="46"/>
      <c r="I5" s="47"/>
      <c r="J5" s="45" t="s">
        <v>25</v>
      </c>
      <c r="K5" s="46"/>
      <c r="L5" s="47"/>
      <c r="M5" s="32" t="s">
        <v>24</v>
      </c>
      <c r="N5" s="45" t="s">
        <v>23</v>
      </c>
      <c r="O5" s="46"/>
      <c r="P5" s="47"/>
      <c r="Q5" s="45" t="s">
        <v>22</v>
      </c>
      <c r="R5" s="47"/>
    </row>
    <row r="6" spans="1:18" ht="20.25" customHeight="1" x14ac:dyDescent="0.15">
      <c r="A6" s="51"/>
      <c r="B6" s="52"/>
      <c r="C6" s="53"/>
      <c r="D6" s="30" t="s">
        <v>21</v>
      </c>
      <c r="E6" s="30" t="s">
        <v>1</v>
      </c>
      <c r="F6" s="30" t="s">
        <v>2</v>
      </c>
      <c r="G6" s="30" t="s">
        <v>21</v>
      </c>
      <c r="H6" s="30" t="s">
        <v>1</v>
      </c>
      <c r="I6" s="30" t="s">
        <v>2</v>
      </c>
      <c r="J6" s="30" t="s">
        <v>21</v>
      </c>
      <c r="K6" s="30" t="s">
        <v>1</v>
      </c>
      <c r="L6" s="30" t="s">
        <v>2</v>
      </c>
      <c r="M6" s="31" t="s">
        <v>20</v>
      </c>
      <c r="N6" s="30" t="s">
        <v>19</v>
      </c>
      <c r="O6" s="30" t="s">
        <v>18</v>
      </c>
      <c r="P6" s="30" t="s">
        <v>17</v>
      </c>
      <c r="Q6" s="30" t="s">
        <v>16</v>
      </c>
      <c r="R6" s="30" t="s">
        <v>15</v>
      </c>
    </row>
    <row r="7" spans="1:18" ht="20.25" customHeight="1" x14ac:dyDescent="0.15">
      <c r="A7" s="28" t="s">
        <v>14</v>
      </c>
      <c r="B7" s="27"/>
      <c r="C7" s="26"/>
      <c r="D7" s="24"/>
      <c r="E7" s="24"/>
      <c r="F7" s="24"/>
      <c r="G7" s="24"/>
      <c r="H7" s="24"/>
      <c r="I7" s="24"/>
      <c r="J7" s="24"/>
      <c r="K7" s="24"/>
      <c r="L7" s="24"/>
      <c r="M7" s="25"/>
      <c r="N7" s="24"/>
      <c r="O7" s="24"/>
      <c r="P7" s="24"/>
      <c r="Q7" s="24"/>
      <c r="R7" s="24"/>
    </row>
    <row r="8" spans="1:18" ht="20.25" customHeight="1" x14ac:dyDescent="0.15">
      <c r="A8" s="23"/>
      <c r="B8" s="22">
        <v>38606</v>
      </c>
      <c r="C8" s="21" t="s">
        <v>13</v>
      </c>
      <c r="D8" s="18">
        <v>138523</v>
      </c>
      <c r="E8" s="18">
        <v>66116</v>
      </c>
      <c r="F8" s="18">
        <v>72407</v>
      </c>
      <c r="G8" s="18">
        <v>93103</v>
      </c>
      <c r="H8" s="18">
        <v>43503</v>
      </c>
      <c r="I8" s="18">
        <v>49600</v>
      </c>
      <c r="J8" s="18">
        <v>45420</v>
      </c>
      <c r="K8" s="18">
        <v>22613</v>
      </c>
      <c r="L8" s="18">
        <v>22807</v>
      </c>
      <c r="M8" s="20">
        <v>67.209999999999994</v>
      </c>
      <c r="N8" s="18">
        <v>93102</v>
      </c>
      <c r="O8" s="18">
        <v>92348</v>
      </c>
      <c r="P8" s="18">
        <v>754</v>
      </c>
      <c r="Q8" s="18">
        <v>46299</v>
      </c>
      <c r="R8" s="18">
        <v>3840</v>
      </c>
    </row>
    <row r="9" spans="1:18" ht="20.25" customHeight="1" x14ac:dyDescent="0.15">
      <c r="A9" s="23"/>
      <c r="B9" s="22"/>
      <c r="C9" s="21" t="s">
        <v>10</v>
      </c>
      <c r="D9" s="18">
        <v>138568</v>
      </c>
      <c r="E9" s="18">
        <v>66141</v>
      </c>
      <c r="F9" s="18">
        <v>72427</v>
      </c>
      <c r="G9" s="18">
        <v>93097</v>
      </c>
      <c r="H9" s="18">
        <v>43501</v>
      </c>
      <c r="I9" s="18">
        <v>49596</v>
      </c>
      <c r="J9" s="18">
        <v>45471</v>
      </c>
      <c r="K9" s="18">
        <v>22640</v>
      </c>
      <c r="L9" s="18">
        <v>22831</v>
      </c>
      <c r="M9" s="20">
        <v>67.19</v>
      </c>
      <c r="N9" s="18">
        <v>93097</v>
      </c>
      <c r="O9" s="18">
        <v>89873</v>
      </c>
      <c r="P9" s="18">
        <v>3224</v>
      </c>
      <c r="Q9" s="18">
        <v>32773</v>
      </c>
      <c r="R9" s="18">
        <v>3374</v>
      </c>
    </row>
    <row r="10" spans="1:18" ht="20.25" customHeight="1" x14ac:dyDescent="0.15">
      <c r="A10" s="23"/>
      <c r="B10" s="22">
        <v>40055</v>
      </c>
      <c r="C10" s="21" t="s">
        <v>13</v>
      </c>
      <c r="D10" s="18">
        <v>135458</v>
      </c>
      <c r="E10" s="18">
        <v>64443</v>
      </c>
      <c r="F10" s="18">
        <v>71015</v>
      </c>
      <c r="G10" s="18">
        <v>91008</v>
      </c>
      <c r="H10" s="18">
        <v>43148</v>
      </c>
      <c r="I10" s="18">
        <v>47860</v>
      </c>
      <c r="J10" s="18">
        <v>44450</v>
      </c>
      <c r="K10" s="18">
        <v>21295</v>
      </c>
      <c r="L10" s="18">
        <v>23155</v>
      </c>
      <c r="M10" s="20">
        <v>67.19</v>
      </c>
      <c r="N10" s="18">
        <v>91008</v>
      </c>
      <c r="O10" s="18">
        <v>89912</v>
      </c>
      <c r="P10" s="18">
        <v>1096</v>
      </c>
      <c r="Q10" s="18">
        <v>50769</v>
      </c>
      <c r="R10" s="18">
        <v>39143</v>
      </c>
    </row>
    <row r="11" spans="1:18" ht="20.25" customHeight="1" x14ac:dyDescent="0.15">
      <c r="A11" s="23"/>
      <c r="B11" s="22"/>
      <c r="C11" s="21" t="s">
        <v>10</v>
      </c>
      <c r="D11" s="18">
        <v>135458</v>
      </c>
      <c r="E11" s="18">
        <v>64443</v>
      </c>
      <c r="F11" s="18">
        <v>71015</v>
      </c>
      <c r="G11" s="18">
        <v>90977</v>
      </c>
      <c r="H11" s="18">
        <v>43131</v>
      </c>
      <c r="I11" s="18">
        <v>47846</v>
      </c>
      <c r="J11" s="18">
        <v>44481</v>
      </c>
      <c r="K11" s="18">
        <v>21312</v>
      </c>
      <c r="L11" s="18">
        <v>23169</v>
      </c>
      <c r="M11" s="20">
        <v>67.16</v>
      </c>
      <c r="N11" s="18">
        <v>90977</v>
      </c>
      <c r="O11" s="18">
        <v>88334</v>
      </c>
      <c r="P11" s="18">
        <v>2643</v>
      </c>
      <c r="Q11" s="18">
        <v>40993</v>
      </c>
      <c r="R11" s="18">
        <v>579</v>
      </c>
    </row>
    <row r="12" spans="1:18" ht="20.25" customHeight="1" x14ac:dyDescent="0.15">
      <c r="A12" s="23"/>
      <c r="B12" s="22">
        <v>41259</v>
      </c>
      <c r="C12" s="21" t="s">
        <v>13</v>
      </c>
      <c r="D12" s="34">
        <f>E12+F12</f>
        <v>125611</v>
      </c>
      <c r="E12" s="34">
        <v>60228</v>
      </c>
      <c r="F12" s="34">
        <v>65383</v>
      </c>
      <c r="G12" s="34">
        <f t="shared" ref="G12:G21" si="0">H12+I12</f>
        <v>63861</v>
      </c>
      <c r="H12" s="34">
        <v>31143</v>
      </c>
      <c r="I12" s="34">
        <v>32718</v>
      </c>
      <c r="J12" s="34">
        <f>K12+L12</f>
        <v>61750</v>
      </c>
      <c r="K12" s="34">
        <v>29085</v>
      </c>
      <c r="L12" s="34">
        <v>32665</v>
      </c>
      <c r="M12" s="35">
        <f t="shared" ref="M12:M21" si="1">ROUND(G12/D12,4)*100</f>
        <v>50.839999999999996</v>
      </c>
      <c r="N12" s="34">
        <f t="shared" ref="N12:N21" si="2">O12+P12</f>
        <v>63861</v>
      </c>
      <c r="O12" s="34">
        <v>62361</v>
      </c>
      <c r="P12" s="34">
        <v>1500</v>
      </c>
      <c r="Q12" s="34">
        <v>37317</v>
      </c>
      <c r="R12" s="34">
        <v>1108</v>
      </c>
    </row>
    <row r="13" spans="1:18" ht="20.25" customHeight="1" x14ac:dyDescent="0.15">
      <c r="A13" s="23"/>
      <c r="B13" s="22"/>
      <c r="C13" s="21" t="s">
        <v>10</v>
      </c>
      <c r="D13" s="34">
        <f>E13+F13</f>
        <v>125611</v>
      </c>
      <c r="E13" s="34">
        <v>60228</v>
      </c>
      <c r="F13" s="34">
        <v>65383</v>
      </c>
      <c r="G13" s="34">
        <f t="shared" si="0"/>
        <v>63850</v>
      </c>
      <c r="H13" s="34">
        <v>31135</v>
      </c>
      <c r="I13" s="34">
        <v>32715</v>
      </c>
      <c r="J13" s="34">
        <f>K13+L13</f>
        <v>61761</v>
      </c>
      <c r="K13" s="34">
        <v>29093</v>
      </c>
      <c r="L13" s="34">
        <v>32668</v>
      </c>
      <c r="M13" s="35">
        <f t="shared" si="1"/>
        <v>50.83</v>
      </c>
      <c r="N13" s="34">
        <f t="shared" si="2"/>
        <v>63846</v>
      </c>
      <c r="O13" s="34">
        <v>61517</v>
      </c>
      <c r="P13" s="34">
        <v>2329</v>
      </c>
      <c r="Q13" s="34">
        <v>17176</v>
      </c>
      <c r="R13" s="34">
        <v>145</v>
      </c>
    </row>
    <row r="14" spans="1:18" ht="20.25" customHeight="1" x14ac:dyDescent="0.15">
      <c r="A14" s="23"/>
      <c r="B14" s="22">
        <v>41987</v>
      </c>
      <c r="C14" s="21" t="s">
        <v>13</v>
      </c>
      <c r="D14" s="34">
        <f>E14+F14</f>
        <v>124392</v>
      </c>
      <c r="E14" s="34">
        <v>59867</v>
      </c>
      <c r="F14" s="34">
        <v>64525</v>
      </c>
      <c r="G14" s="34">
        <f t="shared" si="0"/>
        <v>56919</v>
      </c>
      <c r="H14" s="34">
        <v>27922</v>
      </c>
      <c r="I14" s="34">
        <v>28997</v>
      </c>
      <c r="J14" s="34">
        <f>K14+L14</f>
        <v>67473</v>
      </c>
      <c r="K14" s="34">
        <v>31945</v>
      </c>
      <c r="L14" s="34">
        <v>35528</v>
      </c>
      <c r="M14" s="35">
        <f t="shared" si="1"/>
        <v>45.76</v>
      </c>
      <c r="N14" s="34">
        <f t="shared" si="2"/>
        <v>56919</v>
      </c>
      <c r="O14" s="34">
        <v>55866</v>
      </c>
      <c r="P14" s="34">
        <v>1053</v>
      </c>
      <c r="Q14" s="34">
        <v>32935</v>
      </c>
      <c r="R14" s="34">
        <v>5075</v>
      </c>
    </row>
    <row r="15" spans="1:18" ht="20.25" customHeight="1" x14ac:dyDescent="0.15">
      <c r="A15" s="23"/>
      <c r="B15" s="22"/>
      <c r="C15" s="21" t="s">
        <v>10</v>
      </c>
      <c r="D15" s="34">
        <f>E15+F15</f>
        <v>124392</v>
      </c>
      <c r="E15" s="34">
        <v>59867</v>
      </c>
      <c r="F15" s="34">
        <v>64525</v>
      </c>
      <c r="G15" s="34">
        <f t="shared" si="0"/>
        <v>56912</v>
      </c>
      <c r="H15" s="34">
        <v>27920</v>
      </c>
      <c r="I15" s="34">
        <v>28992</v>
      </c>
      <c r="J15" s="34">
        <f>K15+L15</f>
        <v>67480</v>
      </c>
      <c r="K15" s="34">
        <v>31947</v>
      </c>
      <c r="L15" s="34">
        <v>35533</v>
      </c>
      <c r="M15" s="35">
        <f t="shared" si="1"/>
        <v>45.75</v>
      </c>
      <c r="N15" s="34">
        <f t="shared" si="2"/>
        <v>56912</v>
      </c>
      <c r="O15" s="34">
        <v>55287</v>
      </c>
      <c r="P15" s="34">
        <v>1625</v>
      </c>
      <c r="Q15" s="34">
        <v>17523</v>
      </c>
      <c r="R15" s="34">
        <v>194</v>
      </c>
    </row>
    <row r="16" spans="1:18" ht="20.25" customHeight="1" x14ac:dyDescent="0.15">
      <c r="A16" s="23"/>
      <c r="B16" s="22">
        <v>43030</v>
      </c>
      <c r="C16" s="41" t="s">
        <v>29</v>
      </c>
      <c r="D16" s="34">
        <f>SUM(E16:F16)</f>
        <v>125094</v>
      </c>
      <c r="E16" s="34">
        <v>60427</v>
      </c>
      <c r="F16" s="34">
        <v>64667</v>
      </c>
      <c r="G16" s="34">
        <f t="shared" si="0"/>
        <v>63823</v>
      </c>
      <c r="H16" s="34">
        <v>30533</v>
      </c>
      <c r="I16" s="34">
        <v>33290</v>
      </c>
      <c r="J16" s="34">
        <f>SUM(K16:L16)</f>
        <v>61271</v>
      </c>
      <c r="K16" s="34">
        <f>E16-H16</f>
        <v>29894</v>
      </c>
      <c r="L16" s="34">
        <f>F16-I16</f>
        <v>31377</v>
      </c>
      <c r="M16" s="35">
        <f t="shared" si="1"/>
        <v>51.019999999999996</v>
      </c>
      <c r="N16" s="34">
        <f t="shared" si="2"/>
        <v>63823</v>
      </c>
      <c r="O16" s="34">
        <v>62897</v>
      </c>
      <c r="P16" s="34">
        <v>926</v>
      </c>
      <c r="Q16" s="34">
        <v>40123</v>
      </c>
      <c r="R16" s="34">
        <v>22774</v>
      </c>
    </row>
    <row r="17" spans="1:18" ht="20.25" customHeight="1" x14ac:dyDescent="0.15">
      <c r="A17" s="23"/>
      <c r="B17" s="22"/>
      <c r="C17" s="41" t="s">
        <v>30</v>
      </c>
      <c r="D17" s="34">
        <f>SUM(E17:F17)</f>
        <v>125094</v>
      </c>
      <c r="E17" s="34">
        <v>60427</v>
      </c>
      <c r="F17" s="34">
        <v>64667</v>
      </c>
      <c r="G17" s="34">
        <f t="shared" si="0"/>
        <v>63823</v>
      </c>
      <c r="H17" s="34">
        <v>30534</v>
      </c>
      <c r="I17" s="34">
        <v>33289</v>
      </c>
      <c r="J17" s="34">
        <f>SUM(K17:L17)</f>
        <v>61271</v>
      </c>
      <c r="K17" s="34">
        <f>E17-H17</f>
        <v>29893</v>
      </c>
      <c r="L17" s="34">
        <f>F17-I17</f>
        <v>31378</v>
      </c>
      <c r="M17" s="35">
        <f t="shared" si="1"/>
        <v>51.019999999999996</v>
      </c>
      <c r="N17" s="34">
        <f t="shared" si="2"/>
        <v>63822</v>
      </c>
      <c r="O17" s="34">
        <v>61460</v>
      </c>
      <c r="P17" s="34">
        <v>2362</v>
      </c>
      <c r="Q17" s="34">
        <v>22294</v>
      </c>
      <c r="R17" s="34">
        <v>237</v>
      </c>
    </row>
    <row r="18" spans="1:18" ht="20.25" customHeight="1" x14ac:dyDescent="0.15">
      <c r="A18" s="23"/>
      <c r="B18" s="22">
        <v>44500</v>
      </c>
      <c r="C18" s="41" t="s">
        <v>29</v>
      </c>
      <c r="D18" s="34">
        <f t="shared" ref="D18:D21" si="3">SUM(E18:F18)</f>
        <v>120058</v>
      </c>
      <c r="E18" s="34">
        <v>57994</v>
      </c>
      <c r="F18" s="34">
        <v>62064</v>
      </c>
      <c r="G18" s="34">
        <f t="shared" si="0"/>
        <v>66000</v>
      </c>
      <c r="H18" s="34">
        <v>31622</v>
      </c>
      <c r="I18" s="34">
        <v>34378</v>
      </c>
      <c r="J18" s="34">
        <f t="shared" ref="J18:J21" si="4">SUM(K18:L18)</f>
        <v>54058</v>
      </c>
      <c r="K18" s="34">
        <v>26372</v>
      </c>
      <c r="L18" s="34">
        <v>27686</v>
      </c>
      <c r="M18" s="35">
        <f t="shared" si="1"/>
        <v>54.97</v>
      </c>
      <c r="N18" s="34">
        <f t="shared" si="2"/>
        <v>66000</v>
      </c>
      <c r="O18" s="34">
        <v>65114</v>
      </c>
      <c r="P18" s="34">
        <v>886</v>
      </c>
      <c r="Q18" s="34">
        <v>36584</v>
      </c>
      <c r="R18" s="34">
        <v>28530</v>
      </c>
    </row>
    <row r="19" spans="1:18" ht="20.25" customHeight="1" x14ac:dyDescent="0.15">
      <c r="A19" s="23"/>
      <c r="B19" s="22"/>
      <c r="C19" s="41" t="s">
        <v>10</v>
      </c>
      <c r="D19" s="34">
        <f t="shared" si="3"/>
        <v>120058</v>
      </c>
      <c r="E19" s="34">
        <v>57994</v>
      </c>
      <c r="F19" s="34">
        <v>62064</v>
      </c>
      <c r="G19" s="34">
        <f t="shared" si="0"/>
        <v>65981</v>
      </c>
      <c r="H19" s="34">
        <v>31609</v>
      </c>
      <c r="I19" s="34">
        <v>34372</v>
      </c>
      <c r="J19" s="34">
        <f t="shared" si="4"/>
        <v>54077</v>
      </c>
      <c r="K19" s="34">
        <v>26385</v>
      </c>
      <c r="L19" s="34">
        <v>27692</v>
      </c>
      <c r="M19" s="35">
        <f t="shared" si="1"/>
        <v>54.96</v>
      </c>
      <c r="N19" s="34">
        <f t="shared" si="2"/>
        <v>65979</v>
      </c>
      <c r="O19" s="34">
        <v>63595</v>
      </c>
      <c r="P19" s="34">
        <v>2384</v>
      </c>
      <c r="Q19" s="34">
        <v>15676</v>
      </c>
      <c r="R19" s="34">
        <v>691</v>
      </c>
    </row>
    <row r="20" spans="1:18" ht="20.25" customHeight="1" x14ac:dyDescent="0.15">
      <c r="A20" s="23"/>
      <c r="B20" s="22">
        <v>45592</v>
      </c>
      <c r="C20" s="41" t="s">
        <v>29</v>
      </c>
      <c r="D20" s="34">
        <f t="shared" si="3"/>
        <v>115164</v>
      </c>
      <c r="E20" s="34">
        <v>55633</v>
      </c>
      <c r="F20" s="34">
        <v>59531</v>
      </c>
      <c r="G20" s="34">
        <f t="shared" si="0"/>
        <v>58630</v>
      </c>
      <c r="H20" s="34">
        <v>28209</v>
      </c>
      <c r="I20" s="34">
        <v>30421</v>
      </c>
      <c r="J20" s="34">
        <f t="shared" si="4"/>
        <v>56534</v>
      </c>
      <c r="K20" s="34">
        <f>E20-H20</f>
        <v>27424</v>
      </c>
      <c r="L20" s="34">
        <f>F20-I20</f>
        <v>29110</v>
      </c>
      <c r="M20" s="35">
        <f t="shared" si="1"/>
        <v>50.91</v>
      </c>
      <c r="N20" s="34">
        <f t="shared" si="2"/>
        <v>58635</v>
      </c>
      <c r="O20" s="34">
        <v>57819</v>
      </c>
      <c r="P20" s="34">
        <v>816</v>
      </c>
      <c r="Q20" s="34">
        <v>32438</v>
      </c>
      <c r="R20" s="34">
        <v>3397</v>
      </c>
    </row>
    <row r="21" spans="1:18" ht="20.25" customHeight="1" x14ac:dyDescent="0.15">
      <c r="A21" s="23"/>
      <c r="B21" s="22"/>
      <c r="C21" s="41" t="s">
        <v>10</v>
      </c>
      <c r="D21" s="34">
        <f t="shared" si="3"/>
        <v>115164</v>
      </c>
      <c r="E21" s="34">
        <v>55633</v>
      </c>
      <c r="F21" s="34">
        <v>59531</v>
      </c>
      <c r="G21" s="34">
        <f t="shared" si="0"/>
        <v>58626</v>
      </c>
      <c r="H21" s="34">
        <v>28205</v>
      </c>
      <c r="I21" s="34">
        <v>30421</v>
      </c>
      <c r="J21" s="34">
        <f t="shared" si="4"/>
        <v>56538</v>
      </c>
      <c r="K21" s="34">
        <f>E21-H21</f>
        <v>27428</v>
      </c>
      <c r="L21" s="34">
        <f>F21-I21</f>
        <v>29110</v>
      </c>
      <c r="M21" s="35">
        <f t="shared" si="1"/>
        <v>50.91</v>
      </c>
      <c r="N21" s="34">
        <f t="shared" si="2"/>
        <v>58631</v>
      </c>
      <c r="O21" s="34">
        <v>56911</v>
      </c>
      <c r="P21" s="34">
        <v>1720</v>
      </c>
      <c r="Q21" s="34">
        <v>18179</v>
      </c>
      <c r="R21" s="34">
        <v>746</v>
      </c>
    </row>
    <row r="22" spans="1:18" ht="20.25" customHeight="1" x14ac:dyDescent="0.15">
      <c r="A22" s="23"/>
      <c r="B22" s="22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36"/>
      <c r="N22" s="18"/>
      <c r="O22" s="18"/>
      <c r="P22" s="18"/>
      <c r="Q22" s="18"/>
      <c r="R22" s="18"/>
    </row>
    <row r="23" spans="1:18" ht="20.25" customHeight="1" x14ac:dyDescent="0.15">
      <c r="A23" s="28" t="s">
        <v>12</v>
      </c>
      <c r="B23" s="27"/>
      <c r="C23" s="26"/>
      <c r="D23" s="24"/>
      <c r="E23" s="24"/>
      <c r="F23" s="24"/>
      <c r="G23" s="24"/>
      <c r="H23" s="24"/>
      <c r="I23" s="24"/>
      <c r="J23" s="24"/>
      <c r="K23" s="24"/>
      <c r="L23" s="24"/>
      <c r="M23" s="35"/>
      <c r="N23" s="24"/>
      <c r="O23" s="24"/>
      <c r="P23" s="24"/>
      <c r="Q23" s="24"/>
      <c r="R23" s="24"/>
    </row>
    <row r="24" spans="1:18" ht="20.25" customHeight="1" x14ac:dyDescent="0.15">
      <c r="A24" s="23"/>
      <c r="B24" s="22">
        <v>39292</v>
      </c>
      <c r="C24" s="21" t="s">
        <v>11</v>
      </c>
      <c r="D24" s="18">
        <v>137240</v>
      </c>
      <c r="E24" s="18">
        <v>65354</v>
      </c>
      <c r="F24" s="18">
        <v>71886</v>
      </c>
      <c r="G24" s="18">
        <v>71316</v>
      </c>
      <c r="H24" s="18">
        <v>34292</v>
      </c>
      <c r="I24" s="18">
        <v>37024</v>
      </c>
      <c r="J24" s="18">
        <v>65924</v>
      </c>
      <c r="K24" s="18">
        <v>31062</v>
      </c>
      <c r="L24" s="18">
        <v>34862</v>
      </c>
      <c r="M24" s="35">
        <f t="shared" ref="M24:M42" si="5">ROUND(G24/D24,4)*100</f>
        <v>51.959999999999994</v>
      </c>
      <c r="N24" s="18">
        <v>71316</v>
      </c>
      <c r="O24" s="18">
        <v>69843</v>
      </c>
      <c r="P24" s="18">
        <v>1473</v>
      </c>
      <c r="Q24" s="18">
        <v>38737</v>
      </c>
      <c r="R24" s="18">
        <v>2506</v>
      </c>
    </row>
    <row r="25" spans="1:18" ht="20.25" customHeight="1" x14ac:dyDescent="0.15">
      <c r="A25" s="23"/>
      <c r="B25" s="22"/>
      <c r="C25" s="21" t="s">
        <v>10</v>
      </c>
      <c r="D25" s="18">
        <v>137240</v>
      </c>
      <c r="E25" s="18">
        <v>65354</v>
      </c>
      <c r="F25" s="18">
        <v>71886</v>
      </c>
      <c r="G25" s="18">
        <v>71313</v>
      </c>
      <c r="H25" s="18">
        <v>34292</v>
      </c>
      <c r="I25" s="18">
        <v>37021</v>
      </c>
      <c r="J25" s="18">
        <v>65927</v>
      </c>
      <c r="K25" s="18">
        <v>31062</v>
      </c>
      <c r="L25" s="18">
        <v>34865</v>
      </c>
      <c r="M25" s="35">
        <f>ROUND(G25/D25,4)*100</f>
        <v>51.959999999999994</v>
      </c>
      <c r="N25" s="18">
        <v>71313</v>
      </c>
      <c r="O25" s="18">
        <v>68130</v>
      </c>
      <c r="P25" s="18">
        <v>3183</v>
      </c>
      <c r="Q25" s="18"/>
      <c r="R25" s="18"/>
    </row>
    <row r="26" spans="1:18" ht="20.25" customHeight="1" x14ac:dyDescent="0.15">
      <c r="A26" s="23"/>
      <c r="B26" s="22">
        <v>40370</v>
      </c>
      <c r="C26" s="21" t="s">
        <v>11</v>
      </c>
      <c r="D26" s="18">
        <f t="shared" ref="D26:D33" si="6">E26+F26</f>
        <v>134966</v>
      </c>
      <c r="E26" s="18">
        <v>64247</v>
      </c>
      <c r="F26" s="18">
        <v>70719</v>
      </c>
      <c r="G26" s="18">
        <f t="shared" ref="G26:G33" si="7">H26+I26</f>
        <v>63262</v>
      </c>
      <c r="H26" s="18">
        <v>30861</v>
      </c>
      <c r="I26" s="18">
        <v>32401</v>
      </c>
      <c r="J26" s="18">
        <f t="shared" ref="J26:J35" si="8">K26+L26</f>
        <v>71704</v>
      </c>
      <c r="K26" s="18">
        <f t="shared" ref="K26:L35" si="9">E26-H26</f>
        <v>33386</v>
      </c>
      <c r="L26" s="18">
        <f t="shared" si="9"/>
        <v>38318</v>
      </c>
      <c r="M26" s="35">
        <f t="shared" si="5"/>
        <v>46.87</v>
      </c>
      <c r="N26" s="18">
        <f t="shared" ref="N26:N35" si="10">G26</f>
        <v>63262</v>
      </c>
      <c r="O26" s="18">
        <v>61418</v>
      </c>
      <c r="P26" s="18">
        <f t="shared" ref="P26:P35" si="11">N26-O26</f>
        <v>1844</v>
      </c>
      <c r="Q26" s="18">
        <v>16535</v>
      </c>
      <c r="R26" s="18">
        <v>463</v>
      </c>
    </row>
    <row r="27" spans="1:18" ht="20.25" customHeight="1" x14ac:dyDescent="0.15">
      <c r="A27" s="23"/>
      <c r="B27" s="22"/>
      <c r="C27" s="21" t="s">
        <v>10</v>
      </c>
      <c r="D27" s="18">
        <f t="shared" si="6"/>
        <v>134966</v>
      </c>
      <c r="E27" s="18">
        <v>64247</v>
      </c>
      <c r="F27" s="18">
        <v>70719</v>
      </c>
      <c r="G27" s="18">
        <f t="shared" si="7"/>
        <v>63262</v>
      </c>
      <c r="H27" s="18">
        <v>30861</v>
      </c>
      <c r="I27" s="18">
        <v>32401</v>
      </c>
      <c r="J27" s="18">
        <f t="shared" si="8"/>
        <v>71704</v>
      </c>
      <c r="K27" s="18">
        <f t="shared" si="9"/>
        <v>33386</v>
      </c>
      <c r="L27" s="18">
        <f t="shared" si="9"/>
        <v>38318</v>
      </c>
      <c r="M27" s="35">
        <f t="shared" si="5"/>
        <v>46.87</v>
      </c>
      <c r="N27" s="18">
        <f t="shared" si="10"/>
        <v>63262</v>
      </c>
      <c r="O27" s="18">
        <v>61141</v>
      </c>
      <c r="P27" s="18">
        <f t="shared" si="11"/>
        <v>2121</v>
      </c>
      <c r="Q27" s="18"/>
      <c r="R27" s="18"/>
    </row>
    <row r="28" spans="1:18" ht="20.25" customHeight="1" x14ac:dyDescent="0.15">
      <c r="A28" s="23"/>
      <c r="B28" s="22">
        <v>41476</v>
      </c>
      <c r="C28" s="21" t="s">
        <v>11</v>
      </c>
      <c r="D28" s="18">
        <f t="shared" si="6"/>
        <v>125141</v>
      </c>
      <c r="E28" s="18">
        <v>60069</v>
      </c>
      <c r="F28" s="18">
        <v>65072</v>
      </c>
      <c r="G28" s="18">
        <f t="shared" si="7"/>
        <v>54710</v>
      </c>
      <c r="H28" s="18">
        <v>26808</v>
      </c>
      <c r="I28" s="18">
        <v>27902</v>
      </c>
      <c r="J28" s="18">
        <f t="shared" si="8"/>
        <v>70431</v>
      </c>
      <c r="K28" s="18">
        <f t="shared" si="9"/>
        <v>33261</v>
      </c>
      <c r="L28" s="18">
        <f t="shared" si="9"/>
        <v>37170</v>
      </c>
      <c r="M28" s="35">
        <f t="shared" si="5"/>
        <v>43.72</v>
      </c>
      <c r="N28" s="18">
        <f t="shared" si="10"/>
        <v>54710</v>
      </c>
      <c r="O28" s="18">
        <v>53523</v>
      </c>
      <c r="P28" s="18">
        <f t="shared" si="11"/>
        <v>1187</v>
      </c>
      <c r="Q28" s="18">
        <v>23124</v>
      </c>
      <c r="R28" s="18">
        <v>600</v>
      </c>
    </row>
    <row r="29" spans="1:18" ht="20.25" customHeight="1" x14ac:dyDescent="0.15">
      <c r="A29" s="23"/>
      <c r="B29" s="22"/>
      <c r="C29" s="21" t="s">
        <v>10</v>
      </c>
      <c r="D29" s="18">
        <f t="shared" si="6"/>
        <v>125141</v>
      </c>
      <c r="E29" s="18">
        <v>60069</v>
      </c>
      <c r="F29" s="18">
        <v>65072</v>
      </c>
      <c r="G29" s="18">
        <f t="shared" si="7"/>
        <v>54708</v>
      </c>
      <c r="H29" s="18">
        <v>26805</v>
      </c>
      <c r="I29" s="18">
        <v>27903</v>
      </c>
      <c r="J29" s="18">
        <f t="shared" si="8"/>
        <v>70433</v>
      </c>
      <c r="K29" s="18">
        <f t="shared" si="9"/>
        <v>33264</v>
      </c>
      <c r="L29" s="18">
        <f t="shared" si="9"/>
        <v>37169</v>
      </c>
      <c r="M29" s="35">
        <f t="shared" si="5"/>
        <v>43.72</v>
      </c>
      <c r="N29" s="18">
        <f t="shared" si="10"/>
        <v>54708</v>
      </c>
      <c r="O29" s="18">
        <v>52645</v>
      </c>
      <c r="P29" s="18">
        <f t="shared" si="11"/>
        <v>2063</v>
      </c>
      <c r="Q29" s="18"/>
      <c r="R29" s="18"/>
    </row>
    <row r="30" spans="1:18" ht="20.25" customHeight="1" x14ac:dyDescent="0.15">
      <c r="A30" s="23"/>
      <c r="B30" s="22">
        <v>42561</v>
      </c>
      <c r="C30" s="21" t="s">
        <v>11</v>
      </c>
      <c r="D30" s="34">
        <f t="shared" si="6"/>
        <v>126224</v>
      </c>
      <c r="E30" s="34">
        <v>60950</v>
      </c>
      <c r="F30" s="34">
        <v>65274</v>
      </c>
      <c r="G30" s="34">
        <f t="shared" si="7"/>
        <v>59372</v>
      </c>
      <c r="H30" s="34">
        <v>28894</v>
      </c>
      <c r="I30" s="34">
        <v>30478</v>
      </c>
      <c r="J30" s="34">
        <f t="shared" si="8"/>
        <v>66852</v>
      </c>
      <c r="K30" s="34">
        <f t="shared" si="9"/>
        <v>32056</v>
      </c>
      <c r="L30" s="34">
        <f t="shared" si="9"/>
        <v>34796</v>
      </c>
      <c r="M30" s="35">
        <f t="shared" si="5"/>
        <v>47.04</v>
      </c>
      <c r="N30" s="34">
        <f t="shared" si="10"/>
        <v>59372</v>
      </c>
      <c r="O30" s="34">
        <v>58360</v>
      </c>
      <c r="P30" s="34">
        <v>1011</v>
      </c>
      <c r="Q30" s="34">
        <v>29554</v>
      </c>
      <c r="R30" s="34">
        <v>1114</v>
      </c>
    </row>
    <row r="31" spans="1:18" ht="20.25" customHeight="1" x14ac:dyDescent="0.15">
      <c r="A31" s="23"/>
      <c r="B31" s="22"/>
      <c r="C31" s="21" t="s">
        <v>10</v>
      </c>
      <c r="D31" s="34">
        <f t="shared" si="6"/>
        <v>126224</v>
      </c>
      <c r="E31" s="34">
        <v>60950</v>
      </c>
      <c r="F31" s="34">
        <v>65274</v>
      </c>
      <c r="G31" s="34">
        <f t="shared" si="7"/>
        <v>59366</v>
      </c>
      <c r="H31" s="34">
        <v>28892</v>
      </c>
      <c r="I31" s="34">
        <v>30474</v>
      </c>
      <c r="J31" s="34">
        <f t="shared" si="8"/>
        <v>66858</v>
      </c>
      <c r="K31" s="34">
        <f t="shared" si="9"/>
        <v>32058</v>
      </c>
      <c r="L31" s="34">
        <f t="shared" si="9"/>
        <v>34800</v>
      </c>
      <c r="M31" s="35">
        <f t="shared" si="5"/>
        <v>47.03</v>
      </c>
      <c r="N31" s="34">
        <f t="shared" si="10"/>
        <v>59366</v>
      </c>
      <c r="O31" s="34">
        <v>56901</v>
      </c>
      <c r="P31" s="34">
        <f t="shared" si="11"/>
        <v>2465</v>
      </c>
      <c r="Q31" s="34"/>
      <c r="R31" s="34"/>
    </row>
    <row r="32" spans="1:18" ht="20.25" customHeight="1" x14ac:dyDescent="0.15">
      <c r="A32" s="23"/>
      <c r="B32" s="37" t="s">
        <v>32</v>
      </c>
      <c r="C32" s="41" t="s">
        <v>11</v>
      </c>
      <c r="D32" s="34">
        <f t="shared" si="6"/>
        <v>122946</v>
      </c>
      <c r="E32" s="34">
        <v>59404</v>
      </c>
      <c r="F32" s="34">
        <v>63542</v>
      </c>
      <c r="G32" s="34">
        <f t="shared" si="7"/>
        <v>56183</v>
      </c>
      <c r="H32" s="34">
        <v>27419</v>
      </c>
      <c r="I32" s="34">
        <v>28764</v>
      </c>
      <c r="J32" s="34">
        <f t="shared" si="8"/>
        <v>66763</v>
      </c>
      <c r="K32" s="34">
        <f t="shared" si="9"/>
        <v>31985</v>
      </c>
      <c r="L32" s="34">
        <f t="shared" si="9"/>
        <v>34778</v>
      </c>
      <c r="M32" s="35">
        <f t="shared" si="5"/>
        <v>45.7</v>
      </c>
      <c r="N32" s="34">
        <f t="shared" si="10"/>
        <v>56183</v>
      </c>
      <c r="O32" s="34">
        <v>55429</v>
      </c>
      <c r="P32" s="34">
        <f t="shared" si="11"/>
        <v>754</v>
      </c>
      <c r="Q32" s="34">
        <v>26861</v>
      </c>
      <c r="R32" s="34">
        <v>1897</v>
      </c>
    </row>
    <row r="33" spans="1:18" ht="20.25" customHeight="1" x14ac:dyDescent="0.15">
      <c r="A33" s="23"/>
      <c r="B33" s="43"/>
      <c r="C33" s="41" t="s">
        <v>10</v>
      </c>
      <c r="D33" s="18">
        <f t="shared" si="6"/>
        <v>122946</v>
      </c>
      <c r="E33" s="18">
        <v>59404</v>
      </c>
      <c r="F33" s="18">
        <v>63542</v>
      </c>
      <c r="G33" s="18">
        <f t="shared" si="7"/>
        <v>56182</v>
      </c>
      <c r="H33" s="18">
        <v>27417</v>
      </c>
      <c r="I33" s="18">
        <v>28765</v>
      </c>
      <c r="J33" s="18">
        <f t="shared" si="8"/>
        <v>66764</v>
      </c>
      <c r="K33" s="18">
        <f t="shared" si="9"/>
        <v>31987</v>
      </c>
      <c r="L33" s="18">
        <f t="shared" si="9"/>
        <v>34777</v>
      </c>
      <c r="M33" s="35">
        <f t="shared" si="5"/>
        <v>45.7</v>
      </c>
      <c r="N33" s="18">
        <f t="shared" si="10"/>
        <v>56182</v>
      </c>
      <c r="O33" s="18">
        <v>53902</v>
      </c>
      <c r="P33" s="18">
        <f t="shared" si="11"/>
        <v>2280</v>
      </c>
      <c r="Q33" s="18"/>
      <c r="R33" s="18"/>
    </row>
    <row r="34" spans="1:18" ht="20.25" customHeight="1" x14ac:dyDescent="0.15">
      <c r="A34" s="23"/>
      <c r="B34" s="37">
        <v>44752</v>
      </c>
      <c r="C34" s="41" t="s">
        <v>35</v>
      </c>
      <c r="D34" s="18">
        <v>119232</v>
      </c>
      <c r="E34" s="18">
        <v>57629</v>
      </c>
      <c r="F34" s="18">
        <v>61603</v>
      </c>
      <c r="G34" s="18">
        <v>49404</v>
      </c>
      <c r="H34" s="18">
        <v>24132</v>
      </c>
      <c r="I34" s="18">
        <v>25272</v>
      </c>
      <c r="J34" s="18">
        <f t="shared" si="8"/>
        <v>69828</v>
      </c>
      <c r="K34" s="18">
        <f t="shared" si="9"/>
        <v>33497</v>
      </c>
      <c r="L34" s="18">
        <f t="shared" si="9"/>
        <v>36331</v>
      </c>
      <c r="M34" s="35">
        <f t="shared" si="5"/>
        <v>41.44</v>
      </c>
      <c r="N34" s="18">
        <f t="shared" si="10"/>
        <v>49404</v>
      </c>
      <c r="O34" s="18">
        <v>48297</v>
      </c>
      <c r="P34" s="18">
        <f t="shared" si="11"/>
        <v>1107</v>
      </c>
      <c r="Q34" s="18">
        <v>25661</v>
      </c>
      <c r="R34" s="18">
        <v>1047</v>
      </c>
    </row>
    <row r="35" spans="1:18" ht="20.25" customHeight="1" x14ac:dyDescent="0.15">
      <c r="A35" s="23"/>
      <c r="B35" s="43"/>
      <c r="C35" s="41" t="s">
        <v>10</v>
      </c>
      <c r="D35" s="18">
        <v>119232</v>
      </c>
      <c r="E35" s="18">
        <v>57629</v>
      </c>
      <c r="F35" s="18">
        <v>61603</v>
      </c>
      <c r="G35" s="18">
        <v>49401</v>
      </c>
      <c r="H35" s="18">
        <v>24132</v>
      </c>
      <c r="I35" s="18">
        <v>25269</v>
      </c>
      <c r="J35" s="18">
        <f t="shared" si="8"/>
        <v>69831</v>
      </c>
      <c r="K35" s="18">
        <f t="shared" si="9"/>
        <v>33497</v>
      </c>
      <c r="L35" s="18">
        <f t="shared" si="9"/>
        <v>36334</v>
      </c>
      <c r="M35" s="35">
        <f t="shared" si="5"/>
        <v>41.43</v>
      </c>
      <c r="N35" s="18">
        <f t="shared" si="10"/>
        <v>49401</v>
      </c>
      <c r="O35" s="18">
        <v>47741</v>
      </c>
      <c r="P35" s="18">
        <f t="shared" si="11"/>
        <v>1660</v>
      </c>
      <c r="Q35" s="18"/>
      <c r="R35" s="18"/>
    </row>
    <row r="36" spans="1:18" ht="20.25" customHeight="1" x14ac:dyDescent="0.15">
      <c r="A36" s="23"/>
      <c r="B36" s="43"/>
      <c r="C36" s="41"/>
      <c r="D36" s="18"/>
      <c r="E36" s="18"/>
      <c r="F36" s="18"/>
      <c r="G36" s="18"/>
      <c r="H36" s="18"/>
      <c r="I36" s="18"/>
      <c r="J36" s="18"/>
      <c r="K36" s="18"/>
      <c r="L36" s="18"/>
      <c r="M36" s="35"/>
      <c r="N36" s="18"/>
      <c r="O36" s="18"/>
      <c r="P36" s="18"/>
      <c r="Q36" s="18"/>
      <c r="R36" s="18"/>
    </row>
    <row r="37" spans="1:18" ht="20.25" customHeight="1" x14ac:dyDescent="0.15">
      <c r="A37" s="28" t="s">
        <v>9</v>
      </c>
      <c r="B37" s="27"/>
      <c r="C37" s="26"/>
      <c r="D37" s="24"/>
      <c r="E37" s="24"/>
      <c r="F37" s="24"/>
      <c r="G37" s="24"/>
      <c r="H37" s="24"/>
      <c r="I37" s="24"/>
      <c r="J37" s="24"/>
      <c r="K37" s="24"/>
      <c r="L37" s="24"/>
      <c r="M37" s="44"/>
      <c r="N37" s="24"/>
      <c r="O37" s="24"/>
      <c r="P37" s="24"/>
      <c r="Q37" s="24"/>
      <c r="R37" s="24"/>
    </row>
    <row r="38" spans="1:18" ht="20.25" customHeight="1" x14ac:dyDescent="0.15">
      <c r="A38" s="23"/>
      <c r="B38" s="22">
        <v>38648</v>
      </c>
      <c r="C38" s="21"/>
      <c r="D38" s="18">
        <f>E38+F38</f>
        <v>137713</v>
      </c>
      <c r="E38" s="18">
        <v>65737</v>
      </c>
      <c r="F38" s="18">
        <v>71976</v>
      </c>
      <c r="G38" s="18">
        <f>H38+I38</f>
        <v>49535</v>
      </c>
      <c r="H38" s="18">
        <v>24274</v>
      </c>
      <c r="I38" s="18">
        <v>25261</v>
      </c>
      <c r="J38" s="18">
        <v>88178</v>
      </c>
      <c r="K38" s="18">
        <v>41463</v>
      </c>
      <c r="L38" s="18">
        <v>46715</v>
      </c>
      <c r="M38" s="35">
        <f t="shared" si="5"/>
        <v>35.97</v>
      </c>
      <c r="N38" s="18">
        <f>G38</f>
        <v>49535</v>
      </c>
      <c r="O38" s="18">
        <v>48764</v>
      </c>
      <c r="P38" s="18">
        <v>771</v>
      </c>
      <c r="Q38" s="18">
        <v>22890</v>
      </c>
      <c r="R38" s="18">
        <v>3849</v>
      </c>
    </row>
    <row r="39" spans="1:18" ht="20.25" customHeight="1" x14ac:dyDescent="0.15">
      <c r="A39" s="23"/>
      <c r="B39" s="22">
        <v>40111</v>
      </c>
      <c r="C39" s="21"/>
      <c r="D39" s="18">
        <f>E39+F39</f>
        <v>134651</v>
      </c>
      <c r="E39" s="18">
        <v>64037</v>
      </c>
      <c r="F39" s="18">
        <v>70614</v>
      </c>
      <c r="G39" s="18">
        <f>H39+I39</f>
        <v>58659</v>
      </c>
      <c r="H39" s="18">
        <v>27573</v>
      </c>
      <c r="I39" s="18">
        <v>31086</v>
      </c>
      <c r="J39" s="18">
        <v>75992</v>
      </c>
      <c r="K39" s="18">
        <v>36464</v>
      </c>
      <c r="L39" s="18">
        <v>39528</v>
      </c>
      <c r="M39" s="35">
        <f t="shared" si="5"/>
        <v>43.56</v>
      </c>
      <c r="N39" s="18">
        <f>G39</f>
        <v>58659</v>
      </c>
      <c r="O39" s="18">
        <v>58417</v>
      </c>
      <c r="P39" s="18">
        <v>242</v>
      </c>
      <c r="Q39" s="18">
        <v>44326</v>
      </c>
      <c r="R39" s="18">
        <v>2771</v>
      </c>
    </row>
    <row r="40" spans="1:18" ht="20.25" customHeight="1" x14ac:dyDescent="0.15">
      <c r="A40" s="23"/>
      <c r="B40" s="22">
        <v>41574</v>
      </c>
      <c r="C40" s="21"/>
      <c r="D40" s="18">
        <f>E40+F40</f>
        <v>124177</v>
      </c>
      <c r="E40" s="18">
        <v>59625</v>
      </c>
      <c r="F40" s="18">
        <v>64552</v>
      </c>
      <c r="G40" s="18">
        <f>H40+I40</f>
        <v>44035</v>
      </c>
      <c r="H40" s="18">
        <v>20568</v>
      </c>
      <c r="I40" s="18">
        <v>23467</v>
      </c>
      <c r="J40" s="18">
        <f>K40+L40</f>
        <v>75992</v>
      </c>
      <c r="K40" s="18">
        <v>36464</v>
      </c>
      <c r="L40" s="18">
        <v>39528</v>
      </c>
      <c r="M40" s="35">
        <f t="shared" si="5"/>
        <v>35.46</v>
      </c>
      <c r="N40" s="18">
        <f>G40</f>
        <v>44035</v>
      </c>
      <c r="O40" s="18">
        <v>43816</v>
      </c>
      <c r="P40" s="18">
        <v>219</v>
      </c>
      <c r="Q40" s="18">
        <v>38638</v>
      </c>
      <c r="R40" s="18">
        <v>5178</v>
      </c>
    </row>
    <row r="41" spans="1:18" ht="20.25" customHeight="1" x14ac:dyDescent="0.15">
      <c r="A41" s="23"/>
      <c r="B41" s="22">
        <v>43030</v>
      </c>
      <c r="C41" s="21"/>
      <c r="D41" s="18">
        <f>SUM(E41:F41)</f>
        <v>124378</v>
      </c>
      <c r="E41" s="18">
        <v>60065</v>
      </c>
      <c r="F41" s="18">
        <v>64313</v>
      </c>
      <c r="G41" s="18">
        <f>SUM(H41:I41)</f>
        <v>63777</v>
      </c>
      <c r="H41" s="18">
        <v>30507</v>
      </c>
      <c r="I41" s="18">
        <v>33270</v>
      </c>
      <c r="J41" s="18">
        <f>SUM(K41:L41)</f>
        <v>60601</v>
      </c>
      <c r="K41" s="18">
        <f>E41-H41</f>
        <v>29558</v>
      </c>
      <c r="L41" s="18">
        <f>F41-I41</f>
        <v>31043</v>
      </c>
      <c r="M41" s="35">
        <f t="shared" si="5"/>
        <v>51.28</v>
      </c>
      <c r="N41" s="18">
        <f>SUM(O41:P41)</f>
        <v>63775</v>
      </c>
      <c r="O41" s="18">
        <v>63163</v>
      </c>
      <c r="P41" s="18">
        <v>612</v>
      </c>
      <c r="Q41" s="18">
        <v>53772</v>
      </c>
      <c r="R41" s="18">
        <v>9391</v>
      </c>
    </row>
    <row r="42" spans="1:18" ht="20.25" customHeight="1" x14ac:dyDescent="0.15">
      <c r="A42" s="23"/>
      <c r="B42" s="22">
        <v>44500</v>
      </c>
      <c r="C42" s="21"/>
      <c r="D42" s="18">
        <f>SUM(E42:F42)</f>
        <v>119699</v>
      </c>
      <c r="E42" s="18">
        <v>57794</v>
      </c>
      <c r="F42" s="18">
        <v>61905</v>
      </c>
      <c r="G42" s="18">
        <f>SUM(H42:I42)</f>
        <v>65986</v>
      </c>
      <c r="H42" s="18">
        <v>31613</v>
      </c>
      <c r="I42" s="18">
        <v>34373</v>
      </c>
      <c r="J42" s="18">
        <f>SUM(K42:L42)</f>
        <v>53713</v>
      </c>
      <c r="K42" s="18">
        <v>26181</v>
      </c>
      <c r="L42" s="18">
        <v>27532</v>
      </c>
      <c r="M42" s="35">
        <f t="shared" si="5"/>
        <v>55.13</v>
      </c>
      <c r="N42" s="18">
        <f>SUM(O42:P42)</f>
        <v>65986</v>
      </c>
      <c r="O42" s="18">
        <v>65361</v>
      </c>
      <c r="P42" s="18">
        <v>625</v>
      </c>
      <c r="Q42" s="18">
        <v>40553</v>
      </c>
      <c r="R42" s="18">
        <v>24808</v>
      </c>
    </row>
    <row r="43" spans="1:18" ht="20.25" customHeight="1" x14ac:dyDescent="0.15">
      <c r="A43" s="23"/>
      <c r="B43" s="22"/>
      <c r="C43" s="21"/>
      <c r="D43" s="18"/>
      <c r="E43" s="18"/>
      <c r="F43" s="18"/>
      <c r="G43" s="18"/>
      <c r="H43" s="18"/>
      <c r="I43" s="18"/>
      <c r="J43" s="18"/>
      <c r="K43" s="18"/>
      <c r="L43" s="18"/>
      <c r="M43" s="20"/>
      <c r="N43" s="18"/>
      <c r="O43" s="18"/>
      <c r="P43" s="18"/>
      <c r="Q43" s="18"/>
      <c r="R43" s="18"/>
    </row>
    <row r="44" spans="1:18" ht="20.25" customHeight="1" x14ac:dyDescent="0.15">
      <c r="A44" s="28" t="s">
        <v>8</v>
      </c>
      <c r="B44" s="27"/>
      <c r="C44" s="26"/>
      <c r="D44" s="24"/>
      <c r="E44" s="24"/>
      <c r="F44" s="24"/>
      <c r="G44" s="24"/>
      <c r="H44" s="24"/>
      <c r="I44" s="24"/>
      <c r="J44" s="24"/>
      <c r="K44" s="24"/>
      <c r="L44" s="24"/>
      <c r="M44" s="25"/>
      <c r="N44" s="24"/>
      <c r="O44" s="24"/>
      <c r="P44" s="24"/>
      <c r="Q44" s="24"/>
      <c r="R44" s="24"/>
    </row>
    <row r="45" spans="1:18" ht="20.25" customHeight="1" x14ac:dyDescent="0.15">
      <c r="A45" s="23"/>
      <c r="B45" s="22">
        <v>38648</v>
      </c>
      <c r="C45" s="21" t="s">
        <v>7</v>
      </c>
      <c r="D45" s="29" t="s">
        <v>6</v>
      </c>
      <c r="E45" s="18"/>
      <c r="F45" s="18"/>
      <c r="G45" s="18"/>
      <c r="H45" s="18"/>
      <c r="I45" s="18"/>
      <c r="J45" s="18"/>
      <c r="K45" s="18"/>
      <c r="L45" s="18"/>
      <c r="M45" s="20"/>
      <c r="N45" s="18"/>
      <c r="O45" s="18"/>
      <c r="P45" s="18"/>
      <c r="Q45" s="18"/>
      <c r="R45" s="18"/>
    </row>
    <row r="46" spans="1:18" ht="20.25" customHeight="1" x14ac:dyDescent="0.15">
      <c r="A46" s="23"/>
      <c r="B46" s="22">
        <v>39180</v>
      </c>
      <c r="C46" s="21"/>
      <c r="D46" s="29">
        <v>136043</v>
      </c>
      <c r="E46" s="18">
        <v>64718</v>
      </c>
      <c r="F46" s="18">
        <v>71325</v>
      </c>
      <c r="G46" s="18">
        <v>72363</v>
      </c>
      <c r="H46" s="18">
        <v>34006</v>
      </c>
      <c r="I46" s="18">
        <v>38357</v>
      </c>
      <c r="J46" s="18">
        <v>63680</v>
      </c>
      <c r="K46" s="18">
        <v>30712</v>
      </c>
      <c r="L46" s="18">
        <v>32968</v>
      </c>
      <c r="M46" s="20">
        <v>53.19</v>
      </c>
      <c r="N46" s="18">
        <v>72363</v>
      </c>
      <c r="O46" s="18">
        <v>71799</v>
      </c>
      <c r="P46" s="18">
        <v>564</v>
      </c>
      <c r="Q46" s="18">
        <v>13619</v>
      </c>
      <c r="R46" s="18">
        <v>9750</v>
      </c>
    </row>
    <row r="47" spans="1:18" ht="20.25" customHeight="1" x14ac:dyDescent="0.15">
      <c r="A47" s="23"/>
      <c r="B47" s="22">
        <v>40860</v>
      </c>
      <c r="C47" s="21"/>
      <c r="D47" s="29">
        <v>125856</v>
      </c>
      <c r="E47" s="18">
        <v>60100</v>
      </c>
      <c r="F47" s="18">
        <v>65756</v>
      </c>
      <c r="G47" s="18">
        <v>60579</v>
      </c>
      <c r="H47" s="18">
        <v>28578</v>
      </c>
      <c r="I47" s="18">
        <v>32001</v>
      </c>
      <c r="J47" s="18">
        <v>65277</v>
      </c>
      <c r="K47" s="18">
        <v>31522</v>
      </c>
      <c r="L47" s="18">
        <v>33755</v>
      </c>
      <c r="M47" s="20">
        <v>48.13</v>
      </c>
      <c r="N47" s="18">
        <v>60579</v>
      </c>
      <c r="O47" s="18">
        <v>60190</v>
      </c>
      <c r="P47" s="18">
        <v>389</v>
      </c>
      <c r="Q47" s="18">
        <v>13830</v>
      </c>
      <c r="R47" s="18">
        <v>5695</v>
      </c>
    </row>
    <row r="48" spans="1:18" ht="20.25" customHeight="1" x14ac:dyDescent="0.15">
      <c r="A48" s="23"/>
      <c r="B48" s="22">
        <v>42302</v>
      </c>
      <c r="C48" s="21"/>
      <c r="D48" s="39">
        <f>SUM(E48:F48)</f>
        <v>122973</v>
      </c>
      <c r="E48" s="34">
        <v>59182</v>
      </c>
      <c r="F48" s="34">
        <v>63791</v>
      </c>
      <c r="G48" s="34">
        <f>H48+I48</f>
        <v>55797</v>
      </c>
      <c r="H48" s="34">
        <v>26719</v>
      </c>
      <c r="I48" s="34">
        <v>29078</v>
      </c>
      <c r="J48" s="34">
        <f>K48+L48</f>
        <v>67176</v>
      </c>
      <c r="K48" s="34">
        <f>E48-H48</f>
        <v>32463</v>
      </c>
      <c r="L48" s="34">
        <f>F48-I48</f>
        <v>34713</v>
      </c>
      <c r="M48" s="40">
        <f>ROUNDDOWN(G48/D48*100,2)</f>
        <v>45.37</v>
      </c>
      <c r="N48" s="34">
        <f>O48+P48</f>
        <v>55797</v>
      </c>
      <c r="O48" s="34">
        <v>55416</v>
      </c>
      <c r="P48" s="34">
        <v>381</v>
      </c>
      <c r="Q48" s="34">
        <v>10572</v>
      </c>
      <c r="R48" s="34">
        <v>6632</v>
      </c>
    </row>
    <row r="49" spans="1:18" ht="20.25" customHeight="1" x14ac:dyDescent="0.15">
      <c r="A49" s="23"/>
      <c r="B49" s="37" t="s">
        <v>33</v>
      </c>
      <c r="C49" s="21"/>
      <c r="D49" s="42" t="s">
        <v>34</v>
      </c>
      <c r="E49" s="34"/>
      <c r="F49" s="34"/>
      <c r="G49" s="34"/>
      <c r="H49" s="34"/>
      <c r="I49" s="34"/>
      <c r="J49" s="34"/>
      <c r="K49" s="34"/>
      <c r="L49" s="34"/>
      <c r="M49" s="40"/>
      <c r="N49" s="34"/>
      <c r="O49" s="34"/>
      <c r="P49" s="34"/>
      <c r="Q49" s="34"/>
      <c r="R49" s="34"/>
    </row>
    <row r="50" spans="1:18" ht="20.25" customHeight="1" x14ac:dyDescent="0.15">
      <c r="A50" s="23"/>
      <c r="B50" s="37">
        <v>44500</v>
      </c>
      <c r="C50" s="41" t="s">
        <v>7</v>
      </c>
      <c r="D50" s="42">
        <f>SUM(E50:F50)</f>
        <v>119699</v>
      </c>
      <c r="E50" s="34">
        <v>57794</v>
      </c>
      <c r="F50" s="34">
        <v>61905</v>
      </c>
      <c r="G50" s="34">
        <f>SUM(H50:I50)</f>
        <v>65360</v>
      </c>
      <c r="H50" s="34">
        <v>31338</v>
      </c>
      <c r="I50" s="34">
        <v>34022</v>
      </c>
      <c r="J50" s="34">
        <f>SUM(K50:L50)</f>
        <v>54339</v>
      </c>
      <c r="K50" s="34">
        <v>26456</v>
      </c>
      <c r="L50" s="34">
        <v>27883</v>
      </c>
      <c r="M50" s="40">
        <f t="shared" ref="M50:M51" si="12">ROUNDDOWN(G50/D50*100,2)</f>
        <v>54.6</v>
      </c>
      <c r="N50" s="34">
        <f>SUM(O50:P50)</f>
        <v>65360</v>
      </c>
      <c r="O50" s="34">
        <v>61672</v>
      </c>
      <c r="P50" s="34">
        <v>3688</v>
      </c>
      <c r="Q50" s="34">
        <v>40412</v>
      </c>
      <c r="R50" s="34">
        <v>21260</v>
      </c>
    </row>
    <row r="51" spans="1:18" ht="20.25" customHeight="1" x14ac:dyDescent="0.15">
      <c r="A51" s="23"/>
      <c r="B51" s="37">
        <v>45221</v>
      </c>
      <c r="C51" s="41"/>
      <c r="D51" s="42">
        <v>116342</v>
      </c>
      <c r="E51" s="34">
        <v>56191</v>
      </c>
      <c r="F51" s="34">
        <v>60151</v>
      </c>
      <c r="G51" s="34">
        <f>SUM(H51:I51)</f>
        <v>44947</v>
      </c>
      <c r="H51" s="34">
        <v>21545</v>
      </c>
      <c r="I51" s="34">
        <v>23402</v>
      </c>
      <c r="J51" s="34">
        <f>SUM(K51:L51)</f>
        <v>71395</v>
      </c>
      <c r="K51" s="18">
        <f>E51-H51</f>
        <v>34646</v>
      </c>
      <c r="L51" s="18">
        <f>F51-I51</f>
        <v>36749</v>
      </c>
      <c r="M51" s="40">
        <f t="shared" si="12"/>
        <v>38.630000000000003</v>
      </c>
      <c r="N51" s="34">
        <f>SUM(O51:P51)</f>
        <v>44947</v>
      </c>
      <c r="O51" s="34">
        <v>44520</v>
      </c>
      <c r="P51" s="34">
        <v>427</v>
      </c>
      <c r="Q51" s="34">
        <v>12630</v>
      </c>
      <c r="R51" s="34">
        <v>2690</v>
      </c>
    </row>
    <row r="52" spans="1:18" s="2" customFormat="1" ht="20.25" customHeight="1" x14ac:dyDescent="0.15">
      <c r="A52" s="23"/>
      <c r="B52" s="22"/>
      <c r="C52" s="21"/>
      <c r="D52" s="29"/>
      <c r="E52" s="18"/>
      <c r="F52" s="18"/>
      <c r="G52" s="18"/>
      <c r="H52" s="18"/>
      <c r="I52" s="18"/>
      <c r="J52" s="18"/>
      <c r="K52" s="18"/>
      <c r="L52" s="18"/>
      <c r="M52" s="20"/>
      <c r="N52" s="18"/>
      <c r="O52" s="18"/>
      <c r="P52" s="18"/>
      <c r="Q52" s="18"/>
      <c r="R52" s="18"/>
    </row>
    <row r="53" spans="1:18" ht="20.25" customHeight="1" x14ac:dyDescent="0.15">
      <c r="A53" s="28" t="s">
        <v>5</v>
      </c>
      <c r="B53" s="27"/>
      <c r="C53" s="26"/>
      <c r="D53" s="24"/>
      <c r="E53" s="24"/>
      <c r="F53" s="24"/>
      <c r="G53" s="24"/>
      <c r="H53" s="24"/>
      <c r="I53" s="24"/>
      <c r="J53" s="24"/>
      <c r="K53" s="24"/>
      <c r="L53" s="24"/>
      <c r="M53" s="25"/>
      <c r="N53" s="24"/>
      <c r="O53" s="24"/>
      <c r="P53" s="24"/>
      <c r="Q53" s="24"/>
      <c r="R53" s="24"/>
    </row>
    <row r="54" spans="1:18" ht="20.25" customHeight="1" x14ac:dyDescent="0.15">
      <c r="A54" s="23"/>
      <c r="B54" s="22">
        <v>38471</v>
      </c>
      <c r="C54" s="21"/>
      <c r="D54" s="18">
        <v>137317</v>
      </c>
      <c r="E54" s="18">
        <v>65489</v>
      </c>
      <c r="F54" s="18">
        <v>71828</v>
      </c>
      <c r="G54" s="18">
        <v>98690</v>
      </c>
      <c r="H54" s="18">
        <v>45218</v>
      </c>
      <c r="I54" s="18">
        <v>53472</v>
      </c>
      <c r="J54" s="18">
        <v>38627</v>
      </c>
      <c r="K54" s="18">
        <v>20271</v>
      </c>
      <c r="L54" s="18">
        <v>18356</v>
      </c>
      <c r="M54" s="20">
        <v>71.87</v>
      </c>
      <c r="N54" s="18">
        <v>98688</v>
      </c>
      <c r="O54" s="18">
        <v>97067</v>
      </c>
      <c r="P54" s="19">
        <v>1621</v>
      </c>
      <c r="Q54" s="18">
        <v>58548</v>
      </c>
      <c r="R54" s="18">
        <v>38519</v>
      </c>
    </row>
    <row r="55" spans="1:18" ht="20.25" customHeight="1" x14ac:dyDescent="0.15">
      <c r="A55" s="23"/>
      <c r="B55" s="22">
        <v>39922</v>
      </c>
      <c r="C55" s="21"/>
      <c r="D55" s="18">
        <v>134233</v>
      </c>
      <c r="E55" s="18">
        <v>63730</v>
      </c>
      <c r="F55" s="18">
        <v>70503</v>
      </c>
      <c r="G55" s="18">
        <v>78956</v>
      </c>
      <c r="H55" s="18">
        <v>36841</v>
      </c>
      <c r="I55" s="18">
        <v>42115</v>
      </c>
      <c r="J55" s="18">
        <v>55277</v>
      </c>
      <c r="K55" s="18">
        <v>26889</v>
      </c>
      <c r="L55" s="18">
        <v>28388</v>
      </c>
      <c r="M55" s="20">
        <v>58.82</v>
      </c>
      <c r="N55" s="18">
        <v>78955</v>
      </c>
      <c r="O55" s="18">
        <v>78444</v>
      </c>
      <c r="P55" s="19">
        <v>511</v>
      </c>
      <c r="Q55" s="18">
        <v>48031</v>
      </c>
      <c r="R55" s="18">
        <v>30413</v>
      </c>
    </row>
    <row r="56" spans="1:18" ht="20.25" customHeight="1" x14ac:dyDescent="0.15">
      <c r="A56" s="23"/>
      <c r="B56" s="22">
        <v>41385</v>
      </c>
      <c r="C56" s="21"/>
      <c r="D56" s="18">
        <f>E56+F56</f>
        <v>123770</v>
      </c>
      <c r="E56" s="18">
        <v>59293</v>
      </c>
      <c r="F56" s="18">
        <v>64477</v>
      </c>
      <c r="G56" s="18">
        <f>H56+I56</f>
        <v>54651</v>
      </c>
      <c r="H56" s="18">
        <v>25887</v>
      </c>
      <c r="I56" s="18">
        <v>28764</v>
      </c>
      <c r="J56" s="18">
        <f>K56+L56</f>
        <v>69119</v>
      </c>
      <c r="K56" s="18">
        <f>E56-H56</f>
        <v>33406</v>
      </c>
      <c r="L56" s="18">
        <f>F56-I56</f>
        <v>35713</v>
      </c>
      <c r="M56" s="35">
        <f>ROUND(G56/D56,4)*100</f>
        <v>44.16</v>
      </c>
      <c r="N56" s="18">
        <f>G56</f>
        <v>54651</v>
      </c>
      <c r="O56" s="18">
        <v>54062</v>
      </c>
      <c r="P56" s="19">
        <v>589</v>
      </c>
      <c r="Q56" s="18">
        <v>28607</v>
      </c>
      <c r="R56" s="18">
        <v>2015</v>
      </c>
    </row>
    <row r="57" spans="1:18" ht="20.25" customHeight="1" x14ac:dyDescent="0.15">
      <c r="A57" s="23"/>
      <c r="B57" s="22">
        <v>42848</v>
      </c>
      <c r="C57" s="21"/>
      <c r="D57" s="18">
        <f>SUM(E57:F57)</f>
        <v>123918</v>
      </c>
      <c r="E57" s="18">
        <v>59751</v>
      </c>
      <c r="F57" s="18">
        <v>64167</v>
      </c>
      <c r="G57" s="18">
        <f>SUM(H57:I57)</f>
        <v>54911</v>
      </c>
      <c r="H57" s="18">
        <v>25930</v>
      </c>
      <c r="I57" s="18">
        <v>28981</v>
      </c>
      <c r="J57" s="18">
        <f>SUM(K57:L57)</f>
        <v>69007</v>
      </c>
      <c r="K57" s="18">
        <f>E57-H57</f>
        <v>33821</v>
      </c>
      <c r="L57" s="18">
        <f>F57-I57</f>
        <v>35186</v>
      </c>
      <c r="M57" s="35">
        <f t="shared" ref="M57:M58" si="13">ROUND(G57/D57,4)*100</f>
        <v>44.31</v>
      </c>
      <c r="N57" s="18">
        <f>SUM(O57:P57)</f>
        <v>54911</v>
      </c>
      <c r="O57" s="18">
        <v>54392</v>
      </c>
      <c r="P57" s="19">
        <v>519</v>
      </c>
      <c r="Q57" s="18">
        <v>28630</v>
      </c>
      <c r="R57" s="18">
        <v>5587</v>
      </c>
    </row>
    <row r="58" spans="1:18" ht="20.25" customHeight="1" x14ac:dyDescent="0.15">
      <c r="A58" s="23"/>
      <c r="B58" s="22">
        <v>44311</v>
      </c>
      <c r="C58" s="21"/>
      <c r="D58" s="18">
        <f>SUM(E58:F58)</f>
        <v>119210</v>
      </c>
      <c r="E58" s="18">
        <v>57520</v>
      </c>
      <c r="F58" s="18">
        <v>61690</v>
      </c>
      <c r="G58" s="18">
        <f>SUM(H58:I58)</f>
        <v>61368</v>
      </c>
      <c r="H58" s="18">
        <v>28776</v>
      </c>
      <c r="I58" s="18">
        <v>32592</v>
      </c>
      <c r="J58" s="18">
        <f>SUM(K58:L58)</f>
        <v>57842</v>
      </c>
      <c r="K58" s="18">
        <v>28744</v>
      </c>
      <c r="L58" s="18">
        <v>29098</v>
      </c>
      <c r="M58" s="35">
        <f t="shared" si="13"/>
        <v>51.480000000000004</v>
      </c>
      <c r="N58" s="18">
        <f>SUM(O58:P58)</f>
        <v>61368</v>
      </c>
      <c r="O58" s="18">
        <v>61029</v>
      </c>
      <c r="P58" s="19">
        <v>339</v>
      </c>
      <c r="Q58" s="18">
        <v>23713</v>
      </c>
      <c r="R58" s="18">
        <v>6558</v>
      </c>
    </row>
    <row r="59" spans="1:18" s="2" customFormat="1" ht="20.25" customHeight="1" x14ac:dyDescent="0.15">
      <c r="A59" s="17"/>
      <c r="B59" s="16"/>
      <c r="C59" s="15"/>
      <c r="D59" s="12"/>
      <c r="E59" s="12"/>
      <c r="F59" s="12"/>
      <c r="G59" s="12"/>
      <c r="H59" s="12"/>
      <c r="I59" s="12"/>
      <c r="J59" s="12"/>
      <c r="K59" s="12"/>
      <c r="L59" s="12"/>
      <c r="M59" s="14"/>
      <c r="N59" s="12"/>
      <c r="O59" s="12"/>
      <c r="P59" s="13"/>
      <c r="Q59" s="12"/>
      <c r="R59" s="12"/>
    </row>
    <row r="60" spans="1:18" ht="20.25" customHeight="1" x14ac:dyDescent="0.15">
      <c r="A60" s="28" t="s">
        <v>4</v>
      </c>
      <c r="B60" s="27"/>
      <c r="C60" s="26"/>
      <c r="D60" s="24"/>
      <c r="E60" s="24"/>
      <c r="F60" s="24"/>
      <c r="G60" s="24"/>
      <c r="H60" s="24"/>
      <c r="I60" s="24"/>
      <c r="J60" s="24"/>
      <c r="K60" s="24"/>
      <c r="L60" s="24"/>
      <c r="M60" s="25"/>
      <c r="N60" s="24"/>
      <c r="O60" s="24"/>
      <c r="P60" s="24"/>
      <c r="Q60" s="24"/>
      <c r="R60" s="24"/>
    </row>
    <row r="61" spans="1:18" s="2" customFormat="1" ht="20.25" customHeight="1" x14ac:dyDescent="0.15">
      <c r="A61" s="23"/>
      <c r="B61" s="22">
        <v>38471</v>
      </c>
      <c r="C61" s="21"/>
      <c r="D61" s="18">
        <v>137317</v>
      </c>
      <c r="E61" s="18">
        <v>65489</v>
      </c>
      <c r="F61" s="18">
        <v>71828</v>
      </c>
      <c r="G61" s="18">
        <v>98683</v>
      </c>
      <c r="H61" s="18">
        <v>45217</v>
      </c>
      <c r="I61" s="18">
        <v>53466</v>
      </c>
      <c r="J61" s="18">
        <v>38634</v>
      </c>
      <c r="K61" s="18">
        <v>20272</v>
      </c>
      <c r="L61" s="18">
        <v>18362</v>
      </c>
      <c r="M61" s="20">
        <v>71.87</v>
      </c>
      <c r="N61" s="18">
        <v>98681</v>
      </c>
      <c r="O61" s="18">
        <v>96970</v>
      </c>
      <c r="P61" s="19">
        <v>1711</v>
      </c>
      <c r="Q61" s="18">
        <v>2832</v>
      </c>
      <c r="R61" s="18">
        <v>344</v>
      </c>
    </row>
    <row r="62" spans="1:18" s="2" customFormat="1" ht="20.25" customHeight="1" x14ac:dyDescent="0.15">
      <c r="A62" s="23"/>
      <c r="B62" s="22">
        <v>38865</v>
      </c>
      <c r="C62" s="21"/>
      <c r="D62" s="18">
        <v>136505</v>
      </c>
      <c r="E62" s="18">
        <v>65066</v>
      </c>
      <c r="F62" s="18">
        <v>71439</v>
      </c>
      <c r="G62" s="18">
        <v>86530</v>
      </c>
      <c r="H62" s="18">
        <v>40000</v>
      </c>
      <c r="I62" s="18">
        <v>46530</v>
      </c>
      <c r="J62" s="18">
        <v>49975</v>
      </c>
      <c r="K62" s="18">
        <v>25066</v>
      </c>
      <c r="L62" s="18">
        <v>24909</v>
      </c>
      <c r="M62" s="20">
        <v>63.39</v>
      </c>
      <c r="N62" s="18">
        <v>86530</v>
      </c>
      <c r="O62" s="18">
        <v>85766</v>
      </c>
      <c r="P62" s="19">
        <v>764</v>
      </c>
      <c r="Q62" s="18">
        <v>2608</v>
      </c>
      <c r="R62" s="18">
        <v>886</v>
      </c>
    </row>
    <row r="63" spans="1:18" s="2" customFormat="1" ht="20.25" customHeight="1" x14ac:dyDescent="0.15">
      <c r="A63" s="23"/>
      <c r="B63" s="22">
        <v>40321</v>
      </c>
      <c r="C63" s="21"/>
      <c r="D63" s="18">
        <f>E63+F63</f>
        <v>133658</v>
      </c>
      <c r="E63" s="18">
        <v>63577</v>
      </c>
      <c r="F63" s="18">
        <v>70081</v>
      </c>
      <c r="G63" s="18">
        <f>H63+I63</f>
        <v>82247</v>
      </c>
      <c r="H63" s="18">
        <v>37835</v>
      </c>
      <c r="I63" s="18">
        <v>44412</v>
      </c>
      <c r="J63" s="18">
        <f>D63-G63</f>
        <v>51411</v>
      </c>
      <c r="K63" s="18">
        <f>E63-H63</f>
        <v>25742</v>
      </c>
      <c r="L63" s="18">
        <f>F63-I63</f>
        <v>25669</v>
      </c>
      <c r="M63" s="20">
        <v>61.54</v>
      </c>
      <c r="N63" s="18">
        <f>G63</f>
        <v>82247</v>
      </c>
      <c r="O63" s="18">
        <v>81573</v>
      </c>
      <c r="P63" s="19">
        <f>N63-O63</f>
        <v>674</v>
      </c>
      <c r="Q63" s="18">
        <v>3572</v>
      </c>
      <c r="R63" s="18">
        <v>952</v>
      </c>
    </row>
    <row r="64" spans="1:18" ht="20.25" customHeight="1" x14ac:dyDescent="0.15">
      <c r="A64" s="23"/>
      <c r="B64" s="22">
        <v>41385</v>
      </c>
      <c r="C64" s="21" t="s">
        <v>7</v>
      </c>
      <c r="D64" s="18">
        <f>E64+F64</f>
        <v>123770</v>
      </c>
      <c r="E64" s="18">
        <v>59293</v>
      </c>
      <c r="F64" s="18">
        <v>64477</v>
      </c>
      <c r="G64" s="18">
        <f>H64+I64</f>
        <v>54613</v>
      </c>
      <c r="H64" s="18">
        <v>25875</v>
      </c>
      <c r="I64" s="18">
        <v>28738</v>
      </c>
      <c r="J64" s="18">
        <f>K64+L64</f>
        <v>69157</v>
      </c>
      <c r="K64" s="18">
        <f t="shared" ref="K64:L68" si="14">E64-H64</f>
        <v>33418</v>
      </c>
      <c r="L64" s="18">
        <f t="shared" si="14"/>
        <v>35739</v>
      </c>
      <c r="M64" s="35">
        <f>ROUND(G64/D64,4)*100</f>
        <v>44.12</v>
      </c>
      <c r="N64" s="18">
        <f>G64</f>
        <v>54613</v>
      </c>
      <c r="O64" s="18">
        <v>49918</v>
      </c>
      <c r="P64" s="19">
        <v>4695</v>
      </c>
      <c r="Q64" s="18">
        <v>10252</v>
      </c>
      <c r="R64" s="18">
        <v>1927</v>
      </c>
    </row>
    <row r="65" spans="1:18" ht="20.25" customHeight="1" x14ac:dyDescent="0.15">
      <c r="A65" s="23"/>
      <c r="B65" s="37">
        <v>41784</v>
      </c>
      <c r="C65" s="21"/>
      <c r="D65" s="34">
        <f>E65+F65</f>
        <v>123067</v>
      </c>
      <c r="E65" s="34">
        <v>59060</v>
      </c>
      <c r="F65" s="34">
        <v>64007</v>
      </c>
      <c r="G65" s="34">
        <f>H65+I65</f>
        <v>64998</v>
      </c>
      <c r="H65" s="34">
        <v>30334</v>
      </c>
      <c r="I65" s="34">
        <v>34664</v>
      </c>
      <c r="J65" s="34">
        <f>K65+L65</f>
        <v>58069</v>
      </c>
      <c r="K65" s="34">
        <f t="shared" si="14"/>
        <v>28726</v>
      </c>
      <c r="L65" s="34">
        <f t="shared" si="14"/>
        <v>29343</v>
      </c>
      <c r="M65" s="35">
        <f>ROUND(G65/D65,4)*100</f>
        <v>52.82</v>
      </c>
      <c r="N65" s="34">
        <f>G65</f>
        <v>64998</v>
      </c>
      <c r="O65" s="34">
        <v>64290</v>
      </c>
      <c r="P65" s="38">
        <v>708</v>
      </c>
      <c r="Q65" s="34">
        <v>3106</v>
      </c>
      <c r="R65" s="34">
        <v>109</v>
      </c>
    </row>
    <row r="66" spans="1:18" ht="20.25" customHeight="1" x14ac:dyDescent="0.15">
      <c r="A66" s="23"/>
      <c r="B66" s="37">
        <v>42848</v>
      </c>
      <c r="C66" s="41" t="s">
        <v>31</v>
      </c>
      <c r="D66" s="34">
        <f>SUM(E66:F66)</f>
        <v>123918</v>
      </c>
      <c r="E66" s="34">
        <v>59751</v>
      </c>
      <c r="F66" s="34">
        <v>64167</v>
      </c>
      <c r="G66" s="34">
        <f>SUM(H66:I66)</f>
        <v>54866</v>
      </c>
      <c r="H66" s="34">
        <v>25897</v>
      </c>
      <c r="I66" s="34">
        <v>28969</v>
      </c>
      <c r="J66" s="34">
        <f>SUM(K66:L66)</f>
        <v>69052</v>
      </c>
      <c r="K66" s="34">
        <f t="shared" si="14"/>
        <v>33854</v>
      </c>
      <c r="L66" s="34">
        <f t="shared" si="14"/>
        <v>35198</v>
      </c>
      <c r="M66" s="35">
        <v>44.28</v>
      </c>
      <c r="N66" s="34">
        <f>SUM(O66:P66)</f>
        <v>54866</v>
      </c>
      <c r="O66" s="34">
        <v>48493</v>
      </c>
      <c r="P66" s="38">
        <v>6373</v>
      </c>
      <c r="Q66" s="34">
        <v>17638</v>
      </c>
      <c r="R66" s="34">
        <v>2267</v>
      </c>
    </row>
    <row r="67" spans="1:18" ht="20.25" customHeight="1" x14ac:dyDescent="0.15">
      <c r="A67" s="23"/>
      <c r="B67" s="37">
        <v>43240</v>
      </c>
      <c r="C67" s="41"/>
      <c r="D67" s="34">
        <v>122738</v>
      </c>
      <c r="E67" s="34">
        <v>59204</v>
      </c>
      <c r="F67" s="34">
        <v>63534</v>
      </c>
      <c r="G67" s="34">
        <v>63543</v>
      </c>
      <c r="H67" s="34">
        <v>29785</v>
      </c>
      <c r="I67" s="34">
        <v>33758</v>
      </c>
      <c r="J67" s="34">
        <v>59195</v>
      </c>
      <c r="K67" s="34">
        <f t="shared" si="14"/>
        <v>29419</v>
      </c>
      <c r="L67" s="34">
        <f t="shared" si="14"/>
        <v>29776</v>
      </c>
      <c r="M67" s="35">
        <v>51.77</v>
      </c>
      <c r="N67" s="34">
        <v>63543</v>
      </c>
      <c r="O67" s="34">
        <v>62887</v>
      </c>
      <c r="P67" s="38">
        <v>656</v>
      </c>
      <c r="Q67" s="34">
        <v>2809</v>
      </c>
      <c r="R67" s="34">
        <v>179</v>
      </c>
    </row>
    <row r="68" spans="1:18" ht="20.25" customHeight="1" x14ac:dyDescent="0.15">
      <c r="A68" s="23"/>
      <c r="B68" s="37">
        <v>44703</v>
      </c>
      <c r="C68" s="41"/>
      <c r="D68" s="34">
        <v>117744</v>
      </c>
      <c r="E68" s="34">
        <v>56828</v>
      </c>
      <c r="F68" s="34">
        <v>60916</v>
      </c>
      <c r="G68" s="34">
        <v>60448</v>
      </c>
      <c r="H68" s="34">
        <v>28267</v>
      </c>
      <c r="I68" s="34">
        <v>32181</v>
      </c>
      <c r="J68" s="34">
        <f>SUM(K68:L68)</f>
        <v>57296</v>
      </c>
      <c r="K68" s="34">
        <f t="shared" si="14"/>
        <v>28561</v>
      </c>
      <c r="L68" s="34">
        <f t="shared" si="14"/>
        <v>28735</v>
      </c>
      <c r="M68" s="35">
        <f>ROUND(G68/D68,4)*100</f>
        <v>51.339999999999996</v>
      </c>
      <c r="N68" s="34">
        <f>G68</f>
        <v>60448</v>
      </c>
      <c r="O68" s="34">
        <v>59897</v>
      </c>
      <c r="P68" s="19">
        <f>N68-O68</f>
        <v>551</v>
      </c>
      <c r="Q68" s="34">
        <v>2756</v>
      </c>
      <c r="R68" s="34">
        <v>45</v>
      </c>
    </row>
    <row r="69" spans="1:18" s="2" customFormat="1" ht="20.25" customHeight="1" x14ac:dyDescent="0.15">
      <c r="A69" s="17"/>
      <c r="B69" s="16"/>
      <c r="C69" s="15"/>
      <c r="D69" s="12"/>
      <c r="E69" s="12"/>
      <c r="F69" s="12"/>
      <c r="G69" s="12"/>
      <c r="H69" s="12"/>
      <c r="I69" s="12"/>
      <c r="J69" s="12"/>
      <c r="K69" s="12"/>
      <c r="L69" s="12"/>
      <c r="M69" s="14"/>
      <c r="N69" s="12"/>
      <c r="O69" s="12"/>
      <c r="P69" s="13"/>
      <c r="Q69" s="12"/>
      <c r="R69" s="12"/>
    </row>
    <row r="70" spans="1:18" s="2" customFormat="1" ht="20.25" customHeight="1" x14ac:dyDescent="0.15">
      <c r="B70" s="6"/>
      <c r="C70" s="11"/>
      <c r="D70" s="9"/>
      <c r="E70" s="9"/>
      <c r="F70" s="9"/>
      <c r="G70" s="9"/>
      <c r="H70" s="9"/>
      <c r="I70" s="9"/>
      <c r="J70" s="9"/>
      <c r="K70" s="9"/>
      <c r="L70" s="9"/>
      <c r="M70" s="10"/>
      <c r="N70" s="9"/>
      <c r="O70" s="9"/>
      <c r="P70" s="9"/>
      <c r="Q70" s="9"/>
      <c r="R70" s="9"/>
    </row>
    <row r="71" spans="1:18" ht="20.25" customHeight="1" x14ac:dyDescent="0.15">
      <c r="A71" s="8" t="s">
        <v>3</v>
      </c>
    </row>
    <row r="72" spans="1:18" ht="20.25" customHeight="1" x14ac:dyDescent="0.15"/>
    <row r="73" spans="1:18" x14ac:dyDescent="0.15">
      <c r="B73" s="7"/>
      <c r="C73" s="1"/>
    </row>
  </sheetData>
  <mergeCells count="6">
    <mergeCell ref="N5:P5"/>
    <mergeCell ref="Q5:R5"/>
    <mergeCell ref="A5:C6"/>
    <mergeCell ref="D5:F5"/>
    <mergeCell ref="G5:I5"/>
    <mergeCell ref="J5:L5"/>
  </mergeCells>
  <phoneticPr fontId="19"/>
  <pageMargins left="0.59055118110236227" right="0.59055118110236227" top="0.98425196850393704" bottom="0.43307086614173229" header="0.70866141732283472" footer="0.19685039370078741"/>
  <pageSetup paperSize="9" scale="75" fitToHeight="0" orientation="landscape" r:id="rId1"/>
  <headerFooter>
    <oddHeader>&amp;L第１３章　行政・選挙</oddHeader>
    <oddFooter>&amp;R&amp;P/&amp;N</oddFooter>
  </headerFooter>
  <ignoredErrors>
    <ignoredError sqref="N57 N66 N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13-5</vt:lpstr>
      <vt:lpstr>'13-5'!Print_Area</vt:lpstr>
      <vt:lpstr>'13-5'!Print_Titles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三浦 知穂 [Shiho Miura]</cp:lastModifiedBy>
  <cp:lastPrinted>2023-04-12T01:14:28Z</cp:lastPrinted>
  <dcterms:created xsi:type="dcterms:W3CDTF">2009-01-16T00:28:11Z</dcterms:created>
  <dcterms:modified xsi:type="dcterms:W3CDTF">2025-05-26T04:29:07Z</dcterms:modified>
</cp:coreProperties>
</file>