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0400" windowHeight="9480"/>
  </bookViews>
  <sheets>
    <sheet name="16-8（1）" sheetId="1" r:id="rId1"/>
    <sheet name="16-8（1）（旧石巻市）" sheetId="2" r:id="rId2"/>
  </sheets>
  <definedNames>
    <definedName name="_xlnm.Print_Area" localSheetId="0">'16-8（1）'!$A$1:$M$344</definedName>
  </definedNames>
  <calcPr calcId="162913"/>
</workbook>
</file>

<file path=xl/calcChain.xml><?xml version="1.0" encoding="utf-8"?>
<calcChain xmlns="http://schemas.openxmlformats.org/spreadsheetml/2006/main">
  <c r="E342" i="1" l="1"/>
  <c r="E321" i="1" l="1"/>
  <c r="E299" i="1"/>
  <c r="E277" i="1"/>
  <c r="E255" i="1"/>
  <c r="E232" i="1"/>
  <c r="E188" i="1"/>
  <c r="E165" i="1"/>
  <c r="E142" i="1"/>
  <c r="E71" i="1"/>
  <c r="E51" i="1"/>
  <c r="E31" i="1"/>
  <c r="E341" i="1"/>
  <c r="F320" i="1"/>
  <c r="E320" i="1"/>
  <c r="E298" i="1"/>
  <c r="E276" i="1"/>
  <c r="E254" i="1"/>
  <c r="E231" i="1"/>
  <c r="E187" i="1"/>
  <c r="E164" i="1"/>
  <c r="E141" i="1"/>
  <c r="E70" i="1"/>
  <c r="E50" i="1"/>
  <c r="E30" i="1"/>
  <c r="F319" i="1" l="1"/>
  <c r="E319" i="1"/>
  <c r="F275" i="1"/>
  <c r="E275" i="1"/>
  <c r="F253" i="1"/>
  <c r="E253" i="1"/>
  <c r="F230" i="1"/>
  <c r="E230" i="1"/>
  <c r="F186" i="1"/>
  <c r="E186" i="1"/>
  <c r="F163" i="1"/>
  <c r="E163" i="1"/>
  <c r="E140" i="1"/>
  <c r="F116" i="1"/>
  <c r="C116" i="1"/>
  <c r="F93" i="1"/>
  <c r="C93" i="1"/>
  <c r="E69" i="1"/>
  <c r="E49" i="1"/>
  <c r="E29" i="1"/>
  <c r="F297" i="1" l="1"/>
  <c r="E297" i="1"/>
  <c r="E340" i="1" l="1"/>
  <c r="E338" i="1" l="1"/>
  <c r="E317" i="1"/>
  <c r="E295" i="1"/>
  <c r="E273" i="1"/>
  <c r="E251" i="1"/>
  <c r="E228" i="1"/>
  <c r="E184" i="1"/>
  <c r="E161" i="1"/>
  <c r="E138" i="1"/>
  <c r="E67" i="1"/>
  <c r="E47" i="1"/>
  <c r="E27" i="1"/>
  <c r="E316" i="1" l="1"/>
  <c r="E294" i="1"/>
  <c r="E272" i="1"/>
  <c r="E250" i="1"/>
  <c r="E227" i="1"/>
  <c r="E183" i="1"/>
  <c r="E160" i="1"/>
  <c r="E137" i="1"/>
  <c r="E66" i="1"/>
  <c r="E46" i="1"/>
  <c r="E26" i="1"/>
  <c r="E339" i="1" l="1"/>
  <c r="E315" i="1" l="1"/>
  <c r="E293" i="1"/>
  <c r="E271" i="1"/>
  <c r="E249" i="1"/>
  <c r="E226" i="1"/>
  <c r="E182" i="1"/>
  <c r="E159" i="1"/>
  <c r="E136" i="1"/>
  <c r="E65" i="1"/>
  <c r="E45" i="1"/>
  <c r="E25" i="1"/>
  <c r="E337" i="1" l="1"/>
  <c r="E314" i="1" l="1"/>
  <c r="E292" i="1"/>
  <c r="E270" i="1"/>
  <c r="E248" i="1"/>
  <c r="E225" i="1"/>
  <c r="E181" i="1"/>
  <c r="E158" i="1"/>
  <c r="E135" i="1"/>
  <c r="E64" i="1" l="1"/>
  <c r="E44" i="1"/>
  <c r="E24" i="1"/>
  <c r="E336" i="1" l="1"/>
  <c r="E334" i="1" l="1"/>
  <c r="E313" i="1"/>
  <c r="E291" i="1"/>
  <c r="E269" i="1"/>
  <c r="E247" i="1"/>
  <c r="E224" i="1"/>
  <c r="E180" i="1"/>
  <c r="E157" i="1"/>
  <c r="E134" i="1"/>
  <c r="E63" i="1"/>
  <c r="E23" i="1"/>
  <c r="E43" i="1"/>
  <c r="E335" i="1"/>
  <c r="E318" i="1"/>
  <c r="E296" i="1"/>
  <c r="E268" i="1"/>
  <c r="E274" i="1"/>
  <c r="E252" i="1"/>
  <c r="E229" i="1"/>
  <c r="E68" i="1"/>
  <c r="E48" i="1"/>
  <c r="E28" i="1"/>
  <c r="E185" i="1"/>
  <c r="E162" i="1"/>
  <c r="E139" i="1"/>
  <c r="E332" i="1"/>
  <c r="E333" i="1"/>
  <c r="E311" i="1"/>
  <c r="E289" i="1"/>
  <c r="E267" i="1"/>
  <c r="E245" i="1"/>
  <c r="E222" i="1"/>
  <c r="E178" i="1"/>
  <c r="E155" i="1"/>
  <c r="E132" i="1"/>
  <c r="E61" i="1"/>
  <c r="E41" i="1"/>
  <c r="E21" i="1"/>
  <c r="E310" i="1"/>
  <c r="E288" i="1"/>
  <c r="E266" i="1"/>
  <c r="E244" i="1"/>
  <c r="E221" i="1"/>
  <c r="E177" i="1"/>
  <c r="E154" i="1"/>
  <c r="E131" i="1"/>
  <c r="E60" i="1"/>
  <c r="E40" i="1"/>
  <c r="E20" i="1"/>
  <c r="E312" i="1"/>
  <c r="E290" i="1"/>
  <c r="E246" i="1"/>
  <c r="E223" i="1"/>
  <c r="E179" i="1"/>
  <c r="E156" i="1"/>
  <c r="E133" i="1"/>
  <c r="E62" i="1"/>
  <c r="E42" i="1"/>
  <c r="E22" i="1"/>
  <c r="E331" i="1"/>
  <c r="E330" i="1"/>
  <c r="E329" i="1"/>
  <c r="E309" i="1"/>
  <c r="E308" i="1"/>
  <c r="E307" i="1"/>
  <c r="E306" i="1"/>
  <c r="E305" i="1"/>
  <c r="E265" i="1"/>
  <c r="E264" i="1"/>
  <c r="E263" i="1"/>
  <c r="E262" i="1"/>
  <c r="E261" i="1"/>
  <c r="E243" i="1"/>
  <c r="E242" i="1"/>
  <c r="E241" i="1"/>
  <c r="E240" i="1"/>
  <c r="E239" i="1"/>
  <c r="E287" i="1"/>
  <c r="E286" i="1"/>
  <c r="E285" i="1"/>
  <c r="E284" i="1"/>
  <c r="E283" i="1"/>
  <c r="E220" i="1"/>
  <c r="E219" i="1"/>
  <c r="E218" i="1"/>
  <c r="E217" i="1"/>
  <c r="E216" i="1"/>
  <c r="E176" i="1"/>
  <c r="E175" i="1"/>
  <c r="E174" i="1"/>
  <c r="E173" i="1"/>
  <c r="E172" i="1"/>
  <c r="E153" i="1"/>
  <c r="E152" i="1"/>
  <c r="E151" i="1"/>
  <c r="E150" i="1"/>
  <c r="E149" i="1"/>
  <c r="E127" i="1"/>
  <c r="E128" i="1"/>
  <c r="E129" i="1"/>
  <c r="E130" i="1"/>
  <c r="E126" i="1"/>
  <c r="E59" i="1"/>
  <c r="E58" i="1"/>
  <c r="E39" i="1"/>
  <c r="E38" i="1"/>
  <c r="E37" i="1"/>
  <c r="E19" i="1"/>
  <c r="E18" i="1"/>
  <c r="E17" i="1"/>
  <c r="E10" i="1"/>
  <c r="E9" i="1"/>
  <c r="D8" i="2"/>
  <c r="F8" i="2"/>
  <c r="H8" i="2"/>
  <c r="D9" i="2"/>
  <c r="F9" i="2"/>
  <c r="H9" i="2"/>
  <c r="D10" i="2"/>
  <c r="F10" i="2"/>
  <c r="H10" i="2"/>
  <c r="D11" i="2"/>
  <c r="F11" i="2"/>
  <c r="H11" i="2"/>
  <c r="D12" i="2"/>
  <c r="F12" i="2"/>
  <c r="H12" i="2"/>
  <c r="C14" i="2"/>
  <c r="D14" i="2" s="1"/>
  <c r="C15" i="2"/>
  <c r="H15" i="2" s="1"/>
  <c r="D15" i="2"/>
  <c r="C16" i="2"/>
  <c r="D16" i="2"/>
  <c r="C17" i="2"/>
  <c r="D17" i="2"/>
  <c r="C28" i="2"/>
  <c r="D28" i="2"/>
  <c r="H28" i="2"/>
  <c r="C30" i="2"/>
  <c r="F30" i="2" s="1"/>
  <c r="H30" i="2"/>
  <c r="C32" i="2"/>
  <c r="D32" i="2" s="1"/>
  <c r="H32" i="2"/>
  <c r="C34" i="2"/>
  <c r="D34" i="2"/>
  <c r="H34" i="2"/>
  <c r="C36" i="2"/>
  <c r="D36" i="2" s="1"/>
  <c r="H36" i="2"/>
  <c r="C38" i="2"/>
  <c r="F38" i="2" s="1"/>
  <c r="H38" i="2"/>
  <c r="C40" i="2"/>
  <c r="D40" i="2" s="1"/>
  <c r="H40" i="2"/>
  <c r="C42" i="2"/>
  <c r="D42" i="2" s="1"/>
  <c r="H42" i="2"/>
  <c r="C44" i="2"/>
  <c r="D44" i="2" s="1"/>
  <c r="H44" i="2"/>
  <c r="C46" i="2"/>
  <c r="C67" i="2"/>
  <c r="D67" i="2" s="1"/>
  <c r="H67" i="2"/>
  <c r="C69" i="2"/>
  <c r="F69" i="2" s="1"/>
  <c r="D69" i="2"/>
  <c r="H69" i="2"/>
  <c r="C71" i="2"/>
  <c r="D71" i="2" s="1"/>
  <c r="H71" i="2"/>
  <c r="C73" i="2"/>
  <c r="D73" i="2" s="1"/>
  <c r="H73" i="2"/>
  <c r="D75" i="2"/>
  <c r="F75" i="2"/>
  <c r="H75" i="2"/>
  <c r="D79" i="2"/>
  <c r="F79" i="2"/>
  <c r="H79" i="2"/>
  <c r="C87" i="2"/>
  <c r="D87" i="2"/>
  <c r="C89" i="2"/>
  <c r="D89" i="2"/>
  <c r="C91" i="2"/>
  <c r="D91" i="2"/>
  <c r="C93" i="2"/>
  <c r="D93" i="2"/>
  <c r="D95" i="2"/>
  <c r="C97" i="2"/>
  <c r="D97" i="2" s="1"/>
  <c r="H97" i="2"/>
  <c r="C99" i="2"/>
  <c r="D99" i="2" s="1"/>
  <c r="F99" i="2"/>
  <c r="H99" i="2"/>
  <c r="C101" i="2"/>
  <c r="D101" i="2" s="1"/>
  <c r="H101" i="2"/>
  <c r="C103" i="2"/>
  <c r="F103" i="2" s="1"/>
  <c r="H103" i="2"/>
  <c r="F105" i="2"/>
  <c r="H105" i="2"/>
  <c r="F109" i="2"/>
  <c r="H109" i="2"/>
  <c r="F110" i="2"/>
  <c r="C128" i="2"/>
  <c r="D128" i="2" s="1"/>
  <c r="H128" i="2"/>
  <c r="C130" i="2"/>
  <c r="D130" i="2" s="1"/>
  <c r="F130" i="2"/>
  <c r="H130" i="2"/>
  <c r="C132" i="2"/>
  <c r="D132" i="2" s="1"/>
  <c r="H132" i="2"/>
  <c r="C134" i="2"/>
  <c r="D134" i="2" s="1"/>
  <c r="F134" i="2"/>
  <c r="H134" i="2"/>
  <c r="D136" i="2"/>
  <c r="F136" i="2"/>
  <c r="H136" i="2"/>
  <c r="D140" i="2"/>
  <c r="F140" i="2"/>
  <c r="H140" i="2"/>
  <c r="C160" i="2"/>
  <c r="D160" i="2" s="1"/>
  <c r="H160" i="2"/>
  <c r="C162" i="2"/>
  <c r="D162" i="2" s="1"/>
  <c r="F162" i="2"/>
  <c r="H162" i="2"/>
  <c r="C164" i="2"/>
  <c r="D164" i="2" s="1"/>
  <c r="H164" i="2"/>
  <c r="C166" i="2"/>
  <c r="D166" i="2" s="1"/>
  <c r="F166" i="2"/>
  <c r="H166" i="2"/>
  <c r="D168" i="2"/>
  <c r="F168" i="2"/>
  <c r="H168" i="2"/>
  <c r="D172" i="2"/>
  <c r="F172" i="2"/>
  <c r="H172" i="2"/>
  <c r="C190" i="2"/>
  <c r="D190" i="2" s="1"/>
  <c r="H190" i="2"/>
  <c r="C192" i="2"/>
  <c r="D192" i="2" s="1"/>
  <c r="F192" i="2"/>
  <c r="H192" i="2"/>
  <c r="C194" i="2"/>
  <c r="D194" i="2" s="1"/>
  <c r="H194" i="2"/>
  <c r="C196" i="2"/>
  <c r="D196" i="2" s="1"/>
  <c r="D198" i="2"/>
  <c r="D202" i="2"/>
  <c r="H17" i="2"/>
  <c r="H16" i="2"/>
  <c r="F73" i="2"/>
  <c r="F42" i="2"/>
  <c r="F34" i="2"/>
  <c r="F32" i="2"/>
  <c r="F17" i="2"/>
  <c r="F16" i="2"/>
  <c r="F14" i="2"/>
  <c r="F28" i="2"/>
  <c r="F36" i="2"/>
  <c r="H14" i="2"/>
  <c r="F15" i="2"/>
  <c r="F71" i="2" l="1"/>
  <c r="F194" i="2"/>
  <c r="F190" i="2"/>
  <c r="F164" i="2"/>
  <c r="F160" i="2"/>
  <c r="F132" i="2"/>
  <c r="F128" i="2"/>
  <c r="F101" i="2"/>
  <c r="F97" i="2"/>
  <c r="D30" i="2"/>
  <c r="D38" i="2"/>
  <c r="F67" i="2"/>
  <c r="F40" i="2"/>
</calcChain>
</file>

<file path=xl/sharedStrings.xml><?xml version="1.0" encoding="utf-8"?>
<sst xmlns="http://schemas.openxmlformats.org/spreadsheetml/2006/main" count="763" uniqueCount="307">
  <si>
    <t>（1）基本健康診査受診状況（40歳以上）</t>
  </si>
  <si>
    <t>基本診査</t>
  </si>
  <si>
    <t>心電図検査</t>
  </si>
  <si>
    <t>眼底検査</t>
  </si>
  <si>
    <t>診断結果</t>
  </si>
  <si>
    <t>検　診　料　金</t>
  </si>
  <si>
    <t>申込み者数</t>
  </si>
  <si>
    <t>受診者数</t>
  </si>
  <si>
    <t>受　診　率</t>
  </si>
  <si>
    <t>正常</t>
  </si>
  <si>
    <t>要観察</t>
  </si>
  <si>
    <t>要再検</t>
  </si>
  <si>
    <t>要医療</t>
  </si>
  <si>
    <t>（自己負担）</t>
  </si>
  <si>
    <t>要指導</t>
  </si>
  <si>
    <t>（1,000）</t>
  </si>
  <si>
    <t xml:space="preserve"> (1,800)</t>
  </si>
  <si>
    <t>（2）胃がん検診受診状況（40歳以上）</t>
  </si>
  <si>
    <t>一般診査</t>
  </si>
  <si>
    <t>精密診査</t>
  </si>
  <si>
    <t>検診料金</t>
  </si>
  <si>
    <t>要精検数</t>
  </si>
  <si>
    <t>精　検　率</t>
  </si>
  <si>
    <t>異常なし</t>
  </si>
  <si>
    <t>がん</t>
  </si>
  <si>
    <t>その他</t>
  </si>
  <si>
    <t>（87.2）</t>
  </si>
  <si>
    <t>（0.14）</t>
  </si>
  <si>
    <t>（12.7）</t>
  </si>
  <si>
    <t>（500）</t>
  </si>
  <si>
    <t>（88.0）</t>
  </si>
  <si>
    <t>（0.13）</t>
  </si>
  <si>
    <t>（11.9）</t>
  </si>
  <si>
    <t>（88.5）</t>
  </si>
  <si>
    <t>（11.4）</t>
  </si>
  <si>
    <t>（87.9）</t>
  </si>
  <si>
    <t>（0.12）</t>
  </si>
  <si>
    <t>（3）子宮がん検診受診状況（30歳以上）</t>
  </si>
  <si>
    <t>年度</t>
  </si>
  <si>
    <t>基礎検診</t>
  </si>
  <si>
    <t>精密検査</t>
  </si>
  <si>
    <t>体がん検診</t>
  </si>
  <si>
    <t>経過観察</t>
  </si>
  <si>
    <t>（99.3）</t>
  </si>
  <si>
    <t>（0.06）</t>
  </si>
  <si>
    <t>（99.2）</t>
  </si>
  <si>
    <t>（98.8）</t>
  </si>
  <si>
    <t>（0.07）</t>
  </si>
  <si>
    <t>（1.1)</t>
  </si>
  <si>
    <t>（99.1）</t>
  </si>
  <si>
    <t>（4）乳がん検診受診状況（30歳以上）</t>
  </si>
  <si>
    <t>受診者</t>
  </si>
  <si>
    <t>（98.6）</t>
  </si>
  <si>
    <t>（0.04）</t>
  </si>
  <si>
    <t>（1.1）</t>
  </si>
  <si>
    <t>（700）</t>
  </si>
  <si>
    <t>（98.5）</t>
  </si>
  <si>
    <t>（1.2）</t>
  </si>
  <si>
    <t>（97.7）</t>
  </si>
  <si>
    <t>（0.03）</t>
  </si>
  <si>
    <t>（2.1）</t>
  </si>
  <si>
    <t>（98.3）</t>
  </si>
  <si>
    <t>（1.7）</t>
  </si>
  <si>
    <t xml:space="preserve">     ※その他は｢がん｣以外の疾病及び要精検者のうちの未検者を含む｡</t>
  </si>
  <si>
    <t>（90.6）</t>
  </si>
  <si>
    <t>（0.21）</t>
  </si>
  <si>
    <t>（9.2）</t>
  </si>
  <si>
    <t>（-）</t>
  </si>
  <si>
    <t>（89.6）</t>
  </si>
  <si>
    <t>（0.22）</t>
  </si>
  <si>
    <t>（10.2）</t>
  </si>
  <si>
    <t>（90.4）</t>
  </si>
  <si>
    <t>（0.15）</t>
  </si>
  <si>
    <t>（9.5）</t>
  </si>
  <si>
    <t>（92.0）</t>
  </si>
  <si>
    <t xml:space="preserve">   ※その他は  1.判定不能 　2.便潜血反応陰性で自覚症状のある者  3.精検後がん以外の疾病のある者  ４．要精検者のうち未把握者及び未検の者  </t>
  </si>
  <si>
    <t>（6）－１肺がん検診受診状況（40歳以上）　　Ｘ線検査によるもの</t>
  </si>
  <si>
    <t>対象者数</t>
  </si>
  <si>
    <t>（円)</t>
  </si>
  <si>
    <t>（97.53）</t>
  </si>
  <si>
    <t>（0.01）</t>
  </si>
  <si>
    <t>（96.54）</t>
  </si>
  <si>
    <t>（96.02）</t>
  </si>
  <si>
    <t>（0.05）</t>
  </si>
  <si>
    <t>（96.80）</t>
  </si>
  <si>
    <t xml:space="preserve"> </t>
  </si>
  <si>
    <t>（6）－２肺がん検診受診状況（40歳以上）　　喀痰検査によるもの</t>
  </si>
  <si>
    <t>（0.17）</t>
  </si>
  <si>
    <t>-</t>
  </si>
  <si>
    <t>（100.0）</t>
  </si>
  <si>
    <t>（0.16）</t>
  </si>
  <si>
    <t>（0.47）</t>
  </si>
  <si>
    <t>８．成人保健</t>
    <rPh sb="2" eb="4">
      <t>セイジン</t>
    </rPh>
    <rPh sb="4" eb="6">
      <t>ホケン</t>
    </rPh>
    <phoneticPr fontId="3"/>
  </si>
  <si>
    <t>（1）健康診査</t>
    <rPh sb="3" eb="5">
      <t>ケンコウ</t>
    </rPh>
    <rPh sb="5" eb="7">
      <t>シンサ</t>
    </rPh>
    <phoneticPr fontId="3"/>
  </si>
  <si>
    <t>単位：人</t>
    <rPh sb="0" eb="2">
      <t>タンイ</t>
    </rPh>
    <rPh sb="3" eb="4">
      <t>ニン</t>
    </rPh>
    <phoneticPr fontId="3"/>
  </si>
  <si>
    <t>年度</t>
    <rPh sb="0" eb="2">
      <t>ネンド</t>
    </rPh>
    <phoneticPr fontId="3"/>
  </si>
  <si>
    <t>対象者</t>
    <rPh sb="0" eb="3">
      <t>タイショウシャ</t>
    </rPh>
    <phoneticPr fontId="3"/>
  </si>
  <si>
    <t>受診結果</t>
    <rPh sb="0" eb="2">
      <t>ジュシン</t>
    </rPh>
    <rPh sb="2" eb="4">
      <t>ケッカ</t>
    </rPh>
    <phoneticPr fontId="3"/>
  </si>
  <si>
    <t>異常なし</t>
    <rPh sb="0" eb="2">
      <t>イジョウ</t>
    </rPh>
    <phoneticPr fontId="3"/>
  </si>
  <si>
    <t>要観察</t>
    <rPh sb="0" eb="1">
      <t>ヨウ</t>
    </rPh>
    <rPh sb="1" eb="3">
      <t>カンサツ</t>
    </rPh>
    <phoneticPr fontId="3"/>
  </si>
  <si>
    <t>要指導
要再検</t>
    <rPh sb="0" eb="1">
      <t>ヨウ</t>
    </rPh>
    <rPh sb="1" eb="3">
      <t>シドウ</t>
    </rPh>
    <rPh sb="4" eb="5">
      <t>ヨウ</t>
    </rPh>
    <rPh sb="5" eb="7">
      <t>サイケン</t>
    </rPh>
    <phoneticPr fontId="3"/>
  </si>
  <si>
    <t>要治療</t>
    <rPh sb="0" eb="1">
      <t>ヨウ</t>
    </rPh>
    <rPh sb="1" eb="3">
      <t>チリョウ</t>
    </rPh>
    <phoneticPr fontId="3"/>
  </si>
  <si>
    <t>要治療
継続</t>
    <rPh sb="0" eb="1">
      <t>ヨウ</t>
    </rPh>
    <rPh sb="1" eb="3">
      <t>チリョウ</t>
    </rPh>
    <rPh sb="4" eb="6">
      <t>ケイゾク</t>
    </rPh>
    <phoneticPr fontId="3"/>
  </si>
  <si>
    <t>Ｂ型肝炎
検査
受診者数</t>
    <rPh sb="1" eb="2">
      <t>カタ</t>
    </rPh>
    <rPh sb="2" eb="4">
      <t>カンエン</t>
    </rPh>
    <rPh sb="5" eb="7">
      <t>ケンサ</t>
    </rPh>
    <rPh sb="8" eb="11">
      <t>ジュシンシャ</t>
    </rPh>
    <rPh sb="11" eb="12">
      <t>スウ</t>
    </rPh>
    <phoneticPr fontId="3"/>
  </si>
  <si>
    <t>判定結果</t>
    <rPh sb="0" eb="2">
      <t>ハンテイ</t>
    </rPh>
    <rPh sb="2" eb="4">
      <t>ケッカ</t>
    </rPh>
    <phoneticPr fontId="3"/>
  </si>
  <si>
    <t>Ｃ型肝炎
検査
受診者数</t>
    <rPh sb="1" eb="2">
      <t>カタ</t>
    </rPh>
    <rPh sb="2" eb="4">
      <t>カンエン</t>
    </rPh>
    <rPh sb="5" eb="7">
      <t>ケンサ</t>
    </rPh>
    <rPh sb="8" eb="11">
      <t>ジュシンシャ</t>
    </rPh>
    <rPh sb="11" eb="12">
      <t>スウ</t>
    </rPh>
    <phoneticPr fontId="3"/>
  </si>
  <si>
    <t>陰性</t>
    <rPh sb="0" eb="2">
      <t>インセイ</t>
    </rPh>
    <phoneticPr fontId="3"/>
  </si>
  <si>
    <t>陽性</t>
    <rPh sb="0" eb="2">
      <t>ヨウセイ</t>
    </rPh>
    <phoneticPr fontId="3"/>
  </si>
  <si>
    <t>抗体区分</t>
    <rPh sb="0" eb="2">
      <t>コウタイ</t>
    </rPh>
    <rPh sb="2" eb="4">
      <t>クブン</t>
    </rPh>
    <phoneticPr fontId="3"/>
  </si>
  <si>
    <t>※抗体区分　１・２：現在、Ｃ型肝炎に感染している可能性が極めて高い</t>
    <rPh sb="1" eb="3">
      <t>コウタイ</t>
    </rPh>
    <rPh sb="3" eb="5">
      <t>クブン</t>
    </rPh>
    <rPh sb="10" eb="12">
      <t>ゲンザイ</t>
    </rPh>
    <rPh sb="14" eb="15">
      <t>カタ</t>
    </rPh>
    <rPh sb="15" eb="17">
      <t>カンエン</t>
    </rPh>
    <rPh sb="18" eb="20">
      <t>カンセン</t>
    </rPh>
    <rPh sb="24" eb="27">
      <t>カノウセイ</t>
    </rPh>
    <rPh sb="28" eb="29">
      <t>キワ</t>
    </rPh>
    <rPh sb="31" eb="32">
      <t>タカ</t>
    </rPh>
    <phoneticPr fontId="3"/>
  </si>
  <si>
    <t>※抗体区分　３・４・５：現在、Ｃ型肝炎に感染していない可能性が極めて高い</t>
    <rPh sb="1" eb="3">
      <t>コウタイ</t>
    </rPh>
    <rPh sb="3" eb="5">
      <t>クブン</t>
    </rPh>
    <rPh sb="12" eb="14">
      <t>ゲンザイ</t>
    </rPh>
    <rPh sb="16" eb="17">
      <t>カタ</t>
    </rPh>
    <rPh sb="17" eb="19">
      <t>カンエン</t>
    </rPh>
    <rPh sb="20" eb="22">
      <t>カンセン</t>
    </rPh>
    <rPh sb="27" eb="30">
      <t>カノウセイ</t>
    </rPh>
    <rPh sb="31" eb="32">
      <t>キワ</t>
    </rPh>
    <rPh sb="34" eb="35">
      <t>タカ</t>
    </rPh>
    <phoneticPr fontId="3"/>
  </si>
  <si>
    <t>受診率</t>
    <rPh sb="0" eb="2">
      <t>ジュシン</t>
    </rPh>
    <rPh sb="2" eb="3">
      <t>リツ</t>
    </rPh>
    <phoneticPr fontId="3"/>
  </si>
  <si>
    <t>要指導</t>
    <rPh sb="0" eb="1">
      <t>ヨウ</t>
    </rPh>
    <rPh sb="1" eb="3">
      <t>シドウ</t>
    </rPh>
    <phoneticPr fontId="3"/>
  </si>
  <si>
    <t>要精検</t>
    <rPh sb="0" eb="1">
      <t>ヨウ</t>
    </rPh>
    <rPh sb="1" eb="2">
      <t>セイ</t>
    </rPh>
    <rPh sb="2" eb="3">
      <t>ケン</t>
    </rPh>
    <phoneticPr fontId="3"/>
  </si>
  <si>
    <t>精検
該当者</t>
    <rPh sb="0" eb="1">
      <t>セイ</t>
    </rPh>
    <rPh sb="1" eb="2">
      <t>ケン</t>
    </rPh>
    <rPh sb="3" eb="6">
      <t>ガイトウシャ</t>
    </rPh>
    <phoneticPr fontId="3"/>
  </si>
  <si>
    <t>精検結果</t>
    <rPh sb="0" eb="1">
      <t>セイ</t>
    </rPh>
    <rPh sb="1" eb="2">
      <t>ケン</t>
    </rPh>
    <rPh sb="2" eb="4">
      <t>ケッカ</t>
    </rPh>
    <phoneticPr fontId="3"/>
  </si>
  <si>
    <t>がん</t>
    <phoneticPr fontId="3"/>
  </si>
  <si>
    <t>がんの
疑い</t>
    <rPh sb="4" eb="5">
      <t>ウタガ</t>
    </rPh>
    <phoneticPr fontId="3"/>
  </si>
  <si>
    <t>がん以外</t>
    <rPh sb="2" eb="4">
      <t>イガイ</t>
    </rPh>
    <phoneticPr fontId="3"/>
  </si>
  <si>
    <t>未把握</t>
    <rPh sb="0" eb="1">
      <t>ミ</t>
    </rPh>
    <rPh sb="1" eb="3">
      <t>ハアク</t>
    </rPh>
    <phoneticPr fontId="3"/>
  </si>
  <si>
    <t>未受診</t>
    <rPh sb="0" eb="1">
      <t>ミ</t>
    </rPh>
    <rPh sb="1" eb="3">
      <t>ジュシン</t>
    </rPh>
    <phoneticPr fontId="3"/>
  </si>
  <si>
    <t>８．成人保健（旧石巻市）</t>
    <rPh sb="2" eb="4">
      <t>セイジン</t>
    </rPh>
    <rPh sb="4" eb="6">
      <t>ホケン</t>
    </rPh>
    <rPh sb="7" eb="8">
      <t>キュウ</t>
    </rPh>
    <rPh sb="8" eb="11">
      <t>イシノマキシ</t>
    </rPh>
    <phoneticPr fontId="3"/>
  </si>
  <si>
    <t>年　度</t>
    <phoneticPr fontId="4"/>
  </si>
  <si>
    <t>A</t>
    <phoneticPr fontId="4"/>
  </si>
  <si>
    <t>B</t>
    <phoneticPr fontId="4"/>
  </si>
  <si>
    <t>C（B／A）</t>
    <phoneticPr fontId="4"/>
  </si>
  <si>
    <t>D</t>
    <phoneticPr fontId="4"/>
  </si>
  <si>
    <t>E（D／B）</t>
    <phoneticPr fontId="4"/>
  </si>
  <si>
    <t>F</t>
    <phoneticPr fontId="4"/>
  </si>
  <si>
    <t>G（F／B）</t>
    <phoneticPr fontId="4"/>
  </si>
  <si>
    <t>平成5</t>
    <rPh sb="0" eb="2">
      <t>ヘイセイ</t>
    </rPh>
    <phoneticPr fontId="4"/>
  </si>
  <si>
    <t>（1,300）</t>
    <phoneticPr fontId="4"/>
  </si>
  <si>
    <t>（1,600）</t>
    <phoneticPr fontId="4"/>
  </si>
  <si>
    <t>（1,700）</t>
    <phoneticPr fontId="4"/>
  </si>
  <si>
    <t xml:space="preserve"> (1,700)</t>
    <phoneticPr fontId="4"/>
  </si>
  <si>
    <t xml:space="preserve"> (1,800)</t>
    <phoneticPr fontId="4"/>
  </si>
  <si>
    <t>　　※平成8年度から検診項目の変更あり</t>
    <phoneticPr fontId="4"/>
  </si>
  <si>
    <t>年度</t>
    <rPh sb="0" eb="2">
      <t>ネンド</t>
    </rPh>
    <phoneticPr fontId="4"/>
  </si>
  <si>
    <t>精検未受診者</t>
    <rPh sb="0" eb="1">
      <t>セイ</t>
    </rPh>
    <rPh sb="1" eb="2">
      <t>ケン</t>
    </rPh>
    <rPh sb="2" eb="3">
      <t>ミ</t>
    </rPh>
    <rPh sb="3" eb="6">
      <t>ジュシンシャ</t>
    </rPh>
    <phoneticPr fontId="4"/>
  </si>
  <si>
    <t>A</t>
    <phoneticPr fontId="4"/>
  </si>
  <si>
    <t>B</t>
    <phoneticPr fontId="4"/>
  </si>
  <si>
    <t>C（B／A）</t>
    <phoneticPr fontId="4"/>
  </si>
  <si>
    <t>D</t>
    <phoneticPr fontId="4"/>
  </si>
  <si>
    <t>E（D／B）</t>
    <phoneticPr fontId="4"/>
  </si>
  <si>
    <t>F</t>
    <phoneticPr fontId="4"/>
  </si>
  <si>
    <t>G（F／D）</t>
    <phoneticPr fontId="4"/>
  </si>
  <si>
    <t>　</t>
    <phoneticPr fontId="4"/>
  </si>
  <si>
    <t>（12.0）</t>
    <phoneticPr fontId="4"/>
  </si>
  <si>
    <t>（500）</t>
    <phoneticPr fontId="4"/>
  </si>
  <si>
    <t>21</t>
    <phoneticPr fontId="4"/>
  </si>
  <si>
    <t>（700）</t>
    <phoneticPr fontId="4"/>
  </si>
  <si>
    <t>12</t>
    <phoneticPr fontId="4"/>
  </si>
  <si>
    <t>457</t>
    <phoneticPr fontId="4"/>
  </si>
  <si>
    <t>14</t>
    <phoneticPr fontId="4"/>
  </si>
  <si>
    <t>415</t>
    <phoneticPr fontId="4"/>
  </si>
  <si>
    <t>7</t>
    <phoneticPr fontId="4"/>
  </si>
  <si>
    <t>403</t>
    <phoneticPr fontId="4"/>
  </si>
  <si>
    <t>17</t>
    <phoneticPr fontId="4"/>
  </si>
  <si>
    <t>350</t>
    <phoneticPr fontId="4"/>
  </si>
  <si>
    <t>6</t>
    <phoneticPr fontId="4"/>
  </si>
  <si>
    <t>313</t>
    <phoneticPr fontId="4"/>
  </si>
  <si>
    <t>385</t>
    <phoneticPr fontId="4"/>
  </si>
  <si>
    <t>（0.60）</t>
    <phoneticPr fontId="4"/>
  </si>
  <si>
    <t>（がん1）</t>
    <phoneticPr fontId="4"/>
  </si>
  <si>
    <t>（0.73）</t>
    <phoneticPr fontId="4"/>
  </si>
  <si>
    <t>（がん0）</t>
    <phoneticPr fontId="4"/>
  </si>
  <si>
    <t>（0.86)</t>
    <phoneticPr fontId="4"/>
  </si>
  <si>
    <t>（1，000）</t>
    <phoneticPr fontId="4"/>
  </si>
  <si>
    <t>5</t>
    <phoneticPr fontId="4"/>
  </si>
  <si>
    <t>97</t>
    <phoneticPr fontId="4"/>
  </si>
  <si>
    <t>191</t>
    <phoneticPr fontId="4"/>
  </si>
  <si>
    <t>7,014</t>
    <phoneticPr fontId="4"/>
  </si>
  <si>
    <t>(1,300)</t>
    <phoneticPr fontId="4"/>
  </si>
  <si>
    <t>（1）</t>
    <phoneticPr fontId="4"/>
  </si>
  <si>
    <t>(1,000)</t>
    <phoneticPr fontId="4"/>
  </si>
  <si>
    <t>3</t>
    <phoneticPr fontId="4"/>
  </si>
  <si>
    <t>90</t>
    <phoneticPr fontId="4"/>
  </si>
  <si>
    <t>273</t>
    <phoneticPr fontId="4"/>
  </si>
  <si>
    <t>　　　</t>
    <phoneticPr fontId="4"/>
  </si>
  <si>
    <t>(1,500)</t>
    <phoneticPr fontId="4"/>
  </si>
  <si>
    <t>（0）</t>
    <phoneticPr fontId="4"/>
  </si>
  <si>
    <t>(1,200)</t>
    <phoneticPr fontId="4"/>
  </si>
  <si>
    <t>4</t>
    <phoneticPr fontId="4"/>
  </si>
  <si>
    <t>55</t>
    <phoneticPr fontId="4"/>
  </si>
  <si>
    <t>327</t>
    <phoneticPr fontId="4"/>
  </si>
  <si>
    <t>(1,600)</t>
    <phoneticPr fontId="4"/>
  </si>
  <si>
    <t>356</t>
    <phoneticPr fontId="4"/>
  </si>
  <si>
    <t>383</t>
    <phoneticPr fontId="4"/>
  </si>
  <si>
    <t>389</t>
    <phoneticPr fontId="4"/>
  </si>
  <si>
    <t>8</t>
    <phoneticPr fontId="4"/>
  </si>
  <si>
    <t>357</t>
    <phoneticPr fontId="4"/>
  </si>
  <si>
    <t>診断結果等</t>
    <rPh sb="4" eb="5">
      <t>トウ</t>
    </rPh>
    <phoneticPr fontId="4"/>
  </si>
  <si>
    <t>精検未受検者</t>
    <rPh sb="0" eb="1">
      <t>セイ</t>
    </rPh>
    <rPh sb="1" eb="2">
      <t>ケン</t>
    </rPh>
    <rPh sb="2" eb="3">
      <t>ミ</t>
    </rPh>
    <rPh sb="3" eb="5">
      <t>ジュケン</t>
    </rPh>
    <rPh sb="5" eb="6">
      <t>シャ</t>
    </rPh>
    <phoneticPr fontId="4"/>
  </si>
  <si>
    <t>（97.6）</t>
    <phoneticPr fontId="4"/>
  </si>
  <si>
    <t>（0.1）</t>
    <phoneticPr fontId="4"/>
  </si>
  <si>
    <t>（2.3）</t>
    <phoneticPr fontId="4"/>
  </si>
  <si>
    <t>164</t>
    <phoneticPr fontId="4"/>
  </si>
  <si>
    <t>9</t>
    <phoneticPr fontId="4"/>
  </si>
  <si>
    <t>114</t>
    <phoneticPr fontId="4"/>
  </si>
  <si>
    <t>（800）</t>
    <phoneticPr fontId="4"/>
  </si>
  <si>
    <t>10</t>
    <phoneticPr fontId="4"/>
  </si>
  <si>
    <t>124</t>
    <phoneticPr fontId="4"/>
  </si>
  <si>
    <t>5,398(97.9)</t>
    <phoneticPr fontId="4"/>
  </si>
  <si>
    <t>6(0.1)</t>
    <phoneticPr fontId="4"/>
  </si>
  <si>
    <t>94(1.7)</t>
    <phoneticPr fontId="4"/>
  </si>
  <si>
    <t>3,030(800)</t>
    <phoneticPr fontId="4"/>
  </si>
  <si>
    <t>上段　視触診</t>
    <rPh sb="0" eb="2">
      <t>ジョウダン</t>
    </rPh>
    <rPh sb="3" eb="4">
      <t>シ</t>
    </rPh>
    <rPh sb="4" eb="5">
      <t>ショク</t>
    </rPh>
    <rPh sb="5" eb="6">
      <t>シン</t>
    </rPh>
    <phoneticPr fontId="4"/>
  </si>
  <si>
    <t>3,047(92.8)</t>
    <phoneticPr fontId="4"/>
  </si>
  <si>
    <t>16(4.9)</t>
    <phoneticPr fontId="4"/>
  </si>
  <si>
    <t>192(5.9)</t>
    <phoneticPr fontId="4"/>
  </si>
  <si>
    <t>6,180(2,100)</t>
    <phoneticPr fontId="4"/>
  </si>
  <si>
    <t>下段　ﾏﾝﾓｸﾞﾗﾌｨ併用</t>
    <rPh sb="0" eb="2">
      <t>ゲダン</t>
    </rPh>
    <rPh sb="11" eb="12">
      <t>ヘイ</t>
    </rPh>
    <rPh sb="12" eb="13">
      <t>ヨウ</t>
    </rPh>
    <phoneticPr fontId="4"/>
  </si>
  <si>
    <t>2,217（96.3）</t>
    <phoneticPr fontId="4"/>
  </si>
  <si>
    <t>3（0.1）</t>
    <phoneticPr fontId="4"/>
  </si>
  <si>
    <t>55（2.4）</t>
    <phoneticPr fontId="4"/>
  </si>
  <si>
    <t>3,030(800)</t>
    <phoneticPr fontId="4"/>
  </si>
  <si>
    <t>3,384（94.3）</t>
    <phoneticPr fontId="4"/>
  </si>
  <si>
    <t>16（0.4）</t>
    <phoneticPr fontId="4"/>
  </si>
  <si>
    <t>131（3.7）</t>
    <phoneticPr fontId="4"/>
  </si>
  <si>
    <r>
      <t>6,1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0(2,100)</t>
    </r>
    <phoneticPr fontId="4"/>
  </si>
  <si>
    <t xml:space="preserve">   （5）大腸がん検診受診状況（40歳以上）</t>
    <phoneticPr fontId="4"/>
  </si>
  <si>
    <t>判断不能</t>
    <rPh sb="0" eb="2">
      <t>ハンダン</t>
    </rPh>
    <rPh sb="2" eb="4">
      <t>フノウ</t>
    </rPh>
    <phoneticPr fontId="4"/>
  </si>
  <si>
    <t>A</t>
    <phoneticPr fontId="4"/>
  </si>
  <si>
    <t>B</t>
    <phoneticPr fontId="4"/>
  </si>
  <si>
    <t>C（B／A）</t>
    <phoneticPr fontId="4"/>
  </si>
  <si>
    <t>D</t>
    <phoneticPr fontId="4"/>
  </si>
  <si>
    <t>E（D／B）</t>
    <phoneticPr fontId="4"/>
  </si>
  <si>
    <t>F</t>
    <phoneticPr fontId="4"/>
  </si>
  <si>
    <t>G（F／D）</t>
    <phoneticPr fontId="4"/>
  </si>
  <si>
    <t>（97.4）</t>
    <phoneticPr fontId="4"/>
  </si>
  <si>
    <t>（0.17）</t>
    <phoneticPr fontId="4"/>
  </si>
  <si>
    <t>（2.4）</t>
    <phoneticPr fontId="4"/>
  </si>
  <si>
    <t>（-）</t>
    <phoneticPr fontId="4"/>
  </si>
  <si>
    <t>227</t>
    <phoneticPr fontId="4"/>
  </si>
  <si>
    <t>326</t>
    <phoneticPr fontId="4"/>
  </si>
  <si>
    <t>税抜き</t>
    <rPh sb="0" eb="1">
      <t>ゼイ</t>
    </rPh>
    <rPh sb="1" eb="2">
      <t>ヌ</t>
    </rPh>
    <phoneticPr fontId="4"/>
  </si>
  <si>
    <t xml:space="preserve">   ※平成4年度は全市の1／2の地区を実施</t>
    <phoneticPr fontId="4"/>
  </si>
  <si>
    <t xml:space="preserve">     平成5年度から全市を実施（50才以上）平成6年度から全地区の40歳以上を実施</t>
    <rPh sb="20" eb="21">
      <t>サイ</t>
    </rPh>
    <rPh sb="21" eb="23">
      <t>イジョウ</t>
    </rPh>
    <rPh sb="24" eb="26">
      <t>ヘイセイ</t>
    </rPh>
    <rPh sb="27" eb="29">
      <t>ネンド</t>
    </rPh>
    <rPh sb="31" eb="32">
      <t>ゼン</t>
    </rPh>
    <rPh sb="32" eb="34">
      <t>チク</t>
    </rPh>
    <rPh sb="37" eb="38">
      <t>サイ</t>
    </rPh>
    <rPh sb="38" eb="40">
      <t>イジョウ</t>
    </rPh>
    <rPh sb="41" eb="43">
      <t>ジッシ</t>
    </rPh>
    <phoneticPr fontId="4"/>
  </si>
  <si>
    <t>（2.5）</t>
    <phoneticPr fontId="4"/>
  </si>
  <si>
    <t>（3.4）</t>
    <phoneticPr fontId="4"/>
  </si>
  <si>
    <t>（3.9）</t>
    <phoneticPr fontId="4"/>
  </si>
  <si>
    <t>（3.2）</t>
    <phoneticPr fontId="4"/>
  </si>
  <si>
    <t>（96.1）</t>
    <phoneticPr fontId="4"/>
  </si>
  <si>
    <t>（0.02）</t>
    <phoneticPr fontId="4"/>
  </si>
  <si>
    <t>873</t>
    <phoneticPr fontId="4"/>
  </si>
  <si>
    <t>767</t>
    <phoneticPr fontId="4"/>
  </si>
  <si>
    <t>937</t>
    <phoneticPr fontId="4"/>
  </si>
  <si>
    <t>11</t>
    <phoneticPr fontId="4"/>
  </si>
  <si>
    <t>985</t>
    <phoneticPr fontId="4"/>
  </si>
  <si>
    <t>750</t>
    <phoneticPr fontId="4"/>
  </si>
  <si>
    <t>740</t>
    <phoneticPr fontId="4"/>
  </si>
  <si>
    <t>A</t>
    <phoneticPr fontId="4"/>
  </si>
  <si>
    <t>B</t>
    <phoneticPr fontId="4"/>
  </si>
  <si>
    <t>C（B／A）</t>
    <phoneticPr fontId="4"/>
  </si>
  <si>
    <t>D</t>
    <phoneticPr fontId="4"/>
  </si>
  <si>
    <t>E（D／B）</t>
    <phoneticPr fontId="4"/>
  </si>
  <si>
    <t>F</t>
    <phoneticPr fontId="4"/>
  </si>
  <si>
    <t>G（F／D）</t>
    <phoneticPr fontId="4"/>
  </si>
  <si>
    <t>（99.7）</t>
    <phoneticPr fontId="4"/>
  </si>
  <si>
    <t>（99.4）</t>
    <phoneticPr fontId="4"/>
  </si>
  <si>
    <t>（0.59）</t>
    <phoneticPr fontId="4"/>
  </si>
  <si>
    <t>（0.00）</t>
    <phoneticPr fontId="4"/>
  </si>
  <si>
    <t>853</t>
    <phoneticPr fontId="4"/>
  </si>
  <si>
    <t>0</t>
    <phoneticPr fontId="4"/>
  </si>
  <si>
    <t>2</t>
    <phoneticPr fontId="4"/>
  </si>
  <si>
    <t>(0)</t>
    <phoneticPr fontId="4"/>
  </si>
  <si>
    <t>(500）</t>
    <phoneticPr fontId="4"/>
  </si>
  <si>
    <t>763</t>
    <phoneticPr fontId="4"/>
  </si>
  <si>
    <t>1</t>
    <phoneticPr fontId="4"/>
  </si>
  <si>
    <t>(600）</t>
    <phoneticPr fontId="4"/>
  </si>
  <si>
    <t>747</t>
    <phoneticPr fontId="4"/>
  </si>
  <si>
    <t>(700)</t>
    <phoneticPr fontId="4"/>
  </si>
  <si>
    <t>　　資料：保健福祉部健康管理課</t>
    <rPh sb="2" eb="4">
      <t>シリョウ</t>
    </rPh>
    <rPh sb="5" eb="7">
      <t>ホケン</t>
    </rPh>
    <rPh sb="7" eb="9">
      <t>フクシ</t>
    </rPh>
    <rPh sb="9" eb="10">
      <t>ブ</t>
    </rPh>
    <rPh sb="10" eb="12">
      <t>ケンコウ</t>
    </rPh>
    <rPh sb="12" eb="14">
      <t>カンリ</t>
    </rPh>
    <rPh sb="14" eb="15">
      <t>カ</t>
    </rPh>
    <phoneticPr fontId="4"/>
  </si>
  <si>
    <t>情報提供</t>
    <rPh sb="0" eb="2">
      <t>ジョウホウ</t>
    </rPh>
    <rPh sb="2" eb="4">
      <t>テイキョウ</t>
    </rPh>
    <phoneticPr fontId="3"/>
  </si>
  <si>
    <t>動機づけ
支援</t>
    <rPh sb="0" eb="2">
      <t>ドウキ</t>
    </rPh>
    <rPh sb="5" eb="7">
      <t>シエン</t>
    </rPh>
    <phoneticPr fontId="3"/>
  </si>
  <si>
    <t>積極的
支援</t>
    <rPh sb="0" eb="3">
      <t>セッキョクテキ</t>
    </rPh>
    <rPh sb="4" eb="6">
      <t>シエン</t>
    </rPh>
    <phoneticPr fontId="3"/>
  </si>
  <si>
    <t>―</t>
    <phoneticPr fontId="3"/>
  </si>
  <si>
    <t>受診者</t>
    <rPh sb="0" eb="3">
      <t>ジュシンシャ</t>
    </rPh>
    <phoneticPr fontId="3"/>
  </si>
  <si>
    <t>受診率
(%)</t>
    <rPh sb="0" eb="2">
      <t>ジュシン</t>
    </rPh>
    <rPh sb="2" eb="3">
      <t>リツ</t>
    </rPh>
    <phoneticPr fontId="3"/>
  </si>
  <si>
    <t>ア．基本健康診査（一般健康診査）</t>
    <rPh sb="2" eb="4">
      <t>キホン</t>
    </rPh>
    <rPh sb="4" eb="6">
      <t>ケンコウ</t>
    </rPh>
    <rPh sb="6" eb="8">
      <t>シンサ</t>
    </rPh>
    <rPh sb="9" eb="11">
      <t>イッパン</t>
    </rPh>
    <rPh sb="11" eb="13">
      <t>ケンコウ</t>
    </rPh>
    <rPh sb="13" eb="15">
      <t>シンサ</t>
    </rPh>
    <phoneticPr fontId="3"/>
  </si>
  <si>
    <t>イ．特定健康診査及び健康診査</t>
    <rPh sb="2" eb="4">
      <t>トクテイ</t>
    </rPh>
    <rPh sb="4" eb="6">
      <t>ケンコウ</t>
    </rPh>
    <rPh sb="6" eb="8">
      <t>シンサ</t>
    </rPh>
    <rPh sb="8" eb="9">
      <t>オヨ</t>
    </rPh>
    <rPh sb="10" eb="12">
      <t>ケンコウ</t>
    </rPh>
    <rPh sb="12" eb="14">
      <t>シンサ</t>
    </rPh>
    <phoneticPr fontId="3"/>
  </si>
  <si>
    <t>ウ．肝炎ウィルス検査</t>
    <rPh sb="2" eb="4">
      <t>カンエン</t>
    </rPh>
    <rPh sb="8" eb="10">
      <t>ケンサ</t>
    </rPh>
    <phoneticPr fontId="3"/>
  </si>
  <si>
    <t>エ．骨粗鬆症検診</t>
    <rPh sb="2" eb="3">
      <t>コツ</t>
    </rPh>
    <rPh sb="3" eb="4">
      <t>ソ</t>
    </rPh>
    <rPh sb="5" eb="6">
      <t>ショウ</t>
    </rPh>
    <rPh sb="6" eb="8">
      <t>ケンシン</t>
    </rPh>
    <phoneticPr fontId="3"/>
  </si>
  <si>
    <t>オ．各種がん検診</t>
    <rPh sb="2" eb="4">
      <t>カクシュ</t>
    </rPh>
    <rPh sb="6" eb="8">
      <t>ケンシン</t>
    </rPh>
    <phoneticPr fontId="3"/>
  </si>
  <si>
    <t>（ア）国民健康保険</t>
    <rPh sb="3" eb="5">
      <t>コクミン</t>
    </rPh>
    <rPh sb="5" eb="7">
      <t>ケンコウ</t>
    </rPh>
    <rPh sb="7" eb="9">
      <t>ホケン</t>
    </rPh>
    <phoneticPr fontId="3"/>
  </si>
  <si>
    <t>（イ）生活保護</t>
    <rPh sb="3" eb="5">
      <t>セイカツ</t>
    </rPh>
    <rPh sb="5" eb="7">
      <t>ホゴ</t>
    </rPh>
    <phoneticPr fontId="3"/>
  </si>
  <si>
    <t>（ウ）後期高齢</t>
    <rPh sb="3" eb="5">
      <t>コウキ</t>
    </rPh>
    <rPh sb="5" eb="7">
      <t>コウレイ</t>
    </rPh>
    <phoneticPr fontId="3"/>
  </si>
  <si>
    <t>（ア）節目検診</t>
    <rPh sb="3" eb="5">
      <t>フシメ</t>
    </rPh>
    <rPh sb="5" eb="7">
      <t>ケンシン</t>
    </rPh>
    <phoneticPr fontId="3"/>
  </si>
  <si>
    <t>（イ）節目外検診・二次検診</t>
    <rPh sb="3" eb="5">
      <t>フシメ</t>
    </rPh>
    <rPh sb="5" eb="6">
      <t>ガイ</t>
    </rPh>
    <rPh sb="6" eb="8">
      <t>ケンシン</t>
    </rPh>
    <rPh sb="9" eb="11">
      <t>ニジ</t>
    </rPh>
    <rPh sb="11" eb="13">
      <t>ケンシン</t>
    </rPh>
    <phoneticPr fontId="3"/>
  </si>
  <si>
    <t>（ア）胃がん検診</t>
    <rPh sb="3" eb="4">
      <t>イ</t>
    </rPh>
    <rPh sb="6" eb="8">
      <t>ケンシン</t>
    </rPh>
    <phoneticPr fontId="3"/>
  </si>
  <si>
    <t>（オ）乳がん検診</t>
    <rPh sb="3" eb="4">
      <t>ニュウ</t>
    </rPh>
    <rPh sb="6" eb="8">
      <t>ケンシン</t>
    </rPh>
    <phoneticPr fontId="3"/>
  </si>
  <si>
    <t>　ａ．胸部X線撮影検査</t>
    <rPh sb="3" eb="5">
      <t>キョウブ</t>
    </rPh>
    <rPh sb="6" eb="7">
      <t>セン</t>
    </rPh>
    <rPh sb="7" eb="9">
      <t>サツエイ</t>
    </rPh>
    <rPh sb="9" eb="11">
      <t>ケンサ</t>
    </rPh>
    <phoneticPr fontId="3"/>
  </si>
  <si>
    <t>　ｂ．かく痰細胞診</t>
    <rPh sb="5" eb="6">
      <t>タン</t>
    </rPh>
    <rPh sb="6" eb="8">
      <t>サイボウ</t>
    </rPh>
    <rPh sb="8" eb="9">
      <t>シン</t>
    </rPh>
    <phoneticPr fontId="3"/>
  </si>
  <si>
    <t>（イ）肺がん検診</t>
    <rPh sb="3" eb="4">
      <t>ハイ</t>
    </rPh>
    <rPh sb="6" eb="8">
      <t>ケンシン</t>
    </rPh>
    <phoneticPr fontId="3"/>
  </si>
  <si>
    <t>（ウ）大腸がん検診</t>
    <rPh sb="3" eb="5">
      <t>ダイチョウ</t>
    </rPh>
    <rPh sb="7" eb="9">
      <t>ケンシン</t>
    </rPh>
    <phoneticPr fontId="3"/>
  </si>
  <si>
    <t>（カ）前立腺がん検診</t>
    <rPh sb="3" eb="6">
      <t>ゼンリツセン</t>
    </rPh>
    <rPh sb="8" eb="10">
      <t>ケンシン</t>
    </rPh>
    <phoneticPr fontId="3"/>
  </si>
  <si>
    <t>　ａ．頸部</t>
    <rPh sb="3" eb="5">
      <t>ケイブ</t>
    </rPh>
    <phoneticPr fontId="3"/>
  </si>
  <si>
    <t>　ｂ．体部</t>
    <rPh sb="3" eb="5">
      <t>タイブ</t>
    </rPh>
    <phoneticPr fontId="3"/>
  </si>
  <si>
    <t>（エ）子宮がん検診</t>
    <rPh sb="3" eb="5">
      <t>シキュウ</t>
    </rPh>
    <rPh sb="7" eb="9">
      <t>ケンシン</t>
    </rPh>
    <phoneticPr fontId="3"/>
  </si>
  <si>
    <r>
      <t>（キ）成人歯科</t>
    </r>
    <r>
      <rPr>
        <sz val="11"/>
        <rFont val="ＭＳ Ｐゴシック"/>
        <family val="3"/>
        <charset val="128"/>
      </rPr>
      <t>健診</t>
    </r>
    <rPh sb="3" eb="5">
      <t>セイジン</t>
    </rPh>
    <rPh sb="5" eb="7">
      <t>シカ</t>
    </rPh>
    <rPh sb="7" eb="9">
      <t>ケンシン</t>
    </rPh>
    <phoneticPr fontId="3"/>
  </si>
  <si>
    <r>
      <rPr>
        <sz val="11"/>
        <rFont val="ＭＳ Ｐゴシック"/>
        <family val="3"/>
        <charset val="128"/>
      </rPr>
      <t>要精検
要治療</t>
    </r>
    <rPh sb="0" eb="1">
      <t>ヨウ</t>
    </rPh>
    <rPh sb="4" eb="5">
      <t>ヨウ</t>
    </rPh>
    <rPh sb="5" eb="7">
      <t>チリョウ</t>
    </rPh>
    <phoneticPr fontId="3"/>
  </si>
  <si>
    <t>※各種検診の対象者：厚生労働省からの通知に合わせ、平成28年度より全住民を対象者としている。（骨粗鬆症及び各種がん検診）</t>
    <rPh sb="1" eb="3">
      <t>カクシュ</t>
    </rPh>
    <rPh sb="3" eb="5">
      <t>ケンシン</t>
    </rPh>
    <rPh sb="6" eb="9">
      <t>タイショウシャ</t>
    </rPh>
    <rPh sb="10" eb="12">
      <t>コウセイ</t>
    </rPh>
    <rPh sb="12" eb="15">
      <t>ロウドウショウ</t>
    </rPh>
    <rPh sb="18" eb="20">
      <t>ツウチ</t>
    </rPh>
    <rPh sb="21" eb="22">
      <t>ア</t>
    </rPh>
    <rPh sb="25" eb="27">
      <t>ヘイセイ</t>
    </rPh>
    <rPh sb="29" eb="31">
      <t>ネンド</t>
    </rPh>
    <rPh sb="33" eb="36">
      <t>ゼンジュウミン</t>
    </rPh>
    <rPh sb="37" eb="40">
      <t>タイショウシャ</t>
    </rPh>
    <rPh sb="47" eb="48">
      <t>ホネ</t>
    </rPh>
    <rPh sb="48" eb="49">
      <t>アラ</t>
    </rPh>
    <rPh sb="49" eb="50">
      <t>ショウ</t>
    </rPh>
    <rPh sb="50" eb="51">
      <t>ショウ</t>
    </rPh>
    <rPh sb="51" eb="52">
      <t>オヨ</t>
    </rPh>
    <rPh sb="53" eb="55">
      <t>カクシュ</t>
    </rPh>
    <rPh sb="57" eb="59">
      <t>ケンシン</t>
    </rPh>
    <phoneticPr fontId="3"/>
  </si>
  <si>
    <t>資料：石巻市健康推進課　「石巻市保健事業概要」</t>
    <rPh sb="0" eb="2">
      <t>シリョウ</t>
    </rPh>
    <rPh sb="3" eb="6">
      <t>イシノマキシ</t>
    </rPh>
    <rPh sb="6" eb="8">
      <t>ケンコウ</t>
    </rPh>
    <rPh sb="8" eb="10">
      <t>スイシン</t>
    </rPh>
    <rPh sb="10" eb="11">
      <t>カ</t>
    </rPh>
    <rPh sb="13" eb="16">
      <t>イシノマキシ</t>
    </rPh>
    <rPh sb="16" eb="18">
      <t>ホケン</t>
    </rPh>
    <rPh sb="18" eb="20">
      <t>ジギョウ</t>
    </rPh>
    <rPh sb="20" eb="22">
      <t>ガイヨウ</t>
    </rPh>
    <phoneticPr fontId="3"/>
  </si>
  <si>
    <r>
      <t>対象者</t>
    </r>
    <r>
      <rPr>
        <sz val="11"/>
        <rFont val="ＭＳ Ｐゴシック"/>
        <family val="3"/>
        <charset val="128"/>
      </rPr>
      <t>※</t>
    </r>
    <rPh sb="0" eb="3">
      <t>タイショウシャ</t>
    </rPh>
    <phoneticPr fontId="3"/>
  </si>
  <si>
    <t>判定不能２</t>
    <rPh sb="0" eb="2">
      <t>ハンテイ</t>
    </rPh>
    <rPh sb="2" eb="4">
      <t>フノウ</t>
    </rPh>
    <phoneticPr fontId="3"/>
  </si>
  <si>
    <t>判定不能４</t>
    <rPh sb="0" eb="2">
      <t>ハンテイ</t>
    </rPh>
    <rPh sb="2" eb="4">
      <t>フノウ</t>
    </rPh>
    <phoneticPr fontId="3"/>
  </si>
  <si>
    <t>判定不能１</t>
    <rPh sb="0" eb="2">
      <t>ハンテイ</t>
    </rPh>
    <rPh sb="2" eb="4">
      <t>フノウ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</si>
</sst>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176" formatCode="0_);\(0\)"/>
    <numFmt numFmtId="177" formatCode="#,##0_);\(#,##0\)"/>
    <numFmt numFmtId="178" formatCode="#,##0_ "/>
    <numFmt numFmtId="179" formatCode="#,##0.0_ "/>
    <numFmt numFmtId="180" formatCode="0.0_);[Red]\(0.0\)"/>
    <numFmt numFmtId="181" formatCode="0.0"/>
    <numFmt numFmtId="182" formatCode="#,##0.0_);[Red]\(#,##0.0\)"/>
    <numFmt numFmtId="183" formatCode="0_);[Red]\(0\)"/>
    <numFmt numFmtId="184" formatCode="#,##0.0;[Red]\-#,##0.0"/>
    <numFmt numFmtId="185" formatCode="0.0_ "/>
    <numFmt numFmtId="186" formatCode="#,##0.00_);\(#,##0.00\)"/>
    <numFmt numFmtId="187" formatCode="#,##0.00_);[Red]\(#,##0.00\)"/>
    <numFmt numFmtId="188" formatCode="#,##0.0_);\(#,##0.0\)"/>
    <numFmt numFmtId="189" formatCode="0.00_ "/>
    <numFmt numFmtId="190" formatCode="0.0_);\(0.0\)"/>
    <numFmt numFmtId="191" formatCode="0.00_);\(0.00\)"/>
    <numFmt numFmtId="192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</cellStyleXfs>
  <cellXfs count="26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181" fontId="1" fillId="0" borderId="0" xfId="3" applyNumberFormat="1" applyFont="1" applyAlignment="1">
      <alignment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3" fontId="1" fillId="0" borderId="0" xfId="3" applyNumberFormat="1" applyFont="1" applyBorder="1" applyAlignment="1">
      <alignment vertical="center"/>
    </xf>
    <xf numFmtId="185" fontId="1" fillId="0" borderId="0" xfId="3" applyNumberFormat="1" applyFont="1" applyBorder="1" applyAlignment="1">
      <alignment vertical="center"/>
    </xf>
    <xf numFmtId="0" fontId="1" fillId="0" borderId="0" xfId="3" applyFont="1" applyBorder="1" applyAlignment="1">
      <alignment vertical="center"/>
    </xf>
    <xf numFmtId="49" fontId="1" fillId="0" borderId="5" xfId="3" applyNumberFormat="1" applyFont="1" applyBorder="1" applyAlignment="1">
      <alignment vertical="center"/>
    </xf>
    <xf numFmtId="49" fontId="1" fillId="0" borderId="6" xfId="3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49" fontId="1" fillId="0" borderId="6" xfId="3" applyNumberFormat="1" applyFont="1" applyFill="1" applyBorder="1" applyAlignment="1">
      <alignment vertical="center"/>
    </xf>
    <xf numFmtId="0" fontId="1" fillId="2" borderId="3" xfId="3" applyFont="1" applyFill="1" applyBorder="1" applyAlignment="1">
      <alignment vertical="center"/>
    </xf>
    <xf numFmtId="181" fontId="1" fillId="0" borderId="0" xfId="3" applyNumberFormat="1" applyFont="1" applyBorder="1" applyAlignment="1">
      <alignment vertical="center"/>
    </xf>
    <xf numFmtId="0" fontId="1" fillId="0" borderId="6" xfId="3" applyFont="1" applyBorder="1" applyAlignment="1">
      <alignment vertical="center"/>
    </xf>
    <xf numFmtId="0" fontId="1" fillId="2" borderId="7" xfId="3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181" fontId="1" fillId="0" borderId="9" xfId="3" applyNumberFormat="1" applyFont="1" applyFill="1" applyBorder="1" applyAlignment="1">
      <alignment vertical="center"/>
    </xf>
    <xf numFmtId="0" fontId="1" fillId="0" borderId="9" xfId="3" applyFont="1" applyFill="1" applyBorder="1" applyAlignment="1">
      <alignment vertical="center"/>
    </xf>
    <xf numFmtId="49" fontId="1" fillId="0" borderId="10" xfId="3" applyNumberFormat="1" applyFont="1" applyFill="1" applyBorder="1" applyAlignment="1">
      <alignment vertical="center"/>
    </xf>
    <xf numFmtId="6" fontId="1" fillId="0" borderId="0" xfId="2" applyFont="1" applyAlignment="1">
      <alignment horizontal="center" vertical="center"/>
    </xf>
    <xf numFmtId="3" fontId="1" fillId="0" borderId="5" xfId="3" applyNumberFormat="1" applyFont="1" applyBorder="1" applyAlignment="1">
      <alignment vertical="center"/>
    </xf>
    <xf numFmtId="49" fontId="1" fillId="0" borderId="0" xfId="3" applyNumberFormat="1" applyFont="1" applyBorder="1" applyAlignment="1">
      <alignment horizontal="right" vertical="center"/>
    </xf>
    <xf numFmtId="49" fontId="1" fillId="0" borderId="6" xfId="3" applyNumberFormat="1" applyFont="1" applyBorder="1" applyAlignment="1">
      <alignment horizontal="right" vertical="center"/>
    </xf>
    <xf numFmtId="3" fontId="1" fillId="0" borderId="11" xfId="3" applyNumberFormat="1" applyFont="1" applyBorder="1" applyAlignment="1">
      <alignment vertical="center"/>
    </xf>
    <xf numFmtId="3" fontId="1" fillId="0" borderId="12" xfId="3" applyNumberFormat="1" applyFont="1" applyBorder="1" applyAlignment="1">
      <alignment vertical="center"/>
    </xf>
    <xf numFmtId="185" fontId="1" fillId="0" borderId="12" xfId="3" applyNumberFormat="1" applyFont="1" applyBorder="1" applyAlignment="1">
      <alignment vertical="center"/>
    </xf>
    <xf numFmtId="0" fontId="1" fillId="0" borderId="12" xfId="3" applyFont="1" applyBorder="1" applyAlignment="1">
      <alignment vertical="center"/>
    </xf>
    <xf numFmtId="3" fontId="1" fillId="0" borderId="13" xfId="3" applyNumberFormat="1" applyFont="1" applyBorder="1" applyAlignment="1">
      <alignment vertical="center"/>
    </xf>
    <xf numFmtId="0" fontId="1" fillId="0" borderId="7" xfId="3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0" fontId="1" fillId="0" borderId="14" xfId="3" applyFont="1" applyBorder="1" applyAlignment="1">
      <alignment vertical="center"/>
    </xf>
    <xf numFmtId="49" fontId="1" fillId="0" borderId="15" xfId="3" applyNumberFormat="1" applyFont="1" applyBorder="1" applyAlignment="1">
      <alignment horizontal="right" vertical="center"/>
    </xf>
    <xf numFmtId="38" fontId="1" fillId="0" borderId="11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185" fontId="1" fillId="0" borderId="12" xfId="3" applyNumberFormat="1" applyFont="1" applyFill="1" applyBorder="1" applyAlignment="1">
      <alignment vertical="center"/>
    </xf>
    <xf numFmtId="0" fontId="1" fillId="0" borderId="12" xfId="3" applyFont="1" applyFill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0" fontId="1" fillId="0" borderId="7" xfId="3" applyFont="1" applyFill="1" applyBorder="1" applyAlignment="1">
      <alignment vertical="center"/>
    </xf>
    <xf numFmtId="188" fontId="1" fillId="0" borderId="0" xfId="3" applyNumberFormat="1" applyFont="1" applyFill="1" applyBorder="1" applyAlignment="1">
      <alignment vertical="center"/>
    </xf>
    <xf numFmtId="191" fontId="1" fillId="0" borderId="0" xfId="3" applyNumberFormat="1" applyFont="1" applyFill="1" applyBorder="1" applyAlignment="1">
      <alignment vertical="center"/>
    </xf>
    <xf numFmtId="190" fontId="1" fillId="0" borderId="0" xfId="3" applyNumberFormat="1" applyFont="1" applyFill="1" applyBorder="1" applyAlignment="1">
      <alignment vertical="center"/>
    </xf>
    <xf numFmtId="49" fontId="1" fillId="0" borderId="6" xfId="3" applyNumberFormat="1" applyFont="1" applyFill="1" applyBorder="1" applyAlignment="1">
      <alignment horizontal="right" vertical="center"/>
    </xf>
    <xf numFmtId="0" fontId="1" fillId="0" borderId="0" xfId="3" applyFont="1" applyBorder="1" applyAlignment="1">
      <alignment horizontal="center" vertical="center"/>
    </xf>
    <xf numFmtId="38" fontId="1" fillId="0" borderId="12" xfId="1" applyFont="1" applyFill="1" applyBorder="1" applyAlignment="1">
      <alignment horizontal="right" vertical="center"/>
    </xf>
    <xf numFmtId="49" fontId="1" fillId="0" borderId="12" xfId="3" applyNumberFormat="1" applyFont="1" applyFill="1" applyBorder="1" applyAlignment="1">
      <alignment horizontal="right" vertical="center"/>
    </xf>
    <xf numFmtId="38" fontId="1" fillId="0" borderId="13" xfId="1" applyFont="1" applyFill="1" applyBorder="1" applyAlignment="1">
      <alignment horizontal="right" vertical="center"/>
    </xf>
    <xf numFmtId="0" fontId="1" fillId="2" borderId="7" xfId="3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49" fontId="1" fillId="0" borderId="15" xfId="3" applyNumberFormat="1" applyFont="1" applyFill="1" applyBorder="1" applyAlignment="1">
      <alignment horizontal="right" vertical="center"/>
    </xf>
    <xf numFmtId="177" fontId="1" fillId="0" borderId="6" xfId="1" applyNumberFormat="1" applyFont="1" applyFill="1" applyBorder="1" applyAlignment="1">
      <alignment horizontal="right" vertical="center"/>
    </xf>
    <xf numFmtId="49" fontId="1" fillId="0" borderId="0" xfId="3" applyNumberFormat="1" applyFont="1" applyFill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49" fontId="1" fillId="0" borderId="14" xfId="3" applyNumberFormat="1" applyFont="1" applyFill="1" applyBorder="1" applyAlignment="1">
      <alignment vertical="center"/>
    </xf>
    <xf numFmtId="0" fontId="1" fillId="0" borderId="14" xfId="3" applyFont="1" applyFill="1" applyBorder="1" applyAlignment="1">
      <alignment vertical="center"/>
    </xf>
    <xf numFmtId="190" fontId="1" fillId="0" borderId="14" xfId="3" applyNumberFormat="1" applyFont="1" applyFill="1" applyBorder="1" applyAlignment="1">
      <alignment vertical="center"/>
    </xf>
    <xf numFmtId="191" fontId="1" fillId="0" borderId="14" xfId="3" applyNumberFormat="1" applyFont="1" applyFill="1" applyBorder="1" applyAlignment="1">
      <alignment vertical="center"/>
    </xf>
    <xf numFmtId="177" fontId="1" fillId="0" borderId="15" xfId="1" applyNumberFormat="1" applyFont="1" applyFill="1" applyBorder="1" applyAlignment="1">
      <alignment horizontal="right" vertical="center"/>
    </xf>
    <xf numFmtId="0" fontId="1" fillId="2" borderId="4" xfId="3" applyFont="1" applyFill="1" applyBorder="1" applyAlignment="1">
      <alignment vertical="center"/>
    </xf>
    <xf numFmtId="49" fontId="1" fillId="0" borderId="9" xfId="3" applyNumberFormat="1" applyFont="1" applyFill="1" applyBorder="1" applyAlignment="1">
      <alignment vertical="center"/>
    </xf>
    <xf numFmtId="190" fontId="1" fillId="0" borderId="9" xfId="3" applyNumberFormat="1" applyFont="1" applyFill="1" applyBorder="1" applyAlignment="1">
      <alignment vertical="center"/>
    </xf>
    <xf numFmtId="191" fontId="1" fillId="0" borderId="9" xfId="3" applyNumberFormat="1" applyFont="1" applyFill="1" applyBorder="1" applyAlignment="1">
      <alignment vertical="center"/>
    </xf>
    <xf numFmtId="177" fontId="1" fillId="0" borderId="10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0" fontId="1" fillId="0" borderId="0" xfId="3" applyFont="1" applyBorder="1" applyAlignment="1">
      <alignment horizontal="right" vertical="center"/>
    </xf>
    <xf numFmtId="181" fontId="1" fillId="0" borderId="12" xfId="3" applyNumberFormat="1" applyFont="1" applyBorder="1" applyAlignment="1">
      <alignment vertical="center"/>
    </xf>
    <xf numFmtId="181" fontId="1" fillId="0" borderId="12" xfId="3" applyNumberFormat="1" applyFont="1" applyFill="1" applyBorder="1" applyAlignment="1">
      <alignment vertical="center"/>
    </xf>
    <xf numFmtId="190" fontId="1" fillId="0" borderId="0" xfId="3" applyNumberFormat="1" applyFont="1" applyFill="1" applyBorder="1" applyAlignment="1">
      <alignment horizontal="right" vertical="center"/>
    </xf>
    <xf numFmtId="191" fontId="1" fillId="0" borderId="0" xfId="3" applyNumberFormat="1" applyFont="1" applyFill="1" applyBorder="1" applyAlignment="1">
      <alignment horizontal="right" vertical="center"/>
    </xf>
    <xf numFmtId="49" fontId="1" fillId="0" borderId="0" xfId="3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right" vertical="center"/>
    </xf>
    <xf numFmtId="49" fontId="1" fillId="0" borderId="6" xfId="1" applyNumberFormat="1" applyFont="1" applyFill="1" applyBorder="1" applyAlignment="1">
      <alignment horizontal="right" vertical="center"/>
    </xf>
    <xf numFmtId="0" fontId="1" fillId="0" borderId="12" xfId="3" applyFont="1" applyFill="1" applyBorder="1" applyAlignment="1">
      <alignment horizontal="right" vertical="center"/>
    </xf>
    <xf numFmtId="188" fontId="1" fillId="0" borderId="0" xfId="1" applyNumberFormat="1" applyFont="1" applyFill="1" applyBorder="1" applyAlignment="1">
      <alignment horizontal="right" vertical="center"/>
    </xf>
    <xf numFmtId="186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" fillId="0" borderId="0" xfId="3" applyNumberFormat="1" applyFont="1" applyFill="1" applyBorder="1" applyAlignment="1">
      <alignment horizontal="right" vertical="center"/>
    </xf>
    <xf numFmtId="192" fontId="1" fillId="0" borderId="11" xfId="3" applyNumberFormat="1" applyFont="1" applyFill="1" applyBorder="1" applyAlignment="1">
      <alignment vertical="center"/>
    </xf>
    <xf numFmtId="0" fontId="1" fillId="0" borderId="16" xfId="3" applyFont="1" applyFill="1" applyBorder="1" applyAlignment="1">
      <alignment vertical="center"/>
    </xf>
    <xf numFmtId="181" fontId="1" fillId="0" borderId="14" xfId="3" applyNumberFormat="1" applyFont="1" applyFill="1" applyBorder="1" applyAlignment="1">
      <alignment vertical="center"/>
    </xf>
    <xf numFmtId="188" fontId="1" fillId="0" borderId="14" xfId="1" applyNumberFormat="1" applyFont="1" applyFill="1" applyBorder="1" applyAlignment="1">
      <alignment horizontal="right" vertical="center"/>
    </xf>
    <xf numFmtId="186" fontId="1" fillId="0" borderId="14" xfId="1" applyNumberFormat="1" applyFont="1" applyFill="1" applyBorder="1" applyAlignment="1">
      <alignment horizontal="right" vertical="center"/>
    </xf>
    <xf numFmtId="49" fontId="1" fillId="0" borderId="14" xfId="1" applyNumberFormat="1" applyFont="1" applyFill="1" applyBorder="1" applyAlignment="1">
      <alignment horizontal="right" vertical="center"/>
    </xf>
    <xf numFmtId="49" fontId="1" fillId="0" borderId="14" xfId="3" applyNumberFormat="1" applyFont="1" applyFill="1" applyBorder="1" applyAlignment="1">
      <alignment horizontal="center" vertical="center"/>
    </xf>
    <xf numFmtId="49" fontId="1" fillId="0" borderId="14" xfId="3" applyNumberFormat="1" applyFont="1" applyFill="1" applyBorder="1" applyAlignment="1">
      <alignment horizontal="right" vertical="center"/>
    </xf>
    <xf numFmtId="49" fontId="1" fillId="0" borderId="15" xfId="1" applyNumberFormat="1" applyFont="1" applyFill="1" applyBorder="1" applyAlignment="1">
      <alignment horizontal="right" vertical="center"/>
    </xf>
    <xf numFmtId="177" fontId="1" fillId="0" borderId="14" xfId="1" applyNumberFormat="1" applyFont="1" applyFill="1" applyBorder="1" applyAlignment="1">
      <alignment horizontal="right" vertical="center"/>
    </xf>
    <xf numFmtId="192" fontId="1" fillId="0" borderId="7" xfId="3" applyNumberFormat="1" applyFont="1" applyFill="1" applyBorder="1" applyAlignment="1">
      <alignment vertical="center"/>
    </xf>
    <xf numFmtId="38" fontId="1" fillId="0" borderId="6" xfId="1" applyFont="1" applyFill="1" applyBorder="1" applyAlignment="1">
      <alignment horizontal="right" vertical="center"/>
    </xf>
    <xf numFmtId="0" fontId="1" fillId="0" borderId="8" xfId="3" applyFont="1" applyFill="1" applyBorder="1" applyAlignment="1">
      <alignment vertical="center"/>
    </xf>
    <xf numFmtId="188" fontId="1" fillId="0" borderId="9" xfId="1" applyNumberFormat="1" applyFont="1" applyFill="1" applyBorder="1" applyAlignment="1">
      <alignment horizontal="right" vertical="center"/>
    </xf>
    <xf numFmtId="186" fontId="1" fillId="0" borderId="9" xfId="1" applyNumberFormat="1" applyFont="1" applyFill="1" applyBorder="1" applyAlignment="1">
      <alignment horizontal="right" vertical="center"/>
    </xf>
    <xf numFmtId="177" fontId="1" fillId="0" borderId="9" xfId="1" applyNumberFormat="1" applyFont="1" applyFill="1" applyBorder="1" applyAlignment="1">
      <alignment horizontal="right" vertical="center"/>
    </xf>
    <xf numFmtId="49" fontId="1" fillId="0" borderId="9" xfId="3" applyNumberFormat="1" applyFont="1" applyFill="1" applyBorder="1" applyAlignment="1">
      <alignment horizontal="center" vertical="center"/>
    </xf>
    <xf numFmtId="49" fontId="1" fillId="0" borderId="9" xfId="3" applyNumberFormat="1" applyFont="1" applyFill="1" applyBorder="1" applyAlignment="1">
      <alignment horizontal="right" vertical="center"/>
    </xf>
    <xf numFmtId="49" fontId="1" fillId="0" borderId="0" xfId="3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181" fontId="1" fillId="0" borderId="0" xfId="3" applyNumberFormat="1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3" fontId="1" fillId="0" borderId="17" xfId="3" applyNumberFormat="1" applyFont="1" applyBorder="1" applyAlignment="1">
      <alignment vertical="center"/>
    </xf>
    <xf numFmtId="3" fontId="1" fillId="0" borderId="18" xfId="3" applyNumberFormat="1" applyFont="1" applyBorder="1" applyAlignment="1">
      <alignment vertical="center"/>
    </xf>
    <xf numFmtId="190" fontId="1" fillId="0" borderId="18" xfId="3" applyNumberFormat="1" applyFont="1" applyBorder="1" applyAlignment="1">
      <alignment vertical="center"/>
    </xf>
    <xf numFmtId="0" fontId="1" fillId="0" borderId="18" xfId="3" applyFont="1" applyBorder="1" applyAlignment="1">
      <alignment vertical="center"/>
    </xf>
    <xf numFmtId="181" fontId="1" fillId="0" borderId="18" xfId="3" applyNumberFormat="1" applyFont="1" applyBorder="1" applyAlignment="1">
      <alignment vertical="center"/>
    </xf>
    <xf numFmtId="3" fontId="1" fillId="0" borderId="6" xfId="3" applyNumberFormat="1" applyFont="1" applyBorder="1" applyAlignment="1">
      <alignment vertical="center"/>
    </xf>
    <xf numFmtId="0" fontId="1" fillId="0" borderId="16" xfId="3" applyFont="1" applyBorder="1" applyAlignment="1">
      <alignment vertical="center"/>
    </xf>
    <xf numFmtId="3" fontId="1" fillId="0" borderId="14" xfId="3" applyNumberFormat="1" applyFont="1" applyBorder="1" applyAlignment="1">
      <alignment vertical="center"/>
    </xf>
    <xf numFmtId="190" fontId="1" fillId="0" borderId="14" xfId="3" applyNumberFormat="1" applyFont="1" applyBorder="1" applyAlignment="1">
      <alignment vertical="center"/>
    </xf>
    <xf numFmtId="181" fontId="1" fillId="0" borderId="14" xfId="3" applyNumberFormat="1" applyFont="1" applyBorder="1" applyAlignment="1">
      <alignment vertical="center"/>
    </xf>
    <xf numFmtId="49" fontId="1" fillId="0" borderId="14" xfId="3" applyNumberFormat="1" applyFont="1" applyBorder="1" applyAlignment="1">
      <alignment horizontal="right" vertical="center"/>
    </xf>
    <xf numFmtId="190" fontId="1" fillId="0" borderId="0" xfId="3" applyNumberFormat="1" applyFont="1" applyBorder="1" applyAlignment="1">
      <alignment vertical="center"/>
    </xf>
    <xf numFmtId="190" fontId="1" fillId="0" borderId="12" xfId="3" applyNumberFormat="1" applyFont="1" applyBorder="1" applyAlignment="1">
      <alignment vertical="center"/>
    </xf>
    <xf numFmtId="180" fontId="1" fillId="0" borderId="12" xfId="3" applyNumberFormat="1" applyFont="1" applyFill="1" applyBorder="1" applyAlignment="1">
      <alignment vertical="center"/>
    </xf>
    <xf numFmtId="185" fontId="1" fillId="0" borderId="0" xfId="3" applyNumberFormat="1" applyFont="1" applyFill="1" applyBorder="1" applyAlignment="1">
      <alignment vertical="center"/>
    </xf>
    <xf numFmtId="190" fontId="1" fillId="0" borderId="12" xfId="3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horizontal="right" vertical="center"/>
    </xf>
    <xf numFmtId="183" fontId="1" fillId="0" borderId="12" xfId="1" applyNumberFormat="1" applyFont="1" applyFill="1" applyBorder="1" applyAlignment="1">
      <alignment horizontal="right" vertical="center"/>
    </xf>
    <xf numFmtId="3" fontId="1" fillId="0" borderId="16" xfId="3" applyNumberFormat="1" applyFont="1" applyFill="1" applyBorder="1" applyAlignment="1">
      <alignment vertical="center"/>
    </xf>
    <xf numFmtId="3" fontId="1" fillId="0" borderId="14" xfId="3" applyNumberFormat="1" applyFont="1" applyFill="1" applyBorder="1" applyAlignment="1">
      <alignment vertical="center"/>
    </xf>
    <xf numFmtId="183" fontId="1" fillId="0" borderId="14" xfId="3" applyNumberFormat="1" applyFont="1" applyFill="1" applyBorder="1" applyAlignment="1">
      <alignment vertical="center"/>
    </xf>
    <xf numFmtId="182" fontId="1" fillId="0" borderId="0" xfId="3" applyNumberFormat="1" applyFont="1" applyFill="1" applyBorder="1" applyAlignment="1">
      <alignment vertical="center"/>
    </xf>
    <xf numFmtId="183" fontId="1" fillId="0" borderId="0" xfId="1" applyNumberFormat="1" applyFont="1" applyFill="1" applyBorder="1" applyAlignment="1">
      <alignment horizontal="right" vertical="center"/>
    </xf>
    <xf numFmtId="3" fontId="1" fillId="0" borderId="8" xfId="3" applyNumberFormat="1" applyFont="1" applyFill="1" applyBorder="1" applyAlignment="1">
      <alignment vertical="center"/>
    </xf>
    <xf numFmtId="3" fontId="1" fillId="0" borderId="9" xfId="3" applyNumberFormat="1" applyFont="1" applyFill="1" applyBorder="1" applyAlignment="1">
      <alignment vertical="center"/>
    </xf>
    <xf numFmtId="182" fontId="1" fillId="0" borderId="9" xfId="3" applyNumberFormat="1" applyFont="1" applyFill="1" applyBorder="1" applyAlignment="1">
      <alignment vertical="center"/>
    </xf>
    <xf numFmtId="183" fontId="1" fillId="0" borderId="9" xfId="3" applyNumberFormat="1" applyFont="1" applyFill="1" applyBorder="1" applyAlignment="1">
      <alignment vertical="center"/>
    </xf>
    <xf numFmtId="49" fontId="1" fillId="0" borderId="10" xfId="3" applyNumberFormat="1" applyFont="1" applyFill="1" applyBorder="1" applyAlignment="1">
      <alignment horizontal="right" vertical="center"/>
    </xf>
    <xf numFmtId="0" fontId="1" fillId="0" borderId="12" xfId="3" applyFont="1" applyBorder="1" applyAlignment="1">
      <alignment horizontal="center" vertical="center"/>
    </xf>
    <xf numFmtId="38" fontId="1" fillId="0" borderId="6" xfId="1" applyFont="1" applyFill="1" applyBorder="1" applyAlignment="1">
      <alignment vertical="center"/>
    </xf>
    <xf numFmtId="176" fontId="1" fillId="0" borderId="15" xfId="1" applyNumberFormat="1" applyFont="1" applyFill="1" applyBorder="1" applyAlignment="1">
      <alignment horizontal="right" vertical="center"/>
    </xf>
    <xf numFmtId="190" fontId="1" fillId="0" borderId="0" xfId="1" applyNumberFormat="1" applyFont="1" applyFill="1" applyBorder="1" applyAlignment="1">
      <alignment horizontal="right" vertical="center"/>
    </xf>
    <xf numFmtId="191" fontId="1" fillId="0" borderId="0" xfId="1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90" fontId="1" fillId="0" borderId="14" xfId="1" applyNumberFormat="1" applyFont="1" applyFill="1" applyBorder="1" applyAlignment="1">
      <alignment horizontal="right" vertical="center"/>
    </xf>
    <xf numFmtId="191" fontId="1" fillId="0" borderId="14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90" fontId="1" fillId="0" borderId="9" xfId="1" applyNumberFormat="1" applyFont="1" applyFill="1" applyBorder="1" applyAlignment="1">
      <alignment horizontal="right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1" fillId="0" borderId="5" xfId="3" applyFont="1" applyBorder="1" applyAlignment="1">
      <alignment horizontal="right" vertical="center"/>
    </xf>
    <xf numFmtId="0" fontId="1" fillId="0" borderId="13" xfId="3" applyFont="1" applyBorder="1" applyAlignment="1">
      <alignment horizontal="right" vertical="center"/>
    </xf>
    <xf numFmtId="0" fontId="1" fillId="0" borderId="6" xfId="3" applyFont="1" applyBorder="1" applyAlignment="1">
      <alignment horizontal="right" vertical="center"/>
    </xf>
    <xf numFmtId="0" fontId="1" fillId="0" borderId="6" xfId="3" applyFont="1" applyFill="1" applyBorder="1" applyAlignment="1">
      <alignment vertical="center"/>
    </xf>
    <xf numFmtId="49" fontId="1" fillId="0" borderId="13" xfId="3" applyNumberFormat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vertical="center"/>
    </xf>
    <xf numFmtId="182" fontId="1" fillId="0" borderId="12" xfId="3" applyNumberFormat="1" applyFont="1" applyFill="1" applyBorder="1" applyAlignment="1">
      <alignment vertical="center"/>
    </xf>
    <xf numFmtId="182" fontId="1" fillId="0" borderId="14" xfId="3" applyNumberFormat="1" applyFont="1" applyFill="1" applyBorder="1" applyAlignment="1">
      <alignment vertical="center"/>
    </xf>
    <xf numFmtId="0" fontId="1" fillId="0" borderId="17" xfId="3" applyFont="1" applyBorder="1" applyAlignment="1">
      <alignment vertical="center"/>
    </xf>
    <xf numFmtId="2" fontId="1" fillId="0" borderId="18" xfId="3" applyNumberFormat="1" applyFont="1" applyBorder="1" applyAlignment="1">
      <alignment vertical="center"/>
    </xf>
    <xf numFmtId="38" fontId="1" fillId="0" borderId="5" xfId="1" applyFont="1" applyBorder="1" applyAlignment="1">
      <alignment horizontal="right" vertical="center"/>
    </xf>
    <xf numFmtId="2" fontId="1" fillId="0" borderId="0" xfId="3" applyNumberFormat="1" applyFont="1" applyBorder="1" applyAlignment="1">
      <alignment horizontal="right" vertical="center"/>
    </xf>
    <xf numFmtId="38" fontId="1" fillId="0" borderId="6" xfId="1" applyFont="1" applyBorder="1" applyAlignment="1">
      <alignment horizontal="right" vertical="center"/>
    </xf>
    <xf numFmtId="0" fontId="1" fillId="0" borderId="11" xfId="3" applyFont="1" applyBorder="1" applyAlignment="1">
      <alignment vertical="center"/>
    </xf>
    <xf numFmtId="2" fontId="1" fillId="0" borderId="12" xfId="3" applyNumberFormat="1" applyFont="1" applyBorder="1" applyAlignment="1">
      <alignment horizontal="right" vertical="center"/>
    </xf>
    <xf numFmtId="181" fontId="1" fillId="0" borderId="12" xfId="3" applyNumberFormat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0" fontId="1" fillId="0" borderId="11" xfId="3" applyFont="1" applyFill="1" applyBorder="1" applyAlignment="1">
      <alignment vertical="center"/>
    </xf>
    <xf numFmtId="189" fontId="1" fillId="0" borderId="0" xfId="3" applyNumberFormat="1" applyFont="1" applyFill="1" applyBorder="1" applyAlignment="1">
      <alignment vertical="center"/>
    </xf>
    <xf numFmtId="179" fontId="1" fillId="0" borderId="0" xfId="3" applyNumberFormat="1" applyFont="1" applyFill="1" applyBorder="1" applyAlignment="1">
      <alignment vertical="center"/>
    </xf>
    <xf numFmtId="189" fontId="1" fillId="0" borderId="12" xfId="3" applyNumberFormat="1" applyFont="1" applyFill="1" applyBorder="1" applyAlignment="1">
      <alignment vertical="center"/>
    </xf>
    <xf numFmtId="179" fontId="1" fillId="0" borderId="12" xfId="3" applyNumberFormat="1" applyFont="1" applyFill="1" applyBorder="1" applyAlignment="1">
      <alignment vertical="center"/>
    </xf>
    <xf numFmtId="176" fontId="1" fillId="0" borderId="12" xfId="3" applyNumberFormat="1" applyFont="1" applyFill="1" applyBorder="1" applyAlignment="1">
      <alignment horizontal="right" vertical="center"/>
    </xf>
    <xf numFmtId="0" fontId="1" fillId="0" borderId="14" xfId="3" applyFont="1" applyFill="1" applyBorder="1" applyAlignment="1">
      <alignment horizontal="right" vertical="center"/>
    </xf>
    <xf numFmtId="179" fontId="1" fillId="0" borderId="14" xfId="3" applyNumberFormat="1" applyFont="1" applyFill="1" applyBorder="1" applyAlignment="1">
      <alignment vertical="center"/>
    </xf>
    <xf numFmtId="190" fontId="1" fillId="0" borderId="14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Border="1" applyAlignment="1">
      <alignment horizontal="right" vertical="center"/>
    </xf>
    <xf numFmtId="187" fontId="1" fillId="0" borderId="12" xfId="3" applyNumberFormat="1" applyFont="1" applyFill="1" applyBorder="1" applyAlignment="1">
      <alignment vertical="center"/>
    </xf>
    <xf numFmtId="187" fontId="1" fillId="0" borderId="14" xfId="3" applyNumberFormat="1" applyFont="1" applyFill="1" applyBorder="1" applyAlignment="1">
      <alignment vertical="center"/>
    </xf>
    <xf numFmtId="191" fontId="1" fillId="0" borderId="14" xfId="3" applyNumberFormat="1" applyFont="1" applyFill="1" applyBorder="1" applyAlignment="1">
      <alignment horizontal="right" vertical="center"/>
    </xf>
    <xf numFmtId="187" fontId="1" fillId="0" borderId="0" xfId="3" applyNumberFormat="1" applyFont="1" applyFill="1" applyBorder="1" applyAlignment="1">
      <alignment vertical="center"/>
    </xf>
    <xf numFmtId="190" fontId="1" fillId="0" borderId="9" xfId="3" applyNumberFormat="1" applyFont="1" applyFill="1" applyBorder="1" applyAlignment="1">
      <alignment horizontal="right" vertical="center"/>
    </xf>
    <xf numFmtId="191" fontId="1" fillId="0" borderId="9" xfId="3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178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178" fontId="0" fillId="0" borderId="18" xfId="0" applyNumberFormat="1" applyFill="1" applyBorder="1">
      <alignment vertical="center"/>
    </xf>
    <xf numFmtId="179" fontId="0" fillId="0" borderId="18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8" fontId="0" fillId="0" borderId="7" xfId="0" applyNumberFormat="1" applyBorder="1">
      <alignment vertical="center"/>
    </xf>
    <xf numFmtId="0" fontId="0" fillId="0" borderId="0" xfId="0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184" fontId="0" fillId="0" borderId="1" xfId="1" applyNumberFormat="1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178" fontId="0" fillId="0" borderId="1" xfId="0" applyNumberFormat="1" applyFont="1" applyBorder="1">
      <alignment vertical="center"/>
    </xf>
    <xf numFmtId="179" fontId="0" fillId="0" borderId="1" xfId="0" applyNumberFormat="1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vertical="center"/>
    </xf>
    <xf numFmtId="178" fontId="0" fillId="0" borderId="1" xfId="0" applyNumberFormat="1" applyFont="1" applyFill="1" applyBorder="1">
      <alignment vertical="center"/>
    </xf>
    <xf numFmtId="179" fontId="0" fillId="0" borderId="1" xfId="0" applyNumberFormat="1" applyFont="1" applyFill="1" applyBorder="1">
      <alignment vertical="center"/>
    </xf>
    <xf numFmtId="38" fontId="1" fillId="0" borderId="1" xfId="1" applyFont="1" applyFill="1" applyBorder="1">
      <alignment vertical="center"/>
    </xf>
    <xf numFmtId="184" fontId="1" fillId="0" borderId="1" xfId="1" applyNumberFormat="1" applyFont="1" applyFill="1" applyBorder="1">
      <alignment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0" xfId="1" applyFont="1" applyFill="1" applyBorder="1">
      <alignment vertical="center"/>
    </xf>
    <xf numFmtId="184" fontId="1" fillId="0" borderId="0" xfId="1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84" fontId="0" fillId="0" borderId="1" xfId="1" applyNumberFormat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78" fontId="0" fillId="0" borderId="0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center" vertical="center"/>
    </xf>
    <xf numFmtId="0" fontId="1" fillId="2" borderId="17" xfId="3" applyFont="1" applyFill="1" applyBorder="1" applyAlignment="1">
      <alignment horizontal="center" vertical="center"/>
    </xf>
    <xf numFmtId="0" fontId="1" fillId="2" borderId="5" xfId="3" applyFont="1" applyFill="1" applyBorder="1" applyAlignment="1">
      <alignment horizontal="center" vertical="center"/>
    </xf>
    <xf numFmtId="0" fontId="1" fillId="2" borderId="8" xfId="3" applyFont="1" applyFill="1" applyBorder="1" applyAlignment="1">
      <alignment horizontal="center" vertical="center"/>
    </xf>
    <xf numFmtId="0" fontId="1" fillId="2" borderId="10" xfId="3" applyFont="1" applyFill="1" applyBorder="1" applyAlignment="1">
      <alignment horizontal="center" vertical="center"/>
    </xf>
    <xf numFmtId="188" fontId="1" fillId="0" borderId="7" xfId="1" applyNumberFormat="1" applyFont="1" applyFill="1" applyBorder="1" applyAlignment="1">
      <alignment horizontal="left" vertical="center"/>
    </xf>
    <xf numFmtId="188" fontId="1" fillId="0" borderId="0" xfId="1" applyNumberFormat="1" applyFont="1" applyFill="1" applyBorder="1" applyAlignment="1">
      <alignment horizontal="left" vertical="center"/>
    </xf>
    <xf numFmtId="177" fontId="1" fillId="0" borderId="7" xfId="1" applyNumberFormat="1" applyFont="1" applyFill="1" applyBorder="1" applyAlignment="1">
      <alignment horizontal="left" vertical="center"/>
    </xf>
    <xf numFmtId="177" fontId="1" fillId="0" borderId="0" xfId="1" applyNumberFormat="1" applyFont="1" applyFill="1" applyBorder="1" applyAlignment="1">
      <alignment horizontal="left" vertical="center"/>
    </xf>
  </cellXfs>
  <cellStyles count="4">
    <cellStyle name="桁区切り" xfId="1" builtinId="6"/>
    <cellStyle name="通貨" xfId="2" builtinId="7"/>
    <cellStyle name="標準" xfId="0" builtinId="0"/>
    <cellStyle name="標準_第17章　保健・衛生・環境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39"/>
    <pageSetUpPr fitToPage="1"/>
  </sheetPr>
  <dimension ref="A1:M344"/>
  <sheetViews>
    <sheetView tabSelected="1" topLeftCell="A292" zoomScale="80" zoomScaleNormal="80" zoomScaleSheetLayoutView="89" workbookViewId="0">
      <selection activeCell="L337" sqref="L337"/>
    </sheetView>
  </sheetViews>
  <sheetFormatPr defaultRowHeight="20.25" customHeight="1" x14ac:dyDescent="0.15"/>
  <cols>
    <col min="1" max="1" width="3.125" customWidth="1"/>
    <col min="2" max="2" width="9" customWidth="1"/>
  </cols>
  <sheetData>
    <row r="1" spans="1:11" ht="10.5" customHeight="1" x14ac:dyDescent="0.15"/>
    <row r="2" spans="1:11" ht="20.25" customHeight="1" x14ac:dyDescent="0.15">
      <c r="A2" t="s">
        <v>92</v>
      </c>
    </row>
    <row r="3" spans="1:11" ht="20.25" customHeight="1" x14ac:dyDescent="0.15">
      <c r="A3" t="s">
        <v>93</v>
      </c>
    </row>
    <row r="5" spans="1:11" ht="20.25" customHeight="1" x14ac:dyDescent="0.15">
      <c r="A5" t="s">
        <v>279</v>
      </c>
    </row>
    <row r="6" spans="1:11" s="205" customFormat="1" ht="15" customHeight="1" x14ac:dyDescent="0.15">
      <c r="B6" s="205" t="s">
        <v>94</v>
      </c>
    </row>
    <row r="7" spans="1:11" s="3" customFormat="1" ht="20.25" customHeight="1" x14ac:dyDescent="0.15">
      <c r="B7" s="236" t="s">
        <v>95</v>
      </c>
      <c r="C7" s="237" t="s">
        <v>96</v>
      </c>
      <c r="D7" s="237" t="s">
        <v>277</v>
      </c>
      <c r="E7" s="239" t="s">
        <v>278</v>
      </c>
      <c r="F7" s="241" t="s">
        <v>97</v>
      </c>
      <c r="G7" s="242"/>
      <c r="H7" s="242"/>
      <c r="I7" s="242"/>
      <c r="J7" s="243"/>
    </row>
    <row r="8" spans="1:11" s="3" customFormat="1" ht="30.75" customHeight="1" x14ac:dyDescent="0.15">
      <c r="B8" s="236"/>
      <c r="C8" s="238"/>
      <c r="D8" s="238"/>
      <c r="E8" s="240"/>
      <c r="F8" s="1" t="s">
        <v>98</v>
      </c>
      <c r="G8" s="1" t="s">
        <v>99</v>
      </c>
      <c r="H8" s="2" t="s">
        <v>100</v>
      </c>
      <c r="I8" s="1" t="s">
        <v>101</v>
      </c>
      <c r="J8" s="2" t="s">
        <v>102</v>
      </c>
    </row>
    <row r="9" spans="1:11" ht="20.25" customHeight="1" x14ac:dyDescent="0.15">
      <c r="B9" s="190">
        <v>18</v>
      </c>
      <c r="C9" s="4">
        <v>63860</v>
      </c>
      <c r="D9" s="4">
        <v>28267</v>
      </c>
      <c r="E9" s="5">
        <f>D9/C9*100</f>
        <v>44.264015032884437</v>
      </c>
      <c r="F9" s="4">
        <v>1110</v>
      </c>
      <c r="G9" s="4">
        <v>2074</v>
      </c>
      <c r="H9" s="4">
        <v>9676</v>
      </c>
      <c r="I9" s="4">
        <v>7950</v>
      </c>
      <c r="J9" s="4">
        <v>7457</v>
      </c>
    </row>
    <row r="10" spans="1:11" ht="20.25" customHeight="1" x14ac:dyDescent="0.15">
      <c r="B10" s="190">
        <v>19</v>
      </c>
      <c r="C10" s="4">
        <v>59132</v>
      </c>
      <c r="D10" s="4">
        <v>27926</v>
      </c>
      <c r="E10" s="5">
        <f>D10/C10*100</f>
        <v>47.226544003246971</v>
      </c>
      <c r="F10" s="4">
        <v>1033</v>
      </c>
      <c r="G10" s="4">
        <v>1754</v>
      </c>
      <c r="H10" s="4">
        <v>10073</v>
      </c>
      <c r="I10" s="4">
        <v>8091</v>
      </c>
      <c r="J10" s="4">
        <v>6975</v>
      </c>
    </row>
    <row r="11" spans="1:11" s="193" customFormat="1" ht="20.25" customHeight="1" x14ac:dyDescent="0.15">
      <c r="B11" s="192"/>
      <c r="C11" s="194"/>
      <c r="D11" s="195"/>
      <c r="E11" s="195"/>
      <c r="F11" s="196"/>
      <c r="G11" s="195"/>
      <c r="H11" s="195"/>
      <c r="I11" s="195"/>
      <c r="J11" s="195"/>
    </row>
    <row r="12" spans="1:11" s="193" customFormat="1" ht="20.25" customHeight="1" x14ac:dyDescent="0.15">
      <c r="A12" s="200" t="s">
        <v>280</v>
      </c>
      <c r="C12" s="192"/>
      <c r="D12" s="197"/>
      <c r="E12" s="197"/>
      <c r="F12" s="198"/>
      <c r="G12" s="197"/>
      <c r="H12" s="197"/>
      <c r="I12" s="197"/>
      <c r="J12" s="197"/>
    </row>
    <row r="13" spans="1:11" s="193" customFormat="1" ht="20.25" customHeight="1" x14ac:dyDescent="0.15">
      <c r="B13" s="200" t="s">
        <v>284</v>
      </c>
      <c r="C13" s="192"/>
      <c r="D13" s="197"/>
      <c r="E13" s="197"/>
      <c r="F13" s="198"/>
      <c r="G13" s="197"/>
      <c r="H13" s="197"/>
      <c r="I13" s="3"/>
      <c r="J13" s="197"/>
      <c r="K13" s="197"/>
    </row>
    <row r="14" spans="1:11" s="205" customFormat="1" ht="15" customHeight="1" x14ac:dyDescent="0.15">
      <c r="B14" s="205" t="s">
        <v>94</v>
      </c>
      <c r="C14" s="206"/>
      <c r="D14" s="206"/>
      <c r="E14" s="206"/>
      <c r="F14" s="206"/>
      <c r="G14" s="206"/>
      <c r="H14" s="206"/>
    </row>
    <row r="15" spans="1:11" s="3" customFormat="1" ht="20.25" customHeight="1" x14ac:dyDescent="0.15">
      <c r="B15" s="236" t="s">
        <v>95</v>
      </c>
      <c r="C15" s="237" t="s">
        <v>96</v>
      </c>
      <c r="D15" s="237" t="s">
        <v>277</v>
      </c>
      <c r="E15" s="239" t="s">
        <v>278</v>
      </c>
      <c r="F15" s="241" t="s">
        <v>97</v>
      </c>
      <c r="G15" s="242"/>
      <c r="H15" s="243"/>
    </row>
    <row r="16" spans="1:11" s="3" customFormat="1" ht="30.75" customHeight="1" x14ac:dyDescent="0.15">
      <c r="B16" s="236"/>
      <c r="C16" s="238"/>
      <c r="D16" s="238"/>
      <c r="E16" s="240"/>
      <c r="F16" s="1" t="s">
        <v>273</v>
      </c>
      <c r="G16" s="2" t="s">
        <v>274</v>
      </c>
      <c r="H16" s="2" t="s">
        <v>275</v>
      </c>
      <c r="I16"/>
      <c r="K16"/>
    </row>
    <row r="17" spans="2:11" ht="20.25" customHeight="1" x14ac:dyDescent="0.15">
      <c r="B17" s="190">
        <v>20</v>
      </c>
      <c r="C17" s="201">
        <v>37029</v>
      </c>
      <c r="D17" s="202">
        <v>15784</v>
      </c>
      <c r="E17" s="5">
        <f t="shared" ref="E17:E22" si="0">D17/C17*100</f>
        <v>42.626049852818056</v>
      </c>
      <c r="F17" s="4">
        <v>12779</v>
      </c>
      <c r="G17" s="4">
        <v>2029</v>
      </c>
      <c r="H17" s="4">
        <v>976</v>
      </c>
      <c r="I17" s="199"/>
      <c r="K17" s="191"/>
    </row>
    <row r="18" spans="2:11" ht="20.25" customHeight="1" x14ac:dyDescent="0.15">
      <c r="B18" s="190">
        <v>21</v>
      </c>
      <c r="C18" s="201">
        <v>36427</v>
      </c>
      <c r="D18" s="4">
        <v>16079</v>
      </c>
      <c r="E18" s="5">
        <f t="shared" si="0"/>
        <v>44.14033546545145</v>
      </c>
      <c r="F18" s="4">
        <v>13111</v>
      </c>
      <c r="G18" s="4">
        <v>1969</v>
      </c>
      <c r="H18" s="4">
        <v>999</v>
      </c>
      <c r="I18" s="199"/>
      <c r="K18" s="191"/>
    </row>
    <row r="19" spans="2:11" ht="20.25" customHeight="1" x14ac:dyDescent="0.15">
      <c r="B19" s="190">
        <v>22</v>
      </c>
      <c r="C19" s="201">
        <v>35921</v>
      </c>
      <c r="D19" s="4">
        <v>15126</v>
      </c>
      <c r="E19" s="5">
        <f t="shared" si="0"/>
        <v>42.109072687285988</v>
      </c>
      <c r="F19" s="4">
        <v>12573</v>
      </c>
      <c r="G19" s="4">
        <v>1673</v>
      </c>
      <c r="H19" s="4">
        <v>880</v>
      </c>
      <c r="I19" s="199"/>
      <c r="K19" s="191"/>
    </row>
    <row r="20" spans="2:11" ht="20.25" customHeight="1" x14ac:dyDescent="0.15">
      <c r="B20" s="190">
        <v>23</v>
      </c>
      <c r="C20" s="201">
        <v>36246</v>
      </c>
      <c r="D20" s="4">
        <v>13660</v>
      </c>
      <c r="E20" s="5">
        <f t="shared" si="0"/>
        <v>37.686917177067812</v>
      </c>
      <c r="F20" s="4">
        <v>11515</v>
      </c>
      <c r="G20" s="4">
        <v>1358</v>
      </c>
      <c r="H20" s="4">
        <v>787</v>
      </c>
      <c r="I20" s="199"/>
      <c r="K20" s="191"/>
    </row>
    <row r="21" spans="2:11" ht="20.25" customHeight="1" x14ac:dyDescent="0.15">
      <c r="B21" s="190">
        <v>24</v>
      </c>
      <c r="C21" s="201">
        <v>36179</v>
      </c>
      <c r="D21" s="4">
        <v>13922</v>
      </c>
      <c r="E21" s="5">
        <f t="shared" si="0"/>
        <v>38.480886702230578</v>
      </c>
      <c r="F21" s="4">
        <v>11643</v>
      </c>
      <c r="G21" s="4">
        <v>1388</v>
      </c>
      <c r="H21" s="4">
        <v>891</v>
      </c>
      <c r="I21" s="199"/>
      <c r="K21" s="191"/>
    </row>
    <row r="22" spans="2:11" ht="20.25" customHeight="1" x14ac:dyDescent="0.15">
      <c r="B22" s="213">
        <v>25</v>
      </c>
      <c r="C22" s="201">
        <v>34501</v>
      </c>
      <c r="D22" s="214">
        <v>13187</v>
      </c>
      <c r="E22" s="215">
        <f t="shared" si="0"/>
        <v>38.222080519405232</v>
      </c>
      <c r="F22" s="214">
        <v>11342</v>
      </c>
      <c r="G22" s="214">
        <v>1193</v>
      </c>
      <c r="H22" s="214">
        <v>652</v>
      </c>
      <c r="I22" s="199"/>
      <c r="K22" s="191"/>
    </row>
    <row r="23" spans="2:11" ht="20.25" customHeight="1" x14ac:dyDescent="0.15">
      <c r="B23" s="213">
        <v>26</v>
      </c>
      <c r="C23" s="217">
        <v>33302</v>
      </c>
      <c r="D23" s="218">
        <v>13199</v>
      </c>
      <c r="E23" s="219">
        <f t="shared" ref="E23:E28" si="1">D23/C23*100</f>
        <v>39.63425620082878</v>
      </c>
      <c r="F23" s="218">
        <v>11424</v>
      </c>
      <c r="G23" s="218">
        <v>1211</v>
      </c>
      <c r="H23" s="218">
        <v>564</v>
      </c>
      <c r="I23" s="191"/>
      <c r="K23" s="191"/>
    </row>
    <row r="24" spans="2:11" ht="21" customHeight="1" x14ac:dyDescent="0.15">
      <c r="B24" s="213">
        <v>27</v>
      </c>
      <c r="C24" s="217">
        <v>31747</v>
      </c>
      <c r="D24" s="218">
        <v>12625</v>
      </c>
      <c r="E24" s="219">
        <f t="shared" si="1"/>
        <v>39.767537090118751</v>
      </c>
      <c r="F24" s="218">
        <v>11000</v>
      </c>
      <c r="G24" s="218">
        <v>1104</v>
      </c>
      <c r="H24" s="218">
        <v>521</v>
      </c>
      <c r="I24" s="191"/>
      <c r="K24" s="191"/>
    </row>
    <row r="25" spans="2:11" ht="21" customHeight="1" x14ac:dyDescent="0.15">
      <c r="B25" s="213">
        <v>28</v>
      </c>
      <c r="C25" s="201">
        <v>29677</v>
      </c>
      <c r="D25" s="218">
        <v>11545</v>
      </c>
      <c r="E25" s="219">
        <f t="shared" si="1"/>
        <v>38.902180139501972</v>
      </c>
      <c r="F25" s="218">
        <v>9963</v>
      </c>
      <c r="G25" s="218">
        <v>1128</v>
      </c>
      <c r="H25" s="218">
        <v>454</v>
      </c>
      <c r="I25" s="191"/>
      <c r="K25" s="191"/>
    </row>
    <row r="26" spans="2:11" ht="21" customHeight="1" x14ac:dyDescent="0.15">
      <c r="B26" s="213">
        <v>29</v>
      </c>
      <c r="C26" s="201">
        <v>28709</v>
      </c>
      <c r="D26" s="218">
        <v>10894</v>
      </c>
      <c r="E26" s="219">
        <f t="shared" si="1"/>
        <v>37.946288620293288</v>
      </c>
      <c r="F26" s="218">
        <v>9534</v>
      </c>
      <c r="G26" s="218">
        <v>955</v>
      </c>
      <c r="H26" s="218">
        <v>405</v>
      </c>
      <c r="I26" s="191"/>
      <c r="K26" s="191"/>
    </row>
    <row r="27" spans="2:11" ht="21" customHeight="1" x14ac:dyDescent="0.15">
      <c r="B27" s="233">
        <v>30</v>
      </c>
      <c r="C27" s="201">
        <v>27315</v>
      </c>
      <c r="D27" s="218">
        <v>10824</v>
      </c>
      <c r="E27" s="219">
        <f t="shared" si="1"/>
        <v>39.626578802855569</v>
      </c>
      <c r="F27" s="218">
        <v>9456</v>
      </c>
      <c r="G27" s="218">
        <v>942</v>
      </c>
      <c r="H27" s="218">
        <v>426</v>
      </c>
      <c r="I27" s="191"/>
      <c r="K27" s="191"/>
    </row>
    <row r="28" spans="2:11" ht="21" customHeight="1" x14ac:dyDescent="0.15">
      <c r="B28" s="233">
        <v>31</v>
      </c>
      <c r="C28" s="201">
        <v>26167</v>
      </c>
      <c r="D28" s="218">
        <v>11314</v>
      </c>
      <c r="E28" s="219">
        <f t="shared" si="1"/>
        <v>43.237665762219592</v>
      </c>
      <c r="F28" s="218">
        <v>9841</v>
      </c>
      <c r="G28" s="218">
        <v>1048</v>
      </c>
      <c r="H28" s="218">
        <v>425</v>
      </c>
      <c r="I28" s="191"/>
      <c r="K28" s="191"/>
    </row>
    <row r="29" spans="2:11" ht="21" customHeight="1" x14ac:dyDescent="0.15">
      <c r="B29" s="233">
        <v>2</v>
      </c>
      <c r="C29" s="201">
        <v>25563</v>
      </c>
      <c r="D29" s="218">
        <v>10385</v>
      </c>
      <c r="E29" s="219">
        <f t="shared" ref="E29:E31" si="2">D29/C29*100</f>
        <v>40.625122246997613</v>
      </c>
      <c r="F29" s="218">
        <v>9027</v>
      </c>
      <c r="G29" s="218">
        <v>965</v>
      </c>
      <c r="H29" s="218">
        <v>393</v>
      </c>
      <c r="I29" s="191"/>
      <c r="K29" s="191"/>
    </row>
    <row r="30" spans="2:11" ht="21" customHeight="1" x14ac:dyDescent="0.15">
      <c r="B30" s="233">
        <v>3</v>
      </c>
      <c r="C30" s="201">
        <v>25377</v>
      </c>
      <c r="D30" s="218">
        <v>10838</v>
      </c>
      <c r="E30" s="219">
        <f t="shared" si="2"/>
        <v>42.70796390432281</v>
      </c>
      <c r="F30" s="218">
        <v>9435</v>
      </c>
      <c r="G30" s="218">
        <v>977</v>
      </c>
      <c r="H30" s="218">
        <v>426</v>
      </c>
      <c r="I30" s="191"/>
      <c r="K30" s="191"/>
    </row>
    <row r="31" spans="2:11" ht="21" customHeight="1" x14ac:dyDescent="0.15">
      <c r="B31" s="233">
        <v>4</v>
      </c>
      <c r="C31" s="201">
        <v>24984</v>
      </c>
      <c r="D31" s="218">
        <v>10490</v>
      </c>
      <c r="E31" s="219">
        <f t="shared" si="2"/>
        <v>41.986871597822606</v>
      </c>
      <c r="F31" s="218">
        <v>9278</v>
      </c>
      <c r="G31" s="218">
        <v>853</v>
      </c>
      <c r="H31" s="218">
        <v>359</v>
      </c>
      <c r="I31" s="191"/>
      <c r="K31" s="191"/>
    </row>
    <row r="32" spans="2:11" s="193" customFormat="1" ht="15" customHeight="1" x14ac:dyDescent="0.15">
      <c r="B32" s="200"/>
      <c r="C32" s="192"/>
      <c r="D32" s="197"/>
      <c r="E32" s="197"/>
      <c r="F32" s="198"/>
      <c r="G32" s="197"/>
      <c r="H32" s="197"/>
      <c r="I32" s="197"/>
      <c r="J32" s="3"/>
      <c r="K32" s="3"/>
    </row>
    <row r="33" spans="2:11" s="193" customFormat="1" ht="20.25" customHeight="1" x14ac:dyDescent="0.15">
      <c r="B33" s="200" t="s">
        <v>285</v>
      </c>
      <c r="C33" s="192"/>
      <c r="D33" s="197"/>
      <c r="E33" s="197"/>
      <c r="F33" s="198"/>
      <c r="G33" s="197"/>
      <c r="H33" s="197"/>
      <c r="I33" s="197"/>
      <c r="J33" s="3"/>
      <c r="K33" s="3"/>
    </row>
    <row r="34" spans="2:11" s="205" customFormat="1" ht="15" customHeight="1" x14ac:dyDescent="0.15">
      <c r="B34" s="205" t="s">
        <v>94</v>
      </c>
      <c r="C34" s="206"/>
      <c r="D34" s="206"/>
      <c r="E34" s="206"/>
      <c r="F34" s="206"/>
      <c r="G34" s="206"/>
      <c r="H34" s="206"/>
    </row>
    <row r="35" spans="2:11" s="3" customFormat="1" ht="20.25" customHeight="1" x14ac:dyDescent="0.15">
      <c r="B35" s="236" t="s">
        <v>95</v>
      </c>
      <c r="C35" s="237" t="s">
        <v>96</v>
      </c>
      <c r="D35" s="237" t="s">
        <v>277</v>
      </c>
      <c r="E35" s="239" t="s">
        <v>278</v>
      </c>
      <c r="F35" s="241" t="s">
        <v>97</v>
      </c>
      <c r="G35" s="242"/>
      <c r="H35" s="243"/>
    </row>
    <row r="36" spans="2:11" s="3" customFormat="1" ht="30.75" customHeight="1" x14ac:dyDescent="0.15">
      <c r="B36" s="236"/>
      <c r="C36" s="238"/>
      <c r="D36" s="238"/>
      <c r="E36" s="240"/>
      <c r="F36" s="1" t="s">
        <v>273</v>
      </c>
      <c r="G36" s="2" t="s">
        <v>274</v>
      </c>
      <c r="H36" s="2" t="s">
        <v>275</v>
      </c>
      <c r="I36"/>
      <c r="K36"/>
    </row>
    <row r="37" spans="2:11" ht="20.25" customHeight="1" x14ac:dyDescent="0.15">
      <c r="B37" s="190">
        <v>20</v>
      </c>
      <c r="C37" s="201">
        <v>1233</v>
      </c>
      <c r="D37" s="202">
        <v>186</v>
      </c>
      <c r="E37" s="5">
        <f t="shared" ref="E37:E42" si="3">D37/C37*100</f>
        <v>15.085158150851582</v>
      </c>
      <c r="F37" s="202">
        <v>158</v>
      </c>
      <c r="G37" s="202">
        <v>16</v>
      </c>
      <c r="H37" s="202">
        <v>12</v>
      </c>
      <c r="I37" s="199"/>
      <c r="K37" s="191"/>
    </row>
    <row r="38" spans="2:11" ht="20.25" customHeight="1" x14ac:dyDescent="0.15">
      <c r="B38" s="190">
        <v>21</v>
      </c>
      <c r="C38" s="201">
        <v>1254</v>
      </c>
      <c r="D38" s="202">
        <v>169</v>
      </c>
      <c r="E38" s="5">
        <f t="shared" si="3"/>
        <v>13.476874003189792</v>
      </c>
      <c r="F38" s="202">
        <v>144</v>
      </c>
      <c r="G38" s="202">
        <v>15</v>
      </c>
      <c r="H38" s="202">
        <v>10</v>
      </c>
      <c r="I38" s="199"/>
      <c r="K38" s="191"/>
    </row>
    <row r="39" spans="2:11" ht="20.25" customHeight="1" x14ac:dyDescent="0.15">
      <c r="B39" s="190">
        <v>22</v>
      </c>
      <c r="C39" s="201">
        <v>1284</v>
      </c>
      <c r="D39" s="202">
        <v>184</v>
      </c>
      <c r="E39" s="5">
        <f t="shared" si="3"/>
        <v>14.330218068535824</v>
      </c>
      <c r="F39" s="202">
        <v>156</v>
      </c>
      <c r="G39" s="202">
        <v>15</v>
      </c>
      <c r="H39" s="202">
        <v>13</v>
      </c>
      <c r="I39" s="199"/>
      <c r="K39" s="191"/>
    </row>
    <row r="40" spans="2:11" ht="20.25" customHeight="1" x14ac:dyDescent="0.15">
      <c r="B40" s="190">
        <v>23</v>
      </c>
      <c r="C40" s="201">
        <v>1285</v>
      </c>
      <c r="D40" s="202">
        <v>124</v>
      </c>
      <c r="E40" s="5">
        <f t="shared" si="3"/>
        <v>9.6498054474708184</v>
      </c>
      <c r="F40" s="202">
        <v>110</v>
      </c>
      <c r="G40" s="202">
        <v>8</v>
      </c>
      <c r="H40" s="202">
        <v>6</v>
      </c>
      <c r="I40" s="199"/>
      <c r="K40" s="191"/>
    </row>
    <row r="41" spans="2:11" ht="20.25" customHeight="1" x14ac:dyDescent="0.15">
      <c r="B41" s="190">
        <v>24</v>
      </c>
      <c r="C41" s="201">
        <v>1190</v>
      </c>
      <c r="D41" s="202">
        <v>106</v>
      </c>
      <c r="E41" s="5">
        <f t="shared" si="3"/>
        <v>8.9075630252100844</v>
      </c>
      <c r="F41" s="202">
        <v>87</v>
      </c>
      <c r="G41" s="202">
        <v>9</v>
      </c>
      <c r="H41" s="202">
        <v>10</v>
      </c>
      <c r="I41" s="199"/>
      <c r="K41" s="191"/>
    </row>
    <row r="42" spans="2:11" ht="20.25" customHeight="1" x14ac:dyDescent="0.15">
      <c r="B42" s="213">
        <v>25</v>
      </c>
      <c r="C42" s="201">
        <v>993</v>
      </c>
      <c r="D42" s="202">
        <v>121</v>
      </c>
      <c r="E42" s="215">
        <f t="shared" si="3"/>
        <v>12.185297079556898</v>
      </c>
      <c r="F42" s="202">
        <v>105</v>
      </c>
      <c r="G42" s="202">
        <v>6</v>
      </c>
      <c r="H42" s="202">
        <v>10</v>
      </c>
      <c r="I42" s="199"/>
      <c r="K42" s="191"/>
    </row>
    <row r="43" spans="2:11" ht="20.25" customHeight="1" x14ac:dyDescent="0.15">
      <c r="B43" s="213">
        <v>26</v>
      </c>
      <c r="C43" s="217">
        <v>1058</v>
      </c>
      <c r="D43" s="217">
        <v>123</v>
      </c>
      <c r="E43" s="219">
        <f t="shared" ref="E43:E51" si="4">D43/C43*100</f>
        <v>11.625708884688091</v>
      </c>
      <c r="F43" s="217">
        <v>116</v>
      </c>
      <c r="G43" s="217">
        <v>5</v>
      </c>
      <c r="H43" s="217">
        <v>2</v>
      </c>
      <c r="I43" s="191"/>
      <c r="K43" s="191"/>
    </row>
    <row r="44" spans="2:11" ht="18.75" customHeight="1" x14ac:dyDescent="0.15">
      <c r="B44" s="213">
        <v>27</v>
      </c>
      <c r="C44" s="217">
        <v>1092</v>
      </c>
      <c r="D44" s="217">
        <v>125</v>
      </c>
      <c r="E44" s="219">
        <f t="shared" si="4"/>
        <v>11.446886446886447</v>
      </c>
      <c r="F44" s="217">
        <v>108</v>
      </c>
      <c r="G44" s="217">
        <v>12</v>
      </c>
      <c r="H44" s="217">
        <v>5</v>
      </c>
      <c r="I44" s="191"/>
      <c r="K44" s="191"/>
    </row>
    <row r="45" spans="2:11" ht="18.75" customHeight="1" x14ac:dyDescent="0.15">
      <c r="B45" s="213">
        <v>28</v>
      </c>
      <c r="C45" s="201">
        <v>1112</v>
      </c>
      <c r="D45" s="201">
        <v>130</v>
      </c>
      <c r="E45" s="219">
        <f t="shared" si="4"/>
        <v>11.690647482014388</v>
      </c>
      <c r="F45" s="201">
        <v>110</v>
      </c>
      <c r="G45" s="201">
        <v>10</v>
      </c>
      <c r="H45" s="201">
        <v>10</v>
      </c>
      <c r="I45" s="191"/>
      <c r="K45" s="191"/>
    </row>
    <row r="46" spans="2:11" ht="18.75" customHeight="1" x14ac:dyDescent="0.15">
      <c r="B46" s="213">
        <v>29</v>
      </c>
      <c r="C46" s="201">
        <v>1127</v>
      </c>
      <c r="D46" s="201">
        <v>129</v>
      </c>
      <c r="E46" s="219">
        <f t="shared" si="4"/>
        <v>11.446317657497781</v>
      </c>
      <c r="F46" s="201">
        <v>114</v>
      </c>
      <c r="G46" s="201">
        <v>8</v>
      </c>
      <c r="H46" s="201">
        <v>7</v>
      </c>
      <c r="I46" s="191"/>
      <c r="K46" s="191"/>
    </row>
    <row r="47" spans="2:11" ht="18.75" customHeight="1" x14ac:dyDescent="0.15">
      <c r="B47" s="213">
        <v>30</v>
      </c>
      <c r="C47" s="201">
        <v>1149</v>
      </c>
      <c r="D47" s="201">
        <v>132</v>
      </c>
      <c r="E47" s="219">
        <f t="shared" si="4"/>
        <v>11.488250652741515</v>
      </c>
      <c r="F47" s="201">
        <v>114</v>
      </c>
      <c r="G47" s="201">
        <v>13</v>
      </c>
      <c r="H47" s="201">
        <v>5</v>
      </c>
      <c r="I47" s="191"/>
      <c r="K47" s="191"/>
    </row>
    <row r="48" spans="2:11" ht="18.75" customHeight="1" x14ac:dyDescent="0.15">
      <c r="B48" s="233">
        <v>31</v>
      </c>
      <c r="C48" s="201">
        <v>1181</v>
      </c>
      <c r="D48" s="201">
        <v>142</v>
      </c>
      <c r="E48" s="219">
        <f t="shared" si="4"/>
        <v>12.023708721422523</v>
      </c>
      <c r="F48" s="201">
        <v>128</v>
      </c>
      <c r="G48" s="201">
        <v>6</v>
      </c>
      <c r="H48" s="201">
        <v>8</v>
      </c>
      <c r="I48" s="191"/>
      <c r="K48" s="191"/>
    </row>
    <row r="49" spans="2:11" ht="18.75" customHeight="1" x14ac:dyDescent="0.15">
      <c r="B49" s="233">
        <v>2</v>
      </c>
      <c r="C49" s="201">
        <v>1232</v>
      </c>
      <c r="D49" s="201">
        <v>141</v>
      </c>
      <c r="E49" s="219">
        <f t="shared" si="4"/>
        <v>11.444805194805195</v>
      </c>
      <c r="F49" s="201">
        <v>126</v>
      </c>
      <c r="G49" s="201">
        <v>7</v>
      </c>
      <c r="H49" s="201">
        <v>8</v>
      </c>
      <c r="I49" s="191"/>
      <c r="K49" s="191"/>
    </row>
    <row r="50" spans="2:11" ht="18.75" customHeight="1" x14ac:dyDescent="0.15">
      <c r="B50" s="233">
        <v>3</v>
      </c>
      <c r="C50" s="201">
        <v>1255</v>
      </c>
      <c r="D50" s="201">
        <v>161</v>
      </c>
      <c r="E50" s="219">
        <f t="shared" si="4"/>
        <v>12.828685258964143</v>
      </c>
      <c r="F50" s="201">
        <v>148</v>
      </c>
      <c r="G50" s="201">
        <v>8</v>
      </c>
      <c r="H50" s="201">
        <v>5</v>
      </c>
      <c r="I50" s="191"/>
      <c r="K50" s="191"/>
    </row>
    <row r="51" spans="2:11" ht="18.75" customHeight="1" x14ac:dyDescent="0.15">
      <c r="B51" s="233">
        <v>4</v>
      </c>
      <c r="C51" s="201">
        <v>1283</v>
      </c>
      <c r="D51" s="201">
        <v>152</v>
      </c>
      <c r="E51" s="219">
        <f t="shared" si="4"/>
        <v>11.847233047544817</v>
      </c>
      <c r="F51" s="201">
        <v>141</v>
      </c>
      <c r="G51" s="201">
        <v>5</v>
      </c>
      <c r="H51" s="201">
        <v>6</v>
      </c>
      <c r="I51" s="191"/>
      <c r="K51" s="191"/>
    </row>
    <row r="52" spans="2:11" ht="15" customHeight="1" x14ac:dyDescent="0.15"/>
    <row r="53" spans="2:11" ht="20.25" customHeight="1" x14ac:dyDescent="0.15">
      <c r="B53" t="s">
        <v>286</v>
      </c>
    </row>
    <row r="54" spans="2:11" s="205" customFormat="1" ht="15" customHeight="1" x14ac:dyDescent="0.15">
      <c r="B54" s="205" t="s">
        <v>94</v>
      </c>
      <c r="C54" s="206"/>
      <c r="D54" s="206"/>
      <c r="E54" s="206"/>
      <c r="F54" s="206"/>
      <c r="G54" s="206"/>
      <c r="H54" s="206"/>
    </row>
    <row r="55" spans="2:11" s="3" customFormat="1" ht="20.25" customHeight="1" x14ac:dyDescent="0.15">
      <c r="B55" s="236" t="s">
        <v>95</v>
      </c>
      <c r="C55" s="237" t="s">
        <v>96</v>
      </c>
      <c r="D55" s="237" t="s">
        <v>277</v>
      </c>
      <c r="E55" s="239" t="s">
        <v>278</v>
      </c>
      <c r="F55" s="241" t="s">
        <v>97</v>
      </c>
      <c r="G55" s="242"/>
      <c r="H55" s="243"/>
    </row>
    <row r="56" spans="2:11" s="3" customFormat="1" ht="30.75" customHeight="1" x14ac:dyDescent="0.15">
      <c r="B56" s="236"/>
      <c r="C56" s="238"/>
      <c r="D56" s="238"/>
      <c r="E56" s="240"/>
      <c r="F56" s="1" t="s">
        <v>273</v>
      </c>
      <c r="G56" s="2" t="s">
        <v>274</v>
      </c>
      <c r="H56" s="2" t="s">
        <v>275</v>
      </c>
      <c r="I56"/>
      <c r="K56"/>
    </row>
    <row r="57" spans="2:11" ht="20.25" customHeight="1" x14ac:dyDescent="0.15">
      <c r="B57" s="190">
        <v>20</v>
      </c>
      <c r="C57" s="203" t="s">
        <v>276</v>
      </c>
      <c r="D57" s="202">
        <v>4367</v>
      </c>
      <c r="E57" s="6" t="s">
        <v>276</v>
      </c>
      <c r="F57" s="202">
        <v>4367</v>
      </c>
      <c r="G57" s="203" t="s">
        <v>276</v>
      </c>
      <c r="H57" s="203" t="s">
        <v>276</v>
      </c>
      <c r="I57" s="199"/>
      <c r="K57" s="191"/>
    </row>
    <row r="58" spans="2:11" ht="20.25" customHeight="1" x14ac:dyDescent="0.15">
      <c r="B58" s="190">
        <v>21</v>
      </c>
      <c r="C58" s="201">
        <v>22437</v>
      </c>
      <c r="D58" s="202">
        <v>4638</v>
      </c>
      <c r="E58" s="5">
        <f t="shared" ref="E58:E71" si="5">D58/C58*100</f>
        <v>20.67121272897446</v>
      </c>
      <c r="F58" s="202">
        <v>4638</v>
      </c>
      <c r="G58" s="203" t="s">
        <v>276</v>
      </c>
      <c r="H58" s="203" t="s">
        <v>276</v>
      </c>
      <c r="I58" s="199"/>
      <c r="K58" s="191"/>
    </row>
    <row r="59" spans="2:11" ht="20.25" customHeight="1" x14ac:dyDescent="0.15">
      <c r="B59" s="190">
        <v>22</v>
      </c>
      <c r="C59" s="201">
        <v>23128</v>
      </c>
      <c r="D59" s="202">
        <v>4301</v>
      </c>
      <c r="E59" s="5">
        <f t="shared" si="5"/>
        <v>18.596506399169836</v>
      </c>
      <c r="F59" s="202">
        <v>4301</v>
      </c>
      <c r="G59" s="203" t="s">
        <v>276</v>
      </c>
      <c r="H59" s="203" t="s">
        <v>276</v>
      </c>
      <c r="I59" s="199"/>
      <c r="K59" s="191"/>
    </row>
    <row r="60" spans="2:11" ht="20.25" customHeight="1" x14ac:dyDescent="0.15">
      <c r="B60" s="190">
        <v>23</v>
      </c>
      <c r="C60" s="201">
        <v>21986</v>
      </c>
      <c r="D60" s="202">
        <v>4680</v>
      </c>
      <c r="E60" s="5">
        <f t="shared" si="5"/>
        <v>21.286273082870917</v>
      </c>
      <c r="F60" s="202">
        <v>4680</v>
      </c>
      <c r="G60" s="203" t="s">
        <v>276</v>
      </c>
      <c r="H60" s="203" t="s">
        <v>276</v>
      </c>
      <c r="I60" s="199"/>
      <c r="K60" s="191"/>
    </row>
    <row r="61" spans="2:11" ht="20.25" customHeight="1" x14ac:dyDescent="0.15">
      <c r="B61" s="190">
        <v>24</v>
      </c>
      <c r="C61" s="201">
        <v>21409</v>
      </c>
      <c r="D61" s="202">
        <v>4889</v>
      </c>
      <c r="E61" s="5">
        <f t="shared" si="5"/>
        <v>22.836190387220327</v>
      </c>
      <c r="F61" s="202">
        <v>4873</v>
      </c>
      <c r="G61" s="203" t="s">
        <v>276</v>
      </c>
      <c r="H61" s="203" t="s">
        <v>276</v>
      </c>
      <c r="I61" s="199"/>
      <c r="K61" s="191"/>
    </row>
    <row r="62" spans="2:11" ht="20.25" customHeight="1" x14ac:dyDescent="0.15">
      <c r="B62" s="213">
        <v>25</v>
      </c>
      <c r="C62" s="201">
        <v>20525</v>
      </c>
      <c r="D62" s="202">
        <v>5059</v>
      </c>
      <c r="E62" s="215">
        <f t="shared" si="5"/>
        <v>24.647990255785626</v>
      </c>
      <c r="F62" s="202">
        <v>5059</v>
      </c>
      <c r="G62" s="203" t="s">
        <v>276</v>
      </c>
      <c r="H62" s="203" t="s">
        <v>276</v>
      </c>
      <c r="I62" s="199"/>
      <c r="K62" s="191"/>
    </row>
    <row r="63" spans="2:11" ht="20.25" customHeight="1" x14ac:dyDescent="0.15">
      <c r="B63" s="213">
        <v>26</v>
      </c>
      <c r="C63" s="217">
        <v>20490</v>
      </c>
      <c r="D63" s="217">
        <v>5331</v>
      </c>
      <c r="E63" s="219">
        <f>D63/C63*100</f>
        <v>26.017569546120058</v>
      </c>
      <c r="F63" s="217">
        <v>5331</v>
      </c>
      <c r="G63" s="222" t="s">
        <v>276</v>
      </c>
      <c r="H63" s="222" t="s">
        <v>276</v>
      </c>
      <c r="I63" s="191"/>
      <c r="K63" s="191"/>
    </row>
    <row r="64" spans="2:11" ht="20.25" customHeight="1" x14ac:dyDescent="0.15">
      <c r="B64" s="213">
        <v>27</v>
      </c>
      <c r="C64" s="217">
        <v>20768</v>
      </c>
      <c r="D64" s="217">
        <v>5341</v>
      </c>
      <c r="E64" s="219">
        <f t="shared" ref="E64:E67" si="6">D64/C64*100</f>
        <v>25.717449922958398</v>
      </c>
      <c r="F64" s="217">
        <v>5341</v>
      </c>
      <c r="G64" s="222" t="s">
        <v>276</v>
      </c>
      <c r="H64" s="222" t="s">
        <v>276</v>
      </c>
      <c r="I64" s="191"/>
      <c r="K64" s="191"/>
    </row>
    <row r="65" spans="1:11" ht="20.25" customHeight="1" x14ac:dyDescent="0.15">
      <c r="B65" s="213">
        <v>28</v>
      </c>
      <c r="C65" s="201">
        <v>21235</v>
      </c>
      <c r="D65" s="201">
        <v>5447</v>
      </c>
      <c r="E65" s="219">
        <f t="shared" si="6"/>
        <v>25.651047798445965</v>
      </c>
      <c r="F65" s="201">
        <v>5447</v>
      </c>
      <c r="G65" s="222" t="s">
        <v>276</v>
      </c>
      <c r="H65" s="222" t="s">
        <v>276</v>
      </c>
      <c r="I65" s="191"/>
      <c r="K65" s="191"/>
    </row>
    <row r="66" spans="1:11" ht="20.25" customHeight="1" x14ac:dyDescent="0.15">
      <c r="B66" s="213">
        <v>29</v>
      </c>
      <c r="C66" s="201">
        <v>21742</v>
      </c>
      <c r="D66" s="201">
        <v>5767</v>
      </c>
      <c r="E66" s="219">
        <f t="shared" si="6"/>
        <v>26.52469873976635</v>
      </c>
      <c r="F66" s="201">
        <v>5767</v>
      </c>
      <c r="G66" s="222" t="s">
        <v>276</v>
      </c>
      <c r="H66" s="222" t="s">
        <v>276</v>
      </c>
      <c r="I66" s="191"/>
      <c r="K66" s="191"/>
    </row>
    <row r="67" spans="1:11" ht="20.25" customHeight="1" x14ac:dyDescent="0.15">
      <c r="B67" s="213">
        <v>30</v>
      </c>
      <c r="C67" s="201">
        <v>22067</v>
      </c>
      <c r="D67" s="201">
        <v>6158</v>
      </c>
      <c r="E67" s="219">
        <f t="shared" si="6"/>
        <v>27.905922871255722</v>
      </c>
      <c r="F67" s="201">
        <v>6158</v>
      </c>
      <c r="G67" s="222" t="s">
        <v>276</v>
      </c>
      <c r="H67" s="222" t="s">
        <v>276</v>
      </c>
      <c r="I67" s="191"/>
      <c r="K67" s="191"/>
    </row>
    <row r="68" spans="1:11" ht="20.25" customHeight="1" x14ac:dyDescent="0.15">
      <c r="B68" s="233">
        <v>31</v>
      </c>
      <c r="C68" s="201">
        <v>22362</v>
      </c>
      <c r="D68" s="201">
        <v>6437</v>
      </c>
      <c r="E68" s="219">
        <f t="shared" si="5"/>
        <v>28.785439585010288</v>
      </c>
      <c r="F68" s="201">
        <v>6437</v>
      </c>
      <c r="G68" s="222" t="s">
        <v>276</v>
      </c>
      <c r="H68" s="222" t="s">
        <v>276</v>
      </c>
      <c r="I68" s="191"/>
      <c r="K68" s="191"/>
    </row>
    <row r="69" spans="1:11" ht="20.25" customHeight="1" x14ac:dyDescent="0.15">
      <c r="B69" s="233">
        <v>2</v>
      </c>
      <c r="C69" s="201">
        <v>22484</v>
      </c>
      <c r="D69" s="201">
        <v>6312</v>
      </c>
      <c r="E69" s="219">
        <f t="shared" si="5"/>
        <v>28.073296566447254</v>
      </c>
      <c r="F69" s="201">
        <v>6312</v>
      </c>
      <c r="G69" s="222" t="s">
        <v>276</v>
      </c>
      <c r="H69" s="222" t="s">
        <v>276</v>
      </c>
      <c r="I69" s="191"/>
      <c r="K69" s="191"/>
    </row>
    <row r="70" spans="1:11" ht="20.25" customHeight="1" x14ac:dyDescent="0.15">
      <c r="B70" s="233">
        <v>3</v>
      </c>
      <c r="C70" s="201">
        <v>22484</v>
      </c>
      <c r="D70" s="201">
        <v>6312</v>
      </c>
      <c r="E70" s="219">
        <f t="shared" si="5"/>
        <v>28.073296566447254</v>
      </c>
      <c r="F70" s="201">
        <v>6312</v>
      </c>
      <c r="G70" s="222" t="s">
        <v>276</v>
      </c>
      <c r="H70" s="222" t="s">
        <v>276</v>
      </c>
      <c r="I70" s="191"/>
      <c r="K70" s="191"/>
    </row>
    <row r="71" spans="1:11" ht="20.25" customHeight="1" x14ac:dyDescent="0.15">
      <c r="B71" s="233">
        <v>4</v>
      </c>
      <c r="C71" s="201">
        <v>24555</v>
      </c>
      <c r="D71" s="201">
        <v>6294</v>
      </c>
      <c r="E71" s="219">
        <f t="shared" si="5"/>
        <v>25.632254123396457</v>
      </c>
      <c r="F71" s="201">
        <v>6294</v>
      </c>
      <c r="G71" s="222" t="s">
        <v>276</v>
      </c>
      <c r="H71" s="222" t="s">
        <v>276</v>
      </c>
      <c r="I71" s="191"/>
      <c r="K71" s="191"/>
    </row>
    <row r="73" spans="1:11" ht="20.25" customHeight="1" x14ac:dyDescent="0.15">
      <c r="A73" t="s">
        <v>281</v>
      </c>
    </row>
    <row r="74" spans="1:11" ht="20.25" customHeight="1" x14ac:dyDescent="0.15">
      <c r="B74" t="s">
        <v>287</v>
      </c>
    </row>
    <row r="75" spans="1:11" s="205" customFormat="1" ht="15" customHeight="1" x14ac:dyDescent="0.15">
      <c r="B75" s="205" t="s">
        <v>94</v>
      </c>
      <c r="C75" s="206"/>
      <c r="D75" s="206"/>
      <c r="E75" s="206"/>
      <c r="F75" s="206"/>
      <c r="G75" s="206"/>
      <c r="H75" s="206"/>
    </row>
    <row r="76" spans="1:11" ht="20.25" customHeight="1" x14ac:dyDescent="0.15">
      <c r="B76" s="236" t="s">
        <v>95</v>
      </c>
      <c r="C76" s="239" t="s">
        <v>103</v>
      </c>
      <c r="D76" s="241" t="s">
        <v>104</v>
      </c>
      <c r="E76" s="243"/>
      <c r="F76" s="239" t="s">
        <v>105</v>
      </c>
      <c r="G76" s="241" t="s">
        <v>104</v>
      </c>
      <c r="H76" s="242"/>
      <c r="I76" s="242"/>
      <c r="J76" s="242"/>
      <c r="K76" s="243"/>
    </row>
    <row r="77" spans="1:11" ht="20.25" customHeight="1" x14ac:dyDescent="0.15">
      <c r="B77" s="236"/>
      <c r="C77" s="245"/>
      <c r="D77" s="237" t="s">
        <v>106</v>
      </c>
      <c r="E77" s="237" t="s">
        <v>107</v>
      </c>
      <c r="F77" s="245"/>
      <c r="G77" s="241" t="s">
        <v>108</v>
      </c>
      <c r="H77" s="242"/>
      <c r="I77" s="242"/>
      <c r="J77" s="242"/>
      <c r="K77" s="243"/>
    </row>
    <row r="78" spans="1:11" ht="20.25" customHeight="1" x14ac:dyDescent="0.15">
      <c r="B78" s="236"/>
      <c r="C78" s="240"/>
      <c r="D78" s="238"/>
      <c r="E78" s="238"/>
      <c r="F78" s="240"/>
      <c r="G78" s="1">
        <v>1</v>
      </c>
      <c r="H78" s="1">
        <v>2</v>
      </c>
      <c r="I78" s="1">
        <v>3</v>
      </c>
      <c r="J78" s="1">
        <v>4</v>
      </c>
      <c r="K78" s="1">
        <v>5</v>
      </c>
    </row>
    <row r="79" spans="1:11" ht="20.25" customHeight="1" x14ac:dyDescent="0.15">
      <c r="B79" s="190">
        <v>18</v>
      </c>
      <c r="C79" s="4">
        <v>1825</v>
      </c>
      <c r="D79" s="4">
        <v>1788</v>
      </c>
      <c r="E79" s="4">
        <v>37</v>
      </c>
      <c r="F79" s="4">
        <v>1824</v>
      </c>
      <c r="G79" s="4">
        <v>13</v>
      </c>
      <c r="H79" s="4">
        <v>1</v>
      </c>
      <c r="I79" s="4">
        <v>0</v>
      </c>
      <c r="J79" s="4">
        <v>15</v>
      </c>
      <c r="K79" s="4">
        <v>1795</v>
      </c>
    </row>
    <row r="80" spans="1:11" ht="20.25" customHeight="1" x14ac:dyDescent="0.15">
      <c r="B80" s="190">
        <v>19</v>
      </c>
      <c r="C80" s="4">
        <v>107</v>
      </c>
      <c r="D80" s="4">
        <v>106</v>
      </c>
      <c r="E80" s="4">
        <v>1</v>
      </c>
      <c r="F80" s="4">
        <v>107</v>
      </c>
      <c r="G80" s="4">
        <v>0</v>
      </c>
      <c r="H80" s="4">
        <v>0</v>
      </c>
      <c r="I80" s="4">
        <v>0</v>
      </c>
      <c r="J80" s="4">
        <v>1</v>
      </c>
      <c r="K80" s="4">
        <v>106</v>
      </c>
    </row>
    <row r="81" spans="2:11" ht="20.25" customHeight="1" x14ac:dyDescent="0.15">
      <c r="B81" s="190">
        <v>20</v>
      </c>
      <c r="C81" s="4">
        <v>104</v>
      </c>
      <c r="D81" s="4">
        <v>102</v>
      </c>
      <c r="E81" s="4">
        <v>2</v>
      </c>
      <c r="F81" s="4">
        <v>104</v>
      </c>
      <c r="G81" s="4">
        <v>1</v>
      </c>
      <c r="H81" s="4">
        <v>0</v>
      </c>
      <c r="I81" s="4">
        <v>0</v>
      </c>
      <c r="J81" s="4">
        <v>1</v>
      </c>
      <c r="K81" s="4">
        <v>102</v>
      </c>
    </row>
    <row r="82" spans="2:11" ht="20.25" customHeight="1" x14ac:dyDescent="0.15">
      <c r="B82" s="190">
        <v>21</v>
      </c>
      <c r="C82" s="4">
        <v>58</v>
      </c>
      <c r="D82" s="4">
        <v>58</v>
      </c>
      <c r="E82" s="4">
        <v>0</v>
      </c>
      <c r="F82" s="4">
        <v>58</v>
      </c>
      <c r="G82" s="4">
        <v>0</v>
      </c>
      <c r="H82" s="4">
        <v>0</v>
      </c>
      <c r="I82" s="4">
        <v>0</v>
      </c>
      <c r="J82" s="4">
        <v>1</v>
      </c>
      <c r="K82" s="4">
        <v>57</v>
      </c>
    </row>
    <row r="83" spans="2:11" ht="20.25" customHeight="1" x14ac:dyDescent="0.15">
      <c r="B83" s="190">
        <v>22</v>
      </c>
      <c r="C83" s="4">
        <v>72</v>
      </c>
      <c r="D83" s="4">
        <v>70</v>
      </c>
      <c r="E83" s="4">
        <v>2</v>
      </c>
      <c r="F83" s="4">
        <v>73</v>
      </c>
      <c r="G83" s="4">
        <v>0</v>
      </c>
      <c r="H83" s="4">
        <v>0</v>
      </c>
      <c r="I83" s="4">
        <v>0</v>
      </c>
      <c r="J83" s="4">
        <v>1</v>
      </c>
      <c r="K83" s="4">
        <v>72</v>
      </c>
    </row>
    <row r="84" spans="2:11" ht="20.25" customHeight="1" x14ac:dyDescent="0.15">
      <c r="B84" s="190">
        <v>23</v>
      </c>
      <c r="C84" s="4">
        <v>326</v>
      </c>
      <c r="D84" s="4">
        <v>317</v>
      </c>
      <c r="E84" s="4">
        <v>9</v>
      </c>
      <c r="F84" s="4">
        <v>326</v>
      </c>
      <c r="G84" s="4">
        <v>0</v>
      </c>
      <c r="H84" s="4">
        <v>0</v>
      </c>
      <c r="I84" s="4">
        <v>0</v>
      </c>
      <c r="J84" s="4">
        <v>0</v>
      </c>
      <c r="K84" s="4">
        <v>326</v>
      </c>
    </row>
    <row r="85" spans="2:11" ht="20.25" customHeight="1" x14ac:dyDescent="0.15">
      <c r="B85" s="190">
        <v>24</v>
      </c>
      <c r="C85" s="4">
        <v>413</v>
      </c>
      <c r="D85" s="4">
        <v>403</v>
      </c>
      <c r="E85" s="4">
        <v>10</v>
      </c>
      <c r="F85" s="4">
        <v>412</v>
      </c>
      <c r="G85" s="4">
        <v>1</v>
      </c>
      <c r="H85" s="4">
        <v>0</v>
      </c>
      <c r="I85" s="4">
        <v>0</v>
      </c>
      <c r="J85" s="4">
        <v>1</v>
      </c>
      <c r="K85" s="4">
        <v>410</v>
      </c>
    </row>
    <row r="86" spans="2:11" ht="20.25" customHeight="1" x14ac:dyDescent="0.15">
      <c r="B86" s="213">
        <v>25</v>
      </c>
      <c r="C86" s="214">
        <v>386</v>
      </c>
      <c r="D86" s="214">
        <v>382</v>
      </c>
      <c r="E86" s="214">
        <v>4</v>
      </c>
      <c r="F86" s="214">
        <v>387</v>
      </c>
      <c r="G86" s="214">
        <v>0</v>
      </c>
      <c r="H86" s="214">
        <v>0</v>
      </c>
      <c r="I86" s="214">
        <v>1</v>
      </c>
      <c r="J86" s="214">
        <v>386</v>
      </c>
      <c r="K86" s="214">
        <v>0</v>
      </c>
    </row>
    <row r="87" spans="2:11" ht="20.25" customHeight="1" x14ac:dyDescent="0.15">
      <c r="B87" s="213">
        <v>26</v>
      </c>
      <c r="C87" s="218">
        <v>493</v>
      </c>
      <c r="D87" s="218">
        <v>487</v>
      </c>
      <c r="E87" s="218">
        <v>6</v>
      </c>
      <c r="F87" s="218">
        <v>493</v>
      </c>
      <c r="G87" s="218">
        <v>0</v>
      </c>
      <c r="H87" s="218">
        <v>0</v>
      </c>
      <c r="I87" s="218">
        <v>0</v>
      </c>
      <c r="J87" s="218">
        <v>493</v>
      </c>
      <c r="K87" s="218">
        <v>0</v>
      </c>
    </row>
    <row r="88" spans="2:11" ht="19.5" customHeight="1" x14ac:dyDescent="0.15">
      <c r="B88" s="213">
        <v>27</v>
      </c>
      <c r="C88" s="218">
        <v>342</v>
      </c>
      <c r="D88" s="218">
        <v>338</v>
      </c>
      <c r="E88" s="218">
        <v>4</v>
      </c>
      <c r="F88" s="218">
        <v>342</v>
      </c>
      <c r="G88" s="218">
        <v>0</v>
      </c>
      <c r="H88" s="218">
        <v>0</v>
      </c>
      <c r="I88" s="218">
        <v>1</v>
      </c>
      <c r="J88" s="218">
        <v>341</v>
      </c>
      <c r="K88" s="218">
        <v>0</v>
      </c>
    </row>
    <row r="89" spans="2:11" ht="19.5" customHeight="1" x14ac:dyDescent="0.15">
      <c r="B89" s="213">
        <v>28</v>
      </c>
      <c r="C89" s="218">
        <v>964</v>
      </c>
      <c r="D89" s="218">
        <v>957</v>
      </c>
      <c r="E89" s="218">
        <v>7</v>
      </c>
      <c r="F89" s="218">
        <v>963</v>
      </c>
      <c r="G89" s="218">
        <v>1</v>
      </c>
      <c r="H89" s="218">
        <v>0</v>
      </c>
      <c r="I89" s="218">
        <v>1</v>
      </c>
      <c r="J89" s="218">
        <v>961</v>
      </c>
      <c r="K89" s="218">
        <v>0</v>
      </c>
    </row>
    <row r="90" spans="2:11" ht="19.5" customHeight="1" x14ac:dyDescent="0.15">
      <c r="B90" s="213">
        <v>29</v>
      </c>
      <c r="C90" s="218">
        <v>1116</v>
      </c>
      <c r="D90" s="218">
        <v>1099</v>
      </c>
      <c r="E90" s="218">
        <v>17</v>
      </c>
      <c r="F90" s="218">
        <v>1116</v>
      </c>
      <c r="G90" s="218">
        <v>3</v>
      </c>
      <c r="H90" s="218">
        <v>0</v>
      </c>
      <c r="I90" s="218">
        <v>7</v>
      </c>
      <c r="J90" s="218">
        <v>1106</v>
      </c>
      <c r="K90" s="218">
        <v>0</v>
      </c>
    </row>
    <row r="91" spans="2:11" ht="19.5" customHeight="1" x14ac:dyDescent="0.15">
      <c r="B91" s="213">
        <v>30</v>
      </c>
      <c r="C91" s="218">
        <v>1192</v>
      </c>
      <c r="D91" s="218">
        <v>1182</v>
      </c>
      <c r="E91" s="218">
        <v>10</v>
      </c>
      <c r="F91" s="218">
        <v>1192</v>
      </c>
      <c r="G91" s="218">
        <v>3</v>
      </c>
      <c r="H91" s="218">
        <v>0</v>
      </c>
      <c r="I91" s="218">
        <v>3</v>
      </c>
      <c r="J91" s="218">
        <v>1186</v>
      </c>
      <c r="K91" s="218">
        <v>0</v>
      </c>
    </row>
    <row r="92" spans="2:11" ht="19.5" customHeight="1" x14ac:dyDescent="0.15">
      <c r="B92" s="233">
        <v>31</v>
      </c>
      <c r="C92" s="218">
        <v>1105</v>
      </c>
      <c r="D92" s="218">
        <v>1092</v>
      </c>
      <c r="E92" s="218">
        <v>13</v>
      </c>
      <c r="F92" s="218">
        <v>1105</v>
      </c>
      <c r="G92" s="218">
        <v>1</v>
      </c>
      <c r="H92" s="218">
        <v>0</v>
      </c>
      <c r="I92" s="218">
        <v>1</v>
      </c>
      <c r="J92" s="218">
        <v>1103</v>
      </c>
      <c r="K92" s="218">
        <v>0</v>
      </c>
    </row>
    <row r="93" spans="2:11" ht="19.5" customHeight="1" x14ac:dyDescent="0.15">
      <c r="B93" s="233">
        <v>2</v>
      </c>
      <c r="C93" s="218">
        <f>SUM(D93:E93)</f>
        <v>1201</v>
      </c>
      <c r="D93" s="218">
        <v>1190</v>
      </c>
      <c r="E93" s="218">
        <v>11</v>
      </c>
      <c r="F93" s="218">
        <f>SUM(G93:K93)</f>
        <v>1201</v>
      </c>
      <c r="G93" s="218">
        <v>3</v>
      </c>
      <c r="H93" s="218">
        <v>0</v>
      </c>
      <c r="I93" s="218">
        <v>3</v>
      </c>
      <c r="J93" s="218">
        <v>1195</v>
      </c>
      <c r="K93" s="218">
        <v>0</v>
      </c>
    </row>
    <row r="94" spans="2:11" ht="19.5" customHeight="1" x14ac:dyDescent="0.15">
      <c r="B94" s="233">
        <v>3</v>
      </c>
      <c r="C94" s="218">
        <v>914</v>
      </c>
      <c r="D94" s="218">
        <v>908</v>
      </c>
      <c r="E94" s="218">
        <v>6</v>
      </c>
      <c r="F94" s="218">
        <v>914</v>
      </c>
      <c r="G94" s="218">
        <v>2</v>
      </c>
      <c r="H94" s="218">
        <v>0</v>
      </c>
      <c r="I94" s="218">
        <v>3</v>
      </c>
      <c r="J94" s="218">
        <v>909</v>
      </c>
      <c r="K94" s="218">
        <v>0</v>
      </c>
    </row>
    <row r="95" spans="2:11" ht="19.5" customHeight="1" x14ac:dyDescent="0.15">
      <c r="B95" s="233">
        <v>4</v>
      </c>
      <c r="C95" s="218">
        <v>1058</v>
      </c>
      <c r="D95" s="218">
        <v>1045</v>
      </c>
      <c r="E95" s="218">
        <v>13</v>
      </c>
      <c r="F95" s="218">
        <v>1058</v>
      </c>
      <c r="G95" s="218">
        <v>3</v>
      </c>
      <c r="H95" s="218">
        <v>0</v>
      </c>
      <c r="I95" s="218">
        <v>1</v>
      </c>
      <c r="J95" s="218">
        <v>1054</v>
      </c>
      <c r="K95" s="218">
        <v>0</v>
      </c>
    </row>
    <row r="96" spans="2:11" ht="13.5" customHeight="1" x14ac:dyDescent="0.15">
      <c r="B96" s="200"/>
      <c r="C96" s="197"/>
      <c r="D96" s="197"/>
      <c r="E96" s="197"/>
      <c r="F96" s="197"/>
      <c r="G96" s="197"/>
      <c r="H96" s="197"/>
      <c r="I96" s="197"/>
      <c r="J96" s="197"/>
      <c r="K96" s="197"/>
    </row>
    <row r="97" spans="2:11" ht="20.25" customHeight="1" x14ac:dyDescent="0.15">
      <c r="B97" s="200" t="s">
        <v>288</v>
      </c>
      <c r="C97" s="197"/>
      <c r="D97" s="197"/>
      <c r="E97" s="197"/>
      <c r="F97" s="197"/>
      <c r="G97" s="197"/>
      <c r="H97" s="197"/>
      <c r="I97" s="197"/>
      <c r="J97" s="197"/>
      <c r="K97" s="197"/>
    </row>
    <row r="98" spans="2:11" s="205" customFormat="1" ht="15" customHeight="1" x14ac:dyDescent="0.15">
      <c r="B98" s="205" t="s">
        <v>94</v>
      </c>
      <c r="C98" s="206"/>
      <c r="D98" s="206"/>
      <c r="E98" s="206"/>
      <c r="F98" s="206"/>
      <c r="G98" s="206"/>
      <c r="H98" s="206"/>
    </row>
    <row r="99" spans="2:11" ht="20.25" customHeight="1" x14ac:dyDescent="0.15">
      <c r="B99" s="236" t="s">
        <v>95</v>
      </c>
      <c r="C99" s="239" t="s">
        <v>103</v>
      </c>
      <c r="D99" s="241" t="s">
        <v>104</v>
      </c>
      <c r="E99" s="243"/>
      <c r="F99" s="239" t="s">
        <v>105</v>
      </c>
      <c r="G99" s="241" t="s">
        <v>104</v>
      </c>
      <c r="H99" s="242"/>
      <c r="I99" s="242"/>
      <c r="J99" s="242"/>
      <c r="K99" s="243"/>
    </row>
    <row r="100" spans="2:11" ht="20.25" customHeight="1" x14ac:dyDescent="0.15">
      <c r="B100" s="236"/>
      <c r="C100" s="245"/>
      <c r="D100" s="237" t="s">
        <v>106</v>
      </c>
      <c r="E100" s="237" t="s">
        <v>107</v>
      </c>
      <c r="F100" s="245"/>
      <c r="G100" s="241" t="s">
        <v>108</v>
      </c>
      <c r="H100" s="242"/>
      <c r="I100" s="242"/>
      <c r="J100" s="242"/>
      <c r="K100" s="243"/>
    </row>
    <row r="101" spans="2:11" ht="20.25" customHeight="1" x14ac:dyDescent="0.15">
      <c r="B101" s="236"/>
      <c r="C101" s="240"/>
      <c r="D101" s="238"/>
      <c r="E101" s="238"/>
      <c r="F101" s="240"/>
      <c r="G101" s="1">
        <v>1</v>
      </c>
      <c r="H101" s="1">
        <v>2</v>
      </c>
      <c r="I101" s="1">
        <v>3</v>
      </c>
      <c r="J101" s="1">
        <v>4</v>
      </c>
      <c r="K101" s="1">
        <v>5</v>
      </c>
    </row>
    <row r="102" spans="2:11" ht="20.25" customHeight="1" x14ac:dyDescent="0.15">
      <c r="B102" s="190">
        <v>18</v>
      </c>
      <c r="C102" s="4">
        <v>745</v>
      </c>
      <c r="D102" s="4">
        <v>733</v>
      </c>
      <c r="E102" s="4">
        <v>12</v>
      </c>
      <c r="F102" s="4">
        <v>741</v>
      </c>
      <c r="G102" s="4">
        <v>8</v>
      </c>
      <c r="H102" s="4">
        <v>3</v>
      </c>
      <c r="I102" s="4">
        <v>0</v>
      </c>
      <c r="J102" s="4">
        <v>12</v>
      </c>
      <c r="K102" s="4">
        <v>718</v>
      </c>
    </row>
    <row r="103" spans="2:11" ht="20.25" customHeight="1" x14ac:dyDescent="0.15">
      <c r="B103" s="190">
        <v>19</v>
      </c>
      <c r="C103" s="4">
        <v>1402</v>
      </c>
      <c r="D103" s="4">
        <v>1372</v>
      </c>
      <c r="E103" s="4">
        <v>30</v>
      </c>
      <c r="F103" s="4">
        <v>1397</v>
      </c>
      <c r="G103" s="4">
        <v>16</v>
      </c>
      <c r="H103" s="4">
        <v>4</v>
      </c>
      <c r="I103" s="4">
        <v>0</v>
      </c>
      <c r="J103" s="4">
        <v>12</v>
      </c>
      <c r="K103" s="4">
        <v>1365</v>
      </c>
    </row>
    <row r="104" spans="2:11" ht="20.25" customHeight="1" x14ac:dyDescent="0.15">
      <c r="B104" s="190">
        <v>20</v>
      </c>
      <c r="C104" s="4">
        <v>1680</v>
      </c>
      <c r="D104" s="4">
        <v>1651</v>
      </c>
      <c r="E104" s="4">
        <v>29</v>
      </c>
      <c r="F104" s="4">
        <v>1670</v>
      </c>
      <c r="G104" s="4">
        <v>19</v>
      </c>
      <c r="H104" s="4">
        <v>3</v>
      </c>
      <c r="I104" s="4">
        <v>0</v>
      </c>
      <c r="J104" s="4">
        <v>39</v>
      </c>
      <c r="K104" s="4">
        <v>1609</v>
      </c>
    </row>
    <row r="105" spans="2:11" ht="20.25" customHeight="1" x14ac:dyDescent="0.15">
      <c r="B105" s="190">
        <v>21</v>
      </c>
      <c r="C105" s="4">
        <v>787</v>
      </c>
      <c r="D105" s="4">
        <v>776</v>
      </c>
      <c r="E105" s="4">
        <v>11</v>
      </c>
      <c r="F105" s="4">
        <v>787</v>
      </c>
      <c r="G105" s="4">
        <v>5</v>
      </c>
      <c r="H105" s="4">
        <v>1</v>
      </c>
      <c r="I105" s="4">
        <v>0</v>
      </c>
      <c r="J105" s="4">
        <v>11</v>
      </c>
      <c r="K105" s="4">
        <v>770</v>
      </c>
    </row>
    <row r="106" spans="2:11" ht="20.25" customHeight="1" x14ac:dyDescent="0.15">
      <c r="B106" s="190">
        <v>22</v>
      </c>
      <c r="C106" s="4">
        <v>735</v>
      </c>
      <c r="D106" s="4">
        <v>725</v>
      </c>
      <c r="E106" s="4">
        <v>10</v>
      </c>
      <c r="F106" s="4">
        <v>735</v>
      </c>
      <c r="G106" s="4">
        <v>3</v>
      </c>
      <c r="H106" s="4">
        <v>2</v>
      </c>
      <c r="I106" s="4">
        <v>0</v>
      </c>
      <c r="J106" s="4">
        <v>10</v>
      </c>
      <c r="K106" s="4">
        <v>720</v>
      </c>
    </row>
    <row r="107" spans="2:11" ht="20.25" customHeight="1" x14ac:dyDescent="0.15">
      <c r="B107" s="190">
        <v>23</v>
      </c>
      <c r="C107" s="4">
        <v>1900</v>
      </c>
      <c r="D107" s="4">
        <v>1874</v>
      </c>
      <c r="E107" s="4">
        <v>26</v>
      </c>
      <c r="F107" s="4">
        <v>1903</v>
      </c>
      <c r="G107" s="4">
        <v>9</v>
      </c>
      <c r="H107" s="4">
        <v>0</v>
      </c>
      <c r="I107" s="4">
        <v>0</v>
      </c>
      <c r="J107" s="4">
        <v>13</v>
      </c>
      <c r="K107" s="4">
        <v>1881</v>
      </c>
    </row>
    <row r="108" spans="2:11" ht="20.25" customHeight="1" x14ac:dyDescent="0.15">
      <c r="B108" s="190">
        <v>24</v>
      </c>
      <c r="C108" s="4">
        <v>1632</v>
      </c>
      <c r="D108" s="4">
        <v>1607</v>
      </c>
      <c r="E108" s="4">
        <v>25</v>
      </c>
      <c r="F108" s="4">
        <v>1633</v>
      </c>
      <c r="G108" s="4">
        <v>6</v>
      </c>
      <c r="H108" s="4">
        <v>1</v>
      </c>
      <c r="I108" s="4">
        <v>0</v>
      </c>
      <c r="J108" s="4">
        <v>14</v>
      </c>
      <c r="K108" s="4">
        <v>1612</v>
      </c>
    </row>
    <row r="109" spans="2:11" ht="20.25" customHeight="1" x14ac:dyDescent="0.15">
      <c r="B109" s="213">
        <v>25</v>
      </c>
      <c r="C109" s="214">
        <v>1687</v>
      </c>
      <c r="D109" s="214">
        <v>1667</v>
      </c>
      <c r="E109" s="214">
        <v>20</v>
      </c>
      <c r="F109" s="214">
        <v>1691</v>
      </c>
      <c r="G109" s="214">
        <v>6</v>
      </c>
      <c r="H109" s="214">
        <v>0</v>
      </c>
      <c r="I109" s="214">
        <v>9</v>
      </c>
      <c r="J109" s="214">
        <v>1676</v>
      </c>
      <c r="K109" s="214">
        <v>0</v>
      </c>
    </row>
    <row r="110" spans="2:11" ht="20.25" customHeight="1" x14ac:dyDescent="0.15">
      <c r="B110" s="213">
        <v>26</v>
      </c>
      <c r="C110" s="218">
        <v>1607</v>
      </c>
      <c r="D110" s="218">
        <v>1587</v>
      </c>
      <c r="E110" s="218">
        <v>20</v>
      </c>
      <c r="F110" s="218">
        <v>1605</v>
      </c>
      <c r="G110" s="218">
        <v>6</v>
      </c>
      <c r="H110" s="218">
        <v>2</v>
      </c>
      <c r="I110" s="218">
        <v>8</v>
      </c>
      <c r="J110" s="218">
        <v>1589</v>
      </c>
      <c r="K110" s="218">
        <v>0</v>
      </c>
    </row>
    <row r="111" spans="2:11" ht="20.25" customHeight="1" x14ac:dyDescent="0.15">
      <c r="B111" s="213">
        <v>27</v>
      </c>
      <c r="C111" s="218">
        <v>1719</v>
      </c>
      <c r="D111" s="218">
        <v>1693</v>
      </c>
      <c r="E111" s="218">
        <v>26</v>
      </c>
      <c r="F111" s="218">
        <v>1719</v>
      </c>
      <c r="G111" s="218">
        <v>1</v>
      </c>
      <c r="H111" s="218">
        <v>0</v>
      </c>
      <c r="I111" s="218">
        <v>10</v>
      </c>
      <c r="J111" s="218">
        <v>1708</v>
      </c>
      <c r="K111" s="218">
        <v>0</v>
      </c>
    </row>
    <row r="112" spans="2:11" ht="20.25" customHeight="1" x14ac:dyDescent="0.15">
      <c r="B112" s="213">
        <v>28</v>
      </c>
      <c r="C112" s="218">
        <v>268</v>
      </c>
      <c r="D112" s="218">
        <v>262</v>
      </c>
      <c r="E112" s="218">
        <v>6</v>
      </c>
      <c r="F112" s="218">
        <v>269</v>
      </c>
      <c r="G112" s="218">
        <v>0</v>
      </c>
      <c r="H112" s="218">
        <v>0</v>
      </c>
      <c r="I112" s="218">
        <v>5</v>
      </c>
      <c r="J112" s="218">
        <v>264</v>
      </c>
      <c r="K112" s="218">
        <v>0</v>
      </c>
    </row>
    <row r="113" spans="1:11" ht="20.25" customHeight="1" x14ac:dyDescent="0.15">
      <c r="B113" s="213">
        <v>29</v>
      </c>
      <c r="C113" s="218">
        <v>342</v>
      </c>
      <c r="D113" s="218">
        <v>340</v>
      </c>
      <c r="E113" s="218">
        <v>2</v>
      </c>
      <c r="F113" s="218">
        <v>342</v>
      </c>
      <c r="G113" s="218">
        <v>2</v>
      </c>
      <c r="H113" s="218">
        <v>0</v>
      </c>
      <c r="I113" s="218">
        <v>2</v>
      </c>
      <c r="J113" s="218">
        <v>338</v>
      </c>
      <c r="K113" s="218">
        <v>0</v>
      </c>
    </row>
    <row r="114" spans="1:11" ht="20.25" customHeight="1" x14ac:dyDescent="0.15">
      <c r="B114" s="213">
        <v>30</v>
      </c>
      <c r="C114" s="218">
        <v>383</v>
      </c>
      <c r="D114" s="218">
        <v>377</v>
      </c>
      <c r="E114" s="218">
        <v>6</v>
      </c>
      <c r="F114" s="218">
        <v>383</v>
      </c>
      <c r="G114" s="218">
        <v>0</v>
      </c>
      <c r="H114" s="218">
        <v>0</v>
      </c>
      <c r="I114" s="218">
        <v>1</v>
      </c>
      <c r="J114" s="218">
        <v>382</v>
      </c>
      <c r="K114" s="218">
        <v>0</v>
      </c>
    </row>
    <row r="115" spans="1:11" ht="20.25" customHeight="1" x14ac:dyDescent="0.15">
      <c r="B115" s="233">
        <v>31</v>
      </c>
      <c r="C115" s="218">
        <v>321</v>
      </c>
      <c r="D115" s="218">
        <v>317</v>
      </c>
      <c r="E115" s="218">
        <v>4</v>
      </c>
      <c r="F115" s="218">
        <v>321</v>
      </c>
      <c r="G115" s="218">
        <v>0</v>
      </c>
      <c r="H115" s="218">
        <v>0</v>
      </c>
      <c r="I115" s="218">
        <v>1</v>
      </c>
      <c r="J115" s="218">
        <v>320</v>
      </c>
      <c r="K115" s="218">
        <v>0</v>
      </c>
    </row>
    <row r="116" spans="1:11" ht="20.25" customHeight="1" x14ac:dyDescent="0.15">
      <c r="B116" s="233">
        <v>2</v>
      </c>
      <c r="C116" s="218">
        <f>SUM(D116:E116)</f>
        <v>315</v>
      </c>
      <c r="D116" s="218">
        <v>312</v>
      </c>
      <c r="E116" s="218">
        <v>3</v>
      </c>
      <c r="F116" s="218">
        <f>SUM(G116:K116)</f>
        <v>315</v>
      </c>
      <c r="G116" s="218">
        <v>0</v>
      </c>
      <c r="H116" s="218">
        <v>0</v>
      </c>
      <c r="I116" s="218">
        <v>2</v>
      </c>
      <c r="J116" s="218">
        <v>313</v>
      </c>
      <c r="K116" s="218">
        <v>0</v>
      </c>
    </row>
    <row r="117" spans="1:11" ht="20.25" customHeight="1" x14ac:dyDescent="0.15">
      <c r="B117" s="233">
        <v>3</v>
      </c>
      <c r="C117" s="218">
        <v>321</v>
      </c>
      <c r="D117" s="218">
        <v>318</v>
      </c>
      <c r="E117" s="218">
        <v>3</v>
      </c>
      <c r="F117" s="218">
        <v>321</v>
      </c>
      <c r="G117" s="218">
        <v>0</v>
      </c>
      <c r="H117" s="218">
        <v>0</v>
      </c>
      <c r="I117" s="218">
        <v>0</v>
      </c>
      <c r="J117" s="218">
        <v>321</v>
      </c>
      <c r="K117" s="218">
        <v>0</v>
      </c>
    </row>
    <row r="118" spans="1:11" ht="20.25" customHeight="1" x14ac:dyDescent="0.15">
      <c r="B118" s="233">
        <v>4</v>
      </c>
      <c r="C118" s="218">
        <v>808</v>
      </c>
      <c r="D118" s="218">
        <v>798</v>
      </c>
      <c r="E118" s="218">
        <v>10</v>
      </c>
      <c r="F118" s="218">
        <v>808</v>
      </c>
      <c r="G118" s="218">
        <v>1</v>
      </c>
      <c r="H118" s="218">
        <v>0</v>
      </c>
      <c r="I118" s="218">
        <v>1</v>
      </c>
      <c r="J118" s="218">
        <v>806</v>
      </c>
      <c r="K118" s="218">
        <v>0</v>
      </c>
    </row>
    <row r="119" spans="1:11" ht="16.5" customHeight="1" x14ac:dyDescent="0.15">
      <c r="B119" s="204" t="s">
        <v>109</v>
      </c>
    </row>
    <row r="120" spans="1:11" ht="16.5" customHeight="1" x14ac:dyDescent="0.15">
      <c r="B120" s="204" t="s">
        <v>110</v>
      </c>
    </row>
    <row r="121" spans="1:11" ht="16.5" customHeight="1" x14ac:dyDescent="0.15">
      <c r="B121" s="204"/>
      <c r="C121" s="231"/>
      <c r="D121" s="231"/>
      <c r="E121" s="231"/>
      <c r="F121" s="231"/>
      <c r="G121" s="231"/>
      <c r="H121" s="231"/>
      <c r="I121" s="231"/>
      <c r="J121" s="231"/>
      <c r="K121" s="231"/>
    </row>
    <row r="122" spans="1:11" ht="20.25" customHeight="1" x14ac:dyDescent="0.15">
      <c r="A122" t="s">
        <v>282</v>
      </c>
    </row>
    <row r="123" spans="1:11" ht="15" customHeight="1" x14ac:dyDescent="0.15">
      <c r="B123" s="205" t="s">
        <v>94</v>
      </c>
    </row>
    <row r="124" spans="1:11" s="3" customFormat="1" ht="20.25" customHeight="1" x14ac:dyDescent="0.15">
      <c r="B124" s="236" t="s">
        <v>95</v>
      </c>
      <c r="C124" s="244" t="s">
        <v>303</v>
      </c>
      <c r="D124" s="237" t="s">
        <v>277</v>
      </c>
      <c r="E124" s="236" t="s">
        <v>111</v>
      </c>
      <c r="F124" s="236" t="s">
        <v>97</v>
      </c>
      <c r="G124" s="236"/>
      <c r="H124" s="236"/>
    </row>
    <row r="125" spans="1:11" s="3" customFormat="1" ht="20.25" customHeight="1" x14ac:dyDescent="0.15">
      <c r="B125" s="236"/>
      <c r="C125" s="244"/>
      <c r="D125" s="238"/>
      <c r="E125" s="236"/>
      <c r="F125" s="1" t="s">
        <v>98</v>
      </c>
      <c r="G125" s="1" t="s">
        <v>112</v>
      </c>
      <c r="H125" s="1" t="s">
        <v>113</v>
      </c>
    </row>
    <row r="126" spans="1:11" ht="20.25" customHeight="1" x14ac:dyDescent="0.15">
      <c r="B126" s="1">
        <v>18</v>
      </c>
      <c r="C126" s="4">
        <v>6662</v>
      </c>
      <c r="D126" s="4">
        <v>1477</v>
      </c>
      <c r="E126" s="5">
        <f t="shared" ref="E126:E133" si="7">D126/C126*100</f>
        <v>22.17051936355449</v>
      </c>
      <c r="F126" s="4">
        <v>620</v>
      </c>
      <c r="G126" s="4">
        <v>310</v>
      </c>
      <c r="H126" s="4">
        <v>547</v>
      </c>
    </row>
    <row r="127" spans="1:11" ht="20.25" customHeight="1" x14ac:dyDescent="0.15">
      <c r="B127" s="1">
        <v>19</v>
      </c>
      <c r="C127" s="4">
        <v>7594</v>
      </c>
      <c r="D127" s="4">
        <v>1746</v>
      </c>
      <c r="E127" s="5">
        <f t="shared" si="7"/>
        <v>22.991835659731365</v>
      </c>
      <c r="F127" s="4">
        <v>734</v>
      </c>
      <c r="G127" s="4">
        <v>354</v>
      </c>
      <c r="H127" s="4">
        <v>658</v>
      </c>
    </row>
    <row r="128" spans="1:11" ht="20.25" customHeight="1" x14ac:dyDescent="0.15">
      <c r="B128" s="1">
        <v>20</v>
      </c>
      <c r="C128" s="4">
        <v>6510</v>
      </c>
      <c r="D128" s="4">
        <v>1637</v>
      </c>
      <c r="E128" s="5">
        <f t="shared" si="7"/>
        <v>25.145929339477725</v>
      </c>
      <c r="F128" s="4">
        <v>639</v>
      </c>
      <c r="G128" s="4">
        <v>337</v>
      </c>
      <c r="H128" s="4">
        <v>661</v>
      </c>
    </row>
    <row r="129" spans="1:8" ht="20.25" customHeight="1" x14ac:dyDescent="0.15">
      <c r="B129" s="1">
        <v>21</v>
      </c>
      <c r="C129" s="4">
        <v>6362</v>
      </c>
      <c r="D129" s="4">
        <v>1617</v>
      </c>
      <c r="E129" s="5">
        <f t="shared" si="7"/>
        <v>25.416535680603587</v>
      </c>
      <c r="F129" s="4">
        <v>965</v>
      </c>
      <c r="G129" s="4">
        <v>412</v>
      </c>
      <c r="H129" s="4">
        <v>240</v>
      </c>
    </row>
    <row r="130" spans="1:8" ht="20.25" customHeight="1" x14ac:dyDescent="0.15">
      <c r="B130" s="1">
        <v>22</v>
      </c>
      <c r="C130" s="4">
        <v>4946</v>
      </c>
      <c r="D130" s="4">
        <v>1598</v>
      </c>
      <c r="E130" s="5">
        <f t="shared" si="7"/>
        <v>32.308936514355032</v>
      </c>
      <c r="F130" s="4">
        <v>960</v>
      </c>
      <c r="G130" s="4">
        <v>385</v>
      </c>
      <c r="H130" s="4">
        <v>253</v>
      </c>
    </row>
    <row r="131" spans="1:8" ht="20.25" customHeight="1" x14ac:dyDescent="0.15">
      <c r="B131" s="1">
        <v>23</v>
      </c>
      <c r="C131" s="4">
        <v>6606</v>
      </c>
      <c r="D131" s="4">
        <v>1415</v>
      </c>
      <c r="E131" s="5">
        <f>D131/C131*100</f>
        <v>21.4199212836815</v>
      </c>
      <c r="F131" s="4">
        <v>867</v>
      </c>
      <c r="G131" s="4">
        <v>371</v>
      </c>
      <c r="H131" s="4">
        <v>177</v>
      </c>
    </row>
    <row r="132" spans="1:8" ht="20.25" customHeight="1" x14ac:dyDescent="0.15">
      <c r="B132" s="1">
        <v>24</v>
      </c>
      <c r="C132" s="4">
        <v>6902</v>
      </c>
      <c r="D132" s="4">
        <v>1502</v>
      </c>
      <c r="E132" s="5">
        <f>D132/C132*100</f>
        <v>21.76180817154448</v>
      </c>
      <c r="F132" s="4">
        <v>881</v>
      </c>
      <c r="G132" s="4">
        <v>391</v>
      </c>
      <c r="H132" s="4">
        <v>230</v>
      </c>
    </row>
    <row r="133" spans="1:8" ht="20.25" customHeight="1" x14ac:dyDescent="0.15">
      <c r="B133" s="216">
        <v>25</v>
      </c>
      <c r="C133" s="214">
        <v>6458</v>
      </c>
      <c r="D133" s="214">
        <v>1508</v>
      </c>
      <c r="E133" s="215">
        <f t="shared" si="7"/>
        <v>23.350882626200061</v>
      </c>
      <c r="F133" s="214">
        <v>869</v>
      </c>
      <c r="G133" s="214">
        <v>397</v>
      </c>
      <c r="H133" s="214">
        <v>242</v>
      </c>
    </row>
    <row r="134" spans="1:8" ht="20.25" customHeight="1" x14ac:dyDescent="0.15">
      <c r="B134" s="213">
        <v>26</v>
      </c>
      <c r="C134" s="218">
        <v>6609</v>
      </c>
      <c r="D134" s="218">
        <v>1525</v>
      </c>
      <c r="E134" s="219">
        <f t="shared" ref="E134:E142" si="8">D134/C134*100</f>
        <v>23.074595248903009</v>
      </c>
      <c r="F134" s="218">
        <v>918</v>
      </c>
      <c r="G134" s="218">
        <v>373</v>
      </c>
      <c r="H134" s="218">
        <v>234</v>
      </c>
    </row>
    <row r="135" spans="1:8" ht="20.25" customHeight="1" x14ac:dyDescent="0.15">
      <c r="B135" s="213">
        <v>27</v>
      </c>
      <c r="C135" s="218">
        <v>6608</v>
      </c>
      <c r="D135" s="218">
        <v>1460</v>
      </c>
      <c r="E135" s="219">
        <f t="shared" si="8"/>
        <v>22.094430992736079</v>
      </c>
      <c r="F135" s="218">
        <v>898</v>
      </c>
      <c r="G135" s="218">
        <v>358</v>
      </c>
      <c r="H135" s="218">
        <v>204</v>
      </c>
    </row>
    <row r="136" spans="1:8" s="230" customFormat="1" ht="20.25" customHeight="1" x14ac:dyDescent="0.15">
      <c r="B136" s="213">
        <v>28</v>
      </c>
      <c r="C136" s="218">
        <v>6891</v>
      </c>
      <c r="D136" s="218">
        <v>1451</v>
      </c>
      <c r="E136" s="219">
        <f t="shared" si="8"/>
        <v>21.056450442606298</v>
      </c>
      <c r="F136" s="218">
        <v>881</v>
      </c>
      <c r="G136" s="218">
        <v>380</v>
      </c>
      <c r="H136" s="218">
        <v>190</v>
      </c>
    </row>
    <row r="137" spans="1:8" s="230" customFormat="1" ht="20.25" customHeight="1" x14ac:dyDescent="0.15">
      <c r="B137" s="213">
        <v>29</v>
      </c>
      <c r="C137" s="218">
        <v>6610</v>
      </c>
      <c r="D137" s="218">
        <v>1787</v>
      </c>
      <c r="E137" s="219">
        <f t="shared" si="8"/>
        <v>27.034795763993948</v>
      </c>
      <c r="F137" s="218">
        <v>1085</v>
      </c>
      <c r="G137" s="218">
        <v>450</v>
      </c>
      <c r="H137" s="218">
        <v>252</v>
      </c>
    </row>
    <row r="138" spans="1:8" s="230" customFormat="1" ht="20.25" customHeight="1" x14ac:dyDescent="0.15">
      <c r="B138" s="213">
        <v>30</v>
      </c>
      <c r="C138" s="218">
        <v>7139</v>
      </c>
      <c r="D138" s="218">
        <v>1846</v>
      </c>
      <c r="E138" s="219">
        <f t="shared" si="8"/>
        <v>25.857963300182096</v>
      </c>
      <c r="F138" s="218">
        <v>1135</v>
      </c>
      <c r="G138" s="218">
        <v>445</v>
      </c>
      <c r="H138" s="218">
        <v>266</v>
      </c>
    </row>
    <row r="139" spans="1:8" ht="20.25" customHeight="1" x14ac:dyDescent="0.15">
      <c r="B139" s="233">
        <v>31</v>
      </c>
      <c r="C139" s="218">
        <v>7105</v>
      </c>
      <c r="D139" s="218">
        <v>1742</v>
      </c>
      <c r="E139" s="219">
        <f t="shared" si="8"/>
        <v>24.517945109078116</v>
      </c>
      <c r="F139" s="218">
        <v>1060</v>
      </c>
      <c r="G139" s="218">
        <v>439</v>
      </c>
      <c r="H139" s="218">
        <v>243</v>
      </c>
    </row>
    <row r="140" spans="1:8" ht="20.25" customHeight="1" x14ac:dyDescent="0.15">
      <c r="B140" s="233">
        <v>2</v>
      </c>
      <c r="C140" s="218">
        <v>6911</v>
      </c>
      <c r="D140" s="218">
        <v>1776</v>
      </c>
      <c r="E140" s="219">
        <f t="shared" si="8"/>
        <v>25.698162349877009</v>
      </c>
      <c r="F140" s="218">
        <v>1148</v>
      </c>
      <c r="G140" s="218">
        <v>390</v>
      </c>
      <c r="H140" s="218">
        <v>238</v>
      </c>
    </row>
    <row r="141" spans="1:8" ht="20.25" customHeight="1" x14ac:dyDescent="0.15">
      <c r="B141" s="233">
        <v>3</v>
      </c>
      <c r="C141" s="218">
        <v>6278</v>
      </c>
      <c r="D141" s="218">
        <v>1642</v>
      </c>
      <c r="E141" s="219">
        <f t="shared" si="8"/>
        <v>26.154826377827334</v>
      </c>
      <c r="F141" s="218">
        <v>1062</v>
      </c>
      <c r="G141" s="218">
        <v>404</v>
      </c>
      <c r="H141" s="218">
        <v>176</v>
      </c>
    </row>
    <row r="142" spans="1:8" ht="20.25" customHeight="1" x14ac:dyDescent="0.15">
      <c r="B142" s="233">
        <v>4</v>
      </c>
      <c r="C142" s="218">
        <v>6415</v>
      </c>
      <c r="D142" s="218">
        <v>1729</v>
      </c>
      <c r="E142" s="219">
        <f t="shared" si="8"/>
        <v>26.95245518316446</v>
      </c>
      <c r="F142" s="218">
        <v>1087</v>
      </c>
      <c r="G142" s="218">
        <v>409</v>
      </c>
      <c r="H142" s="218">
        <v>233</v>
      </c>
    </row>
    <row r="144" spans="1:8" ht="20.25" customHeight="1" x14ac:dyDescent="0.15">
      <c r="A144" t="s">
        <v>283</v>
      </c>
    </row>
    <row r="145" spans="2:12" s="3" customFormat="1" ht="20.25" customHeight="1" x14ac:dyDescent="0.15">
      <c r="B145" s="210" t="s">
        <v>289</v>
      </c>
    </row>
    <row r="146" spans="2:12" ht="15" customHeight="1" x14ac:dyDescent="0.15">
      <c r="B146" s="205" t="s">
        <v>94</v>
      </c>
    </row>
    <row r="147" spans="2:12" ht="20.25" customHeight="1" x14ac:dyDescent="0.15">
      <c r="B147" s="236" t="s">
        <v>95</v>
      </c>
      <c r="C147" s="244" t="s">
        <v>303</v>
      </c>
      <c r="D147" s="237" t="s">
        <v>277</v>
      </c>
      <c r="E147" s="239" t="s">
        <v>278</v>
      </c>
      <c r="F147" s="239" t="s">
        <v>114</v>
      </c>
      <c r="G147" s="241" t="s">
        <v>115</v>
      </c>
      <c r="H147" s="242"/>
      <c r="I147" s="242"/>
      <c r="J147" s="242"/>
      <c r="K147" s="242"/>
      <c r="L147" s="243"/>
    </row>
    <row r="148" spans="2:12" ht="31.5" customHeight="1" x14ac:dyDescent="0.15">
      <c r="B148" s="236"/>
      <c r="C148" s="244"/>
      <c r="D148" s="238"/>
      <c r="E148" s="240"/>
      <c r="F148" s="240"/>
      <c r="G148" s="1" t="s">
        <v>98</v>
      </c>
      <c r="H148" s="1" t="s">
        <v>116</v>
      </c>
      <c r="I148" s="2" t="s">
        <v>117</v>
      </c>
      <c r="J148" s="1" t="s">
        <v>118</v>
      </c>
      <c r="K148" s="1" t="s">
        <v>119</v>
      </c>
      <c r="L148" s="1" t="s">
        <v>120</v>
      </c>
    </row>
    <row r="149" spans="2:12" ht="20.25" customHeight="1" x14ac:dyDescent="0.15">
      <c r="B149" s="1">
        <v>18</v>
      </c>
      <c r="C149" s="207">
        <v>78455</v>
      </c>
      <c r="D149" s="207">
        <v>14584</v>
      </c>
      <c r="E149" s="5">
        <f t="shared" ref="E149:E156" si="9">D149/C149*100</f>
        <v>18.589000063730801</v>
      </c>
      <c r="F149" s="207">
        <v>1358</v>
      </c>
      <c r="G149" s="207">
        <v>616</v>
      </c>
      <c r="H149" s="207">
        <v>19</v>
      </c>
      <c r="I149" s="207">
        <v>0</v>
      </c>
      <c r="J149" s="207">
        <v>635</v>
      </c>
      <c r="K149" s="207">
        <v>68</v>
      </c>
      <c r="L149" s="207">
        <v>20</v>
      </c>
    </row>
    <row r="150" spans="2:12" ht="20.25" customHeight="1" x14ac:dyDescent="0.15">
      <c r="B150" s="1">
        <v>19</v>
      </c>
      <c r="C150" s="207">
        <v>75218</v>
      </c>
      <c r="D150" s="207">
        <v>14537</v>
      </c>
      <c r="E150" s="5">
        <f t="shared" si="9"/>
        <v>19.326490999494801</v>
      </c>
      <c r="F150" s="207">
        <v>1267</v>
      </c>
      <c r="G150" s="207">
        <v>541</v>
      </c>
      <c r="H150" s="207">
        <v>16</v>
      </c>
      <c r="I150" s="207">
        <v>0</v>
      </c>
      <c r="J150" s="207">
        <v>604</v>
      </c>
      <c r="K150" s="207">
        <v>52</v>
      </c>
      <c r="L150" s="207">
        <v>54</v>
      </c>
    </row>
    <row r="151" spans="2:12" ht="20.25" customHeight="1" x14ac:dyDescent="0.15">
      <c r="B151" s="1">
        <v>20</v>
      </c>
      <c r="C151" s="207">
        <v>74457</v>
      </c>
      <c r="D151" s="207">
        <v>14149</v>
      </c>
      <c r="E151" s="5">
        <f t="shared" si="9"/>
        <v>19.002914433834295</v>
      </c>
      <c r="F151" s="207">
        <v>1208</v>
      </c>
      <c r="G151" s="207">
        <v>509</v>
      </c>
      <c r="H151" s="207">
        <v>18</v>
      </c>
      <c r="I151" s="207">
        <v>3</v>
      </c>
      <c r="J151" s="207">
        <v>566</v>
      </c>
      <c r="K151" s="207">
        <v>94</v>
      </c>
      <c r="L151" s="207">
        <v>18</v>
      </c>
    </row>
    <row r="152" spans="2:12" ht="20.25" customHeight="1" x14ac:dyDescent="0.15">
      <c r="B152" s="1">
        <v>21</v>
      </c>
      <c r="C152" s="207">
        <v>74969</v>
      </c>
      <c r="D152" s="207">
        <v>14231</v>
      </c>
      <c r="E152" s="5">
        <f t="shared" si="9"/>
        <v>18.982512771945736</v>
      </c>
      <c r="F152" s="207">
        <v>1325</v>
      </c>
      <c r="G152" s="207">
        <v>473</v>
      </c>
      <c r="H152" s="207">
        <v>11</v>
      </c>
      <c r="I152" s="207">
        <v>0</v>
      </c>
      <c r="J152" s="207">
        <v>599</v>
      </c>
      <c r="K152" s="207">
        <v>238</v>
      </c>
      <c r="L152" s="207">
        <v>4</v>
      </c>
    </row>
    <row r="153" spans="2:12" ht="20.25" customHeight="1" x14ac:dyDescent="0.15">
      <c r="B153" s="1">
        <v>22</v>
      </c>
      <c r="C153" s="207">
        <v>82324</v>
      </c>
      <c r="D153" s="207">
        <v>13641</v>
      </c>
      <c r="E153" s="5">
        <f t="shared" si="9"/>
        <v>16.569894562946409</v>
      </c>
      <c r="F153" s="207">
        <v>1150</v>
      </c>
      <c r="G153" s="207">
        <v>440</v>
      </c>
      <c r="H153" s="207">
        <v>21</v>
      </c>
      <c r="I153" s="207">
        <v>8</v>
      </c>
      <c r="J153" s="207">
        <v>591</v>
      </c>
      <c r="K153" s="207">
        <v>77</v>
      </c>
      <c r="L153" s="207">
        <v>13</v>
      </c>
    </row>
    <row r="154" spans="2:12" ht="20.25" customHeight="1" x14ac:dyDescent="0.15">
      <c r="B154" s="1">
        <v>23</v>
      </c>
      <c r="C154" s="207">
        <v>82359</v>
      </c>
      <c r="D154" s="207">
        <v>11762</v>
      </c>
      <c r="E154" s="5">
        <f>D154/C154*100</f>
        <v>14.281377870056703</v>
      </c>
      <c r="F154" s="207">
        <v>860</v>
      </c>
      <c r="G154" s="207">
        <v>287</v>
      </c>
      <c r="H154" s="207">
        <v>7</v>
      </c>
      <c r="I154" s="207">
        <v>0</v>
      </c>
      <c r="J154" s="207">
        <v>418</v>
      </c>
      <c r="K154" s="207">
        <v>116</v>
      </c>
      <c r="L154" s="207">
        <v>32</v>
      </c>
    </row>
    <row r="155" spans="2:12" ht="20.25" customHeight="1" x14ac:dyDescent="0.15">
      <c r="B155" s="1">
        <v>24</v>
      </c>
      <c r="C155" s="207">
        <v>86861</v>
      </c>
      <c r="D155" s="207">
        <v>11743</v>
      </c>
      <c r="E155" s="5">
        <f>D155/C155*100</f>
        <v>13.519300952095877</v>
      </c>
      <c r="F155" s="207">
        <v>857</v>
      </c>
      <c r="G155" s="207">
        <v>326</v>
      </c>
      <c r="H155" s="207">
        <v>12</v>
      </c>
      <c r="I155" s="207">
        <v>0</v>
      </c>
      <c r="J155" s="207">
        <v>430</v>
      </c>
      <c r="K155" s="207">
        <v>74</v>
      </c>
      <c r="L155" s="207">
        <v>15</v>
      </c>
    </row>
    <row r="156" spans="2:12" ht="20.25" customHeight="1" x14ac:dyDescent="0.15">
      <c r="B156" s="216">
        <v>25</v>
      </c>
      <c r="C156" s="207">
        <v>82865</v>
      </c>
      <c r="D156" s="207">
        <v>11915</v>
      </c>
      <c r="E156" s="215">
        <f t="shared" si="9"/>
        <v>14.378808906052013</v>
      </c>
      <c r="F156" s="207">
        <v>765</v>
      </c>
      <c r="G156" s="207">
        <v>264</v>
      </c>
      <c r="H156" s="207">
        <v>17</v>
      </c>
      <c r="I156" s="207">
        <v>3</v>
      </c>
      <c r="J156" s="207">
        <v>434</v>
      </c>
      <c r="K156" s="207">
        <v>42</v>
      </c>
      <c r="L156" s="207">
        <v>5</v>
      </c>
    </row>
    <row r="157" spans="2:12" ht="20.25" customHeight="1" x14ac:dyDescent="0.15">
      <c r="B157" s="213">
        <v>26</v>
      </c>
      <c r="C157" s="220">
        <v>85954</v>
      </c>
      <c r="D157" s="220">
        <v>11653</v>
      </c>
      <c r="E157" s="219">
        <f t="shared" ref="E157:E165" si="10">D157/C157*100</f>
        <v>13.557251553156338</v>
      </c>
      <c r="F157" s="220">
        <v>773</v>
      </c>
      <c r="G157" s="220">
        <v>264</v>
      </c>
      <c r="H157" s="220">
        <v>14</v>
      </c>
      <c r="I157" s="220">
        <v>0</v>
      </c>
      <c r="J157" s="220">
        <v>423</v>
      </c>
      <c r="K157" s="220">
        <v>48</v>
      </c>
      <c r="L157" s="220">
        <v>24</v>
      </c>
    </row>
    <row r="158" spans="2:12" ht="20.25" customHeight="1" x14ac:dyDescent="0.15">
      <c r="B158" s="213">
        <v>27</v>
      </c>
      <c r="C158" s="220">
        <v>84484</v>
      </c>
      <c r="D158" s="220">
        <v>11639</v>
      </c>
      <c r="E158" s="219">
        <f t="shared" si="10"/>
        <v>13.776573078926187</v>
      </c>
      <c r="F158" s="220">
        <v>668</v>
      </c>
      <c r="G158" s="220">
        <v>187</v>
      </c>
      <c r="H158" s="220">
        <v>15</v>
      </c>
      <c r="I158" s="220">
        <v>0</v>
      </c>
      <c r="J158" s="220">
        <v>391</v>
      </c>
      <c r="K158" s="220">
        <v>54</v>
      </c>
      <c r="L158" s="220">
        <v>21</v>
      </c>
    </row>
    <row r="159" spans="2:12" ht="20.25" customHeight="1" x14ac:dyDescent="0.15">
      <c r="B159" s="213">
        <v>28</v>
      </c>
      <c r="C159" s="208">
        <v>110568</v>
      </c>
      <c r="D159" s="208">
        <v>11654</v>
      </c>
      <c r="E159" s="219">
        <f t="shared" si="10"/>
        <v>10.540120107083425</v>
      </c>
      <c r="F159" s="208">
        <v>701</v>
      </c>
      <c r="G159" s="208">
        <v>168</v>
      </c>
      <c r="H159" s="208">
        <v>5</v>
      </c>
      <c r="I159" s="208">
        <v>3</v>
      </c>
      <c r="J159" s="208">
        <v>453</v>
      </c>
      <c r="K159" s="208">
        <v>42</v>
      </c>
      <c r="L159" s="208">
        <v>30</v>
      </c>
    </row>
    <row r="160" spans="2:12" ht="20.25" customHeight="1" x14ac:dyDescent="0.15">
      <c r="B160" s="213">
        <v>29</v>
      </c>
      <c r="C160" s="208">
        <v>110117</v>
      </c>
      <c r="D160" s="208">
        <v>11430</v>
      </c>
      <c r="E160" s="219">
        <f t="shared" si="10"/>
        <v>10.379868685125821</v>
      </c>
      <c r="F160" s="208">
        <v>636</v>
      </c>
      <c r="G160" s="208">
        <v>113</v>
      </c>
      <c r="H160" s="208">
        <v>15</v>
      </c>
      <c r="I160" s="208">
        <v>0</v>
      </c>
      <c r="J160" s="208">
        <v>435</v>
      </c>
      <c r="K160" s="208">
        <v>34</v>
      </c>
      <c r="L160" s="208">
        <v>39</v>
      </c>
    </row>
    <row r="161" spans="2:12" ht="20.25" customHeight="1" x14ac:dyDescent="0.15">
      <c r="B161" s="213">
        <v>30</v>
      </c>
      <c r="C161" s="208">
        <v>109477</v>
      </c>
      <c r="D161" s="208">
        <v>11256</v>
      </c>
      <c r="E161" s="219">
        <f t="shared" si="10"/>
        <v>10.281611662723677</v>
      </c>
      <c r="F161" s="208">
        <v>667</v>
      </c>
      <c r="G161" s="208">
        <v>34</v>
      </c>
      <c r="H161" s="208">
        <v>8</v>
      </c>
      <c r="I161" s="208">
        <v>1</v>
      </c>
      <c r="J161" s="208">
        <v>539</v>
      </c>
      <c r="K161" s="208">
        <v>19</v>
      </c>
      <c r="L161" s="208">
        <v>66</v>
      </c>
    </row>
    <row r="162" spans="2:12" ht="20.25" customHeight="1" x14ac:dyDescent="0.15">
      <c r="B162" s="233">
        <v>31</v>
      </c>
      <c r="C162" s="208">
        <v>108551</v>
      </c>
      <c r="D162" s="208">
        <v>10829</v>
      </c>
      <c r="E162" s="219">
        <f t="shared" si="10"/>
        <v>9.9759560022477913</v>
      </c>
      <c r="F162" s="208">
        <v>518</v>
      </c>
      <c r="G162" s="208">
        <v>32</v>
      </c>
      <c r="H162" s="208">
        <v>12</v>
      </c>
      <c r="I162" s="208">
        <v>0</v>
      </c>
      <c r="J162" s="208">
        <v>405</v>
      </c>
      <c r="K162" s="208">
        <v>55</v>
      </c>
      <c r="L162" s="208">
        <v>14</v>
      </c>
    </row>
    <row r="163" spans="2:12" ht="20.25" customHeight="1" x14ac:dyDescent="0.15">
      <c r="B163" s="233">
        <v>2</v>
      </c>
      <c r="C163" s="208">
        <v>108855</v>
      </c>
      <c r="D163" s="208">
        <v>7663</v>
      </c>
      <c r="E163" s="219">
        <f t="shared" si="10"/>
        <v>7.0396398879243023</v>
      </c>
      <c r="F163" s="208">
        <f>SUM(G163:L163)</f>
        <v>433</v>
      </c>
      <c r="G163" s="208">
        <v>69</v>
      </c>
      <c r="H163" s="208">
        <v>6</v>
      </c>
      <c r="I163" s="208">
        <v>4</v>
      </c>
      <c r="J163" s="208">
        <v>194</v>
      </c>
      <c r="K163" s="208">
        <v>153</v>
      </c>
      <c r="L163" s="208">
        <v>7</v>
      </c>
    </row>
    <row r="164" spans="2:12" ht="20.25" customHeight="1" x14ac:dyDescent="0.15">
      <c r="B164" s="233">
        <v>3</v>
      </c>
      <c r="C164" s="208">
        <v>108003</v>
      </c>
      <c r="D164" s="208">
        <v>9340</v>
      </c>
      <c r="E164" s="219">
        <f t="shared" si="10"/>
        <v>8.6479079284834679</v>
      </c>
      <c r="F164" s="208">
        <v>470</v>
      </c>
      <c r="G164" s="208">
        <v>84</v>
      </c>
      <c r="H164" s="208">
        <v>10</v>
      </c>
      <c r="I164" s="208">
        <v>2</v>
      </c>
      <c r="J164" s="208">
        <v>333</v>
      </c>
      <c r="K164" s="208">
        <v>33</v>
      </c>
      <c r="L164" s="208">
        <v>8</v>
      </c>
    </row>
    <row r="165" spans="2:12" ht="20.25" customHeight="1" x14ac:dyDescent="0.15">
      <c r="B165" s="233">
        <v>4</v>
      </c>
      <c r="C165" s="208">
        <v>106906</v>
      </c>
      <c r="D165" s="208">
        <v>9398</v>
      </c>
      <c r="E165" s="219">
        <f t="shared" si="10"/>
        <v>8.7909004171889329</v>
      </c>
      <c r="F165" s="208">
        <v>543</v>
      </c>
      <c r="G165" s="208">
        <v>85</v>
      </c>
      <c r="H165" s="208">
        <v>17</v>
      </c>
      <c r="I165" s="208">
        <v>4</v>
      </c>
      <c r="J165" s="208">
        <v>295</v>
      </c>
      <c r="K165" s="208">
        <v>137</v>
      </c>
      <c r="L165" s="208">
        <v>5</v>
      </c>
    </row>
    <row r="166" spans="2:12" ht="15" customHeight="1" x14ac:dyDescent="0.15">
      <c r="E166" s="7"/>
    </row>
    <row r="167" spans="2:12" ht="20.25" customHeight="1" x14ac:dyDescent="0.15">
      <c r="B167" t="s">
        <v>293</v>
      </c>
      <c r="E167" s="7"/>
    </row>
    <row r="168" spans="2:12" ht="20.25" customHeight="1" x14ac:dyDescent="0.15">
      <c r="B168" t="s">
        <v>291</v>
      </c>
      <c r="E168" s="7"/>
    </row>
    <row r="169" spans="2:12" ht="15" customHeight="1" x14ac:dyDescent="0.15">
      <c r="B169" s="205" t="s">
        <v>94</v>
      </c>
    </row>
    <row r="170" spans="2:12" ht="20.25" customHeight="1" x14ac:dyDescent="0.15">
      <c r="B170" s="236" t="s">
        <v>95</v>
      </c>
      <c r="C170" s="244" t="s">
        <v>303</v>
      </c>
      <c r="D170" s="237" t="s">
        <v>277</v>
      </c>
      <c r="E170" s="239" t="s">
        <v>278</v>
      </c>
      <c r="F170" s="239" t="s">
        <v>114</v>
      </c>
      <c r="G170" s="241" t="s">
        <v>115</v>
      </c>
      <c r="H170" s="242"/>
      <c r="I170" s="242"/>
      <c r="J170" s="242"/>
      <c r="K170" s="242"/>
      <c r="L170" s="243"/>
    </row>
    <row r="171" spans="2:12" ht="31.5" customHeight="1" x14ac:dyDescent="0.15">
      <c r="B171" s="236"/>
      <c r="C171" s="244"/>
      <c r="D171" s="238"/>
      <c r="E171" s="240"/>
      <c r="F171" s="240"/>
      <c r="G171" s="1" t="s">
        <v>98</v>
      </c>
      <c r="H171" s="1" t="s">
        <v>116</v>
      </c>
      <c r="I171" s="2" t="s">
        <v>117</v>
      </c>
      <c r="J171" s="1" t="s">
        <v>118</v>
      </c>
      <c r="K171" s="1" t="s">
        <v>119</v>
      </c>
      <c r="L171" s="1" t="s">
        <v>120</v>
      </c>
    </row>
    <row r="172" spans="2:12" ht="20.25" customHeight="1" x14ac:dyDescent="0.15">
      <c r="B172" s="1">
        <v>18</v>
      </c>
      <c r="C172" s="207">
        <v>69309</v>
      </c>
      <c r="D172" s="207">
        <v>30330</v>
      </c>
      <c r="E172" s="209">
        <f t="shared" ref="E172:E179" si="11">D172/C172*100</f>
        <v>43.760550577847035</v>
      </c>
      <c r="F172" s="207">
        <v>658</v>
      </c>
      <c r="G172" s="207">
        <v>286</v>
      </c>
      <c r="H172" s="207">
        <v>14</v>
      </c>
      <c r="I172" s="207">
        <v>10</v>
      </c>
      <c r="J172" s="207">
        <v>131</v>
      </c>
      <c r="K172" s="207">
        <v>46</v>
      </c>
      <c r="L172" s="207">
        <v>171</v>
      </c>
    </row>
    <row r="173" spans="2:12" ht="20.25" customHeight="1" x14ac:dyDescent="0.15">
      <c r="B173" s="1">
        <v>19</v>
      </c>
      <c r="C173" s="207">
        <v>65678</v>
      </c>
      <c r="D173" s="207">
        <v>29174</v>
      </c>
      <c r="E173" s="209">
        <f t="shared" si="11"/>
        <v>44.41974481561558</v>
      </c>
      <c r="F173" s="207">
        <v>591</v>
      </c>
      <c r="G173" s="207">
        <v>314</v>
      </c>
      <c r="H173" s="207">
        <v>12</v>
      </c>
      <c r="I173" s="207">
        <v>23</v>
      </c>
      <c r="J173" s="207">
        <v>131</v>
      </c>
      <c r="K173" s="207">
        <v>45</v>
      </c>
      <c r="L173" s="207">
        <v>66</v>
      </c>
    </row>
    <row r="174" spans="2:12" ht="20.25" customHeight="1" x14ac:dyDescent="0.15">
      <c r="B174" s="1">
        <v>20</v>
      </c>
      <c r="C174" s="207">
        <v>65351</v>
      </c>
      <c r="D174" s="207">
        <v>27919</v>
      </c>
      <c r="E174" s="209">
        <f t="shared" si="11"/>
        <v>42.721610992945784</v>
      </c>
      <c r="F174" s="207">
        <v>561</v>
      </c>
      <c r="G174" s="207">
        <v>312</v>
      </c>
      <c r="H174" s="207">
        <v>18</v>
      </c>
      <c r="I174" s="207">
        <v>16</v>
      </c>
      <c r="J174" s="207">
        <v>89</v>
      </c>
      <c r="K174" s="207">
        <v>77</v>
      </c>
      <c r="L174" s="207">
        <v>49</v>
      </c>
    </row>
    <row r="175" spans="2:12" ht="20.25" customHeight="1" x14ac:dyDescent="0.15">
      <c r="B175" s="1">
        <v>21</v>
      </c>
      <c r="C175" s="207">
        <v>65514</v>
      </c>
      <c r="D175" s="207">
        <v>27702</v>
      </c>
      <c r="E175" s="209">
        <f t="shared" si="11"/>
        <v>42.28409194981225</v>
      </c>
      <c r="F175" s="207">
        <v>685</v>
      </c>
      <c r="G175" s="207">
        <v>400</v>
      </c>
      <c r="H175" s="207">
        <v>12</v>
      </c>
      <c r="I175" s="207">
        <v>17</v>
      </c>
      <c r="J175" s="207">
        <v>126</v>
      </c>
      <c r="K175" s="207">
        <v>74</v>
      </c>
      <c r="L175" s="207">
        <v>56</v>
      </c>
    </row>
    <row r="176" spans="2:12" ht="20.25" customHeight="1" x14ac:dyDescent="0.15">
      <c r="B176" s="1">
        <v>22</v>
      </c>
      <c r="C176" s="207">
        <v>69378</v>
      </c>
      <c r="D176" s="207">
        <v>28350</v>
      </c>
      <c r="E176" s="209">
        <f t="shared" si="11"/>
        <v>40.863097811986506</v>
      </c>
      <c r="F176" s="207">
        <v>565</v>
      </c>
      <c r="G176" s="207">
        <v>228</v>
      </c>
      <c r="H176" s="207">
        <v>9</v>
      </c>
      <c r="I176" s="207">
        <v>16</v>
      </c>
      <c r="J176" s="207">
        <v>206</v>
      </c>
      <c r="K176" s="207">
        <v>75</v>
      </c>
      <c r="L176" s="207">
        <v>31</v>
      </c>
    </row>
    <row r="177" spans="2:13" ht="20.25" customHeight="1" x14ac:dyDescent="0.15">
      <c r="B177" s="1">
        <v>23</v>
      </c>
      <c r="C177" s="207">
        <v>69878</v>
      </c>
      <c r="D177" s="207">
        <v>25265</v>
      </c>
      <c r="E177" s="209">
        <f>D177/C177*100</f>
        <v>36.155871662039559</v>
      </c>
      <c r="F177" s="207">
        <v>457</v>
      </c>
      <c r="G177" s="207">
        <v>234</v>
      </c>
      <c r="H177" s="207">
        <v>10</v>
      </c>
      <c r="I177" s="207">
        <v>11</v>
      </c>
      <c r="J177" s="207">
        <v>111</v>
      </c>
      <c r="K177" s="207">
        <v>55</v>
      </c>
      <c r="L177" s="207">
        <v>36</v>
      </c>
    </row>
    <row r="178" spans="2:13" ht="20.25" customHeight="1" x14ac:dyDescent="0.15">
      <c r="B178" s="1">
        <v>24</v>
      </c>
      <c r="C178" s="207">
        <v>71512</v>
      </c>
      <c r="D178" s="207">
        <v>24409</v>
      </c>
      <c r="E178" s="209">
        <f>D178/C178*100</f>
        <v>34.132732967893496</v>
      </c>
      <c r="F178" s="207">
        <v>499</v>
      </c>
      <c r="G178" s="207">
        <v>287</v>
      </c>
      <c r="H178" s="207">
        <v>12</v>
      </c>
      <c r="I178" s="207">
        <v>9</v>
      </c>
      <c r="J178" s="207">
        <v>127</v>
      </c>
      <c r="K178" s="207">
        <v>26</v>
      </c>
      <c r="L178" s="207">
        <v>38</v>
      </c>
    </row>
    <row r="179" spans="2:13" ht="20.25" customHeight="1" x14ac:dyDescent="0.15">
      <c r="B179" s="216">
        <v>25</v>
      </c>
      <c r="C179" s="207">
        <v>71420</v>
      </c>
      <c r="D179" s="207">
        <v>24661</v>
      </c>
      <c r="E179" s="209">
        <f t="shared" si="11"/>
        <v>34.52954354522543</v>
      </c>
      <c r="F179" s="207">
        <v>774</v>
      </c>
      <c r="G179" s="207">
        <v>393</v>
      </c>
      <c r="H179" s="207">
        <v>15</v>
      </c>
      <c r="I179" s="207">
        <v>13</v>
      </c>
      <c r="J179" s="207">
        <v>314</v>
      </c>
      <c r="K179" s="207">
        <v>7</v>
      </c>
      <c r="L179" s="207">
        <v>32</v>
      </c>
    </row>
    <row r="180" spans="2:13" ht="20.25" customHeight="1" x14ac:dyDescent="0.15">
      <c r="B180" s="213">
        <v>26</v>
      </c>
      <c r="C180" s="220">
        <v>71877</v>
      </c>
      <c r="D180" s="220">
        <v>24746</v>
      </c>
      <c r="E180" s="221">
        <f t="shared" ref="E180:E188" si="12">D180/C180*100</f>
        <v>34.428259387564871</v>
      </c>
      <c r="F180" s="220">
        <v>1304</v>
      </c>
      <c r="G180" s="220">
        <v>723</v>
      </c>
      <c r="H180" s="220">
        <v>17</v>
      </c>
      <c r="I180" s="220">
        <v>17</v>
      </c>
      <c r="J180" s="220">
        <v>405</v>
      </c>
      <c r="K180" s="220">
        <v>116</v>
      </c>
      <c r="L180" s="220">
        <v>26</v>
      </c>
    </row>
    <row r="181" spans="2:13" ht="20.25" customHeight="1" x14ac:dyDescent="0.15">
      <c r="B181" s="213">
        <v>27</v>
      </c>
      <c r="C181" s="220">
        <v>69849</v>
      </c>
      <c r="D181" s="220">
        <v>23371</v>
      </c>
      <c r="E181" s="221">
        <f t="shared" si="12"/>
        <v>33.459319388967629</v>
      </c>
      <c r="F181" s="220">
        <v>1030</v>
      </c>
      <c r="G181" s="220">
        <v>373</v>
      </c>
      <c r="H181" s="220">
        <v>24</v>
      </c>
      <c r="I181" s="220">
        <v>29</v>
      </c>
      <c r="J181" s="220">
        <v>513</v>
      </c>
      <c r="K181" s="220">
        <v>46</v>
      </c>
      <c r="L181" s="220">
        <v>45</v>
      </c>
    </row>
    <row r="182" spans="2:13" ht="20.25" customHeight="1" x14ac:dyDescent="0.15">
      <c r="B182" s="213">
        <v>28</v>
      </c>
      <c r="C182" s="208">
        <v>94007</v>
      </c>
      <c r="D182" s="208">
        <v>23100</v>
      </c>
      <c r="E182" s="227">
        <f t="shared" si="12"/>
        <v>24.572638207793037</v>
      </c>
      <c r="F182" s="208">
        <v>741</v>
      </c>
      <c r="G182" s="208">
        <v>231</v>
      </c>
      <c r="H182" s="208">
        <v>17</v>
      </c>
      <c r="I182" s="208">
        <v>26</v>
      </c>
      <c r="J182" s="208">
        <v>403</v>
      </c>
      <c r="K182" s="208">
        <v>45</v>
      </c>
      <c r="L182" s="208">
        <v>19</v>
      </c>
    </row>
    <row r="183" spans="2:13" ht="20.25" customHeight="1" x14ac:dyDescent="0.15">
      <c r="B183" s="213">
        <v>29</v>
      </c>
      <c r="C183" s="208">
        <v>94028</v>
      </c>
      <c r="D183" s="208">
        <v>22511</v>
      </c>
      <c r="E183" s="227">
        <f t="shared" si="12"/>
        <v>23.940741055855703</v>
      </c>
      <c r="F183" s="208">
        <v>808</v>
      </c>
      <c r="G183" s="208">
        <v>299</v>
      </c>
      <c r="H183" s="208">
        <v>15</v>
      </c>
      <c r="I183" s="208">
        <v>35</v>
      </c>
      <c r="J183" s="208">
        <v>379</v>
      </c>
      <c r="K183" s="208">
        <v>24</v>
      </c>
      <c r="L183" s="208">
        <v>56</v>
      </c>
    </row>
    <row r="184" spans="2:13" ht="20.25" customHeight="1" x14ac:dyDescent="0.15">
      <c r="B184" s="213">
        <v>30</v>
      </c>
      <c r="C184" s="208">
        <v>93898</v>
      </c>
      <c r="D184" s="208">
        <v>22284</v>
      </c>
      <c r="E184" s="227">
        <f t="shared" si="12"/>
        <v>23.732134869752283</v>
      </c>
      <c r="F184" s="208">
        <v>825</v>
      </c>
      <c r="G184" s="208">
        <v>303</v>
      </c>
      <c r="H184" s="208">
        <v>7</v>
      </c>
      <c r="I184" s="208">
        <v>43</v>
      </c>
      <c r="J184" s="208">
        <v>367</v>
      </c>
      <c r="K184" s="208">
        <v>19</v>
      </c>
      <c r="L184" s="208">
        <v>86</v>
      </c>
    </row>
    <row r="185" spans="2:13" ht="20.25" customHeight="1" x14ac:dyDescent="0.15">
      <c r="B185" s="233">
        <v>31</v>
      </c>
      <c r="C185" s="208">
        <v>93592</v>
      </c>
      <c r="D185" s="208">
        <v>21357</v>
      </c>
      <c r="E185" s="227">
        <f t="shared" si="12"/>
        <v>22.819258056244124</v>
      </c>
      <c r="F185" s="208">
        <v>913</v>
      </c>
      <c r="G185" s="208">
        <v>363</v>
      </c>
      <c r="H185" s="208">
        <v>7</v>
      </c>
      <c r="I185" s="208">
        <v>38</v>
      </c>
      <c r="J185" s="208">
        <v>401</v>
      </c>
      <c r="K185" s="208">
        <v>75</v>
      </c>
      <c r="L185" s="208">
        <v>29</v>
      </c>
    </row>
    <row r="186" spans="2:13" ht="20.25" customHeight="1" x14ac:dyDescent="0.15">
      <c r="B186" s="233">
        <v>2</v>
      </c>
      <c r="C186" s="208">
        <v>94846</v>
      </c>
      <c r="D186" s="208">
        <v>19178</v>
      </c>
      <c r="E186" s="227">
        <f t="shared" si="12"/>
        <v>20.22014634249204</v>
      </c>
      <c r="F186" s="208">
        <f>SUM(G186:L186)</f>
        <v>754</v>
      </c>
      <c r="G186" s="208">
        <v>224</v>
      </c>
      <c r="H186" s="208">
        <v>15</v>
      </c>
      <c r="I186" s="208">
        <v>27</v>
      </c>
      <c r="J186" s="208">
        <v>371</v>
      </c>
      <c r="K186" s="208">
        <v>92</v>
      </c>
      <c r="L186" s="208">
        <v>25</v>
      </c>
    </row>
    <row r="187" spans="2:13" ht="20.25" customHeight="1" x14ac:dyDescent="0.15">
      <c r="B187" s="233">
        <v>3</v>
      </c>
      <c r="C187" s="208">
        <v>94465</v>
      </c>
      <c r="D187" s="208">
        <v>20257</v>
      </c>
      <c r="E187" s="227">
        <f t="shared" si="12"/>
        <v>21.443921028952523</v>
      </c>
      <c r="F187" s="208">
        <v>995</v>
      </c>
      <c r="G187" s="208">
        <v>396</v>
      </c>
      <c r="H187" s="208">
        <v>13</v>
      </c>
      <c r="I187" s="208">
        <v>44</v>
      </c>
      <c r="J187" s="208">
        <v>436</v>
      </c>
      <c r="K187" s="208">
        <v>46</v>
      </c>
      <c r="L187" s="208">
        <v>60</v>
      </c>
    </row>
    <row r="188" spans="2:13" ht="20.25" customHeight="1" x14ac:dyDescent="0.15">
      <c r="B188" s="233">
        <v>4</v>
      </c>
      <c r="C188" s="208">
        <v>93899</v>
      </c>
      <c r="D188" s="208">
        <v>20148</v>
      </c>
      <c r="E188" s="227">
        <f t="shared" si="12"/>
        <v>21.457097519675397</v>
      </c>
      <c r="F188" s="208">
        <v>812</v>
      </c>
      <c r="G188" s="208">
        <v>313</v>
      </c>
      <c r="H188" s="208">
        <v>9</v>
      </c>
      <c r="I188" s="208">
        <v>23</v>
      </c>
      <c r="J188" s="208">
        <v>385</v>
      </c>
      <c r="K188" s="208">
        <v>79</v>
      </c>
      <c r="L188" s="208">
        <v>3</v>
      </c>
      <c r="M188" s="235"/>
    </row>
    <row r="189" spans="2:13" ht="13.5" customHeight="1" x14ac:dyDescent="0.15">
      <c r="E189" s="7"/>
    </row>
    <row r="190" spans="2:13" ht="20.25" customHeight="1" x14ac:dyDescent="0.15">
      <c r="B190" t="s">
        <v>292</v>
      </c>
      <c r="E190" s="7"/>
    </row>
    <row r="191" spans="2:13" ht="15" customHeight="1" x14ac:dyDescent="0.15">
      <c r="B191" s="205" t="s">
        <v>94</v>
      </c>
    </row>
    <row r="192" spans="2:13" ht="20.25" customHeight="1" x14ac:dyDescent="0.15">
      <c r="B192" s="236" t="s">
        <v>95</v>
      </c>
      <c r="C192" s="237" t="s">
        <v>96</v>
      </c>
      <c r="D192" s="237" t="s">
        <v>277</v>
      </c>
      <c r="E192" s="239" t="s">
        <v>278</v>
      </c>
      <c r="F192" s="241" t="s">
        <v>115</v>
      </c>
      <c r="G192" s="242"/>
      <c r="H192" s="242"/>
      <c r="I192" s="242"/>
      <c r="J192" s="242"/>
      <c r="K192" s="243"/>
    </row>
    <row r="193" spans="2:12" ht="31.5" customHeight="1" x14ac:dyDescent="0.15">
      <c r="B193" s="236"/>
      <c r="C193" s="238"/>
      <c r="D193" s="238"/>
      <c r="E193" s="240"/>
      <c r="F193" s="1" t="s">
        <v>98</v>
      </c>
      <c r="G193" s="1" t="s">
        <v>116</v>
      </c>
      <c r="H193" s="2" t="s">
        <v>117</v>
      </c>
      <c r="I193" s="1" t="s">
        <v>118</v>
      </c>
      <c r="J193" s="1" t="s">
        <v>119</v>
      </c>
      <c r="K193" s="1" t="s">
        <v>120</v>
      </c>
    </row>
    <row r="194" spans="2:12" ht="20.25" customHeight="1" x14ac:dyDescent="0.15">
      <c r="B194" s="1">
        <v>18</v>
      </c>
      <c r="C194" s="203" t="s">
        <v>276</v>
      </c>
      <c r="D194" s="207">
        <v>1268</v>
      </c>
      <c r="E194" s="203" t="s">
        <v>276</v>
      </c>
      <c r="F194" s="207">
        <v>1256</v>
      </c>
      <c r="G194" s="207">
        <v>2</v>
      </c>
      <c r="H194" s="207">
        <v>3</v>
      </c>
      <c r="I194" s="207">
        <v>3</v>
      </c>
      <c r="J194" s="207">
        <v>2</v>
      </c>
      <c r="K194" s="207">
        <v>2</v>
      </c>
    </row>
    <row r="195" spans="2:12" ht="20.25" customHeight="1" x14ac:dyDescent="0.15">
      <c r="B195" s="1">
        <v>19</v>
      </c>
      <c r="C195" s="203" t="s">
        <v>276</v>
      </c>
      <c r="D195" s="207">
        <v>1292</v>
      </c>
      <c r="E195" s="203" t="s">
        <v>276</v>
      </c>
      <c r="F195" s="207">
        <v>1280</v>
      </c>
      <c r="G195" s="207">
        <v>5</v>
      </c>
      <c r="H195" s="207">
        <v>0</v>
      </c>
      <c r="I195" s="207">
        <v>2</v>
      </c>
      <c r="J195" s="207">
        <v>2</v>
      </c>
      <c r="K195" s="207">
        <v>3</v>
      </c>
    </row>
    <row r="196" spans="2:12" ht="20.25" customHeight="1" x14ac:dyDescent="0.15">
      <c r="B196" s="1">
        <v>20</v>
      </c>
      <c r="C196" s="203" t="s">
        <v>276</v>
      </c>
      <c r="D196" s="207">
        <v>1202</v>
      </c>
      <c r="E196" s="203" t="s">
        <v>276</v>
      </c>
      <c r="F196" s="207">
        <v>1190</v>
      </c>
      <c r="G196" s="207">
        <v>4</v>
      </c>
      <c r="H196" s="207">
        <v>0</v>
      </c>
      <c r="I196" s="207">
        <v>0</v>
      </c>
      <c r="J196" s="207">
        <v>8</v>
      </c>
      <c r="K196" s="207">
        <v>0</v>
      </c>
    </row>
    <row r="197" spans="2:12" ht="20.25" customHeight="1" x14ac:dyDescent="0.15">
      <c r="B197" s="1">
        <v>21</v>
      </c>
      <c r="C197" s="203" t="s">
        <v>276</v>
      </c>
      <c r="D197" s="207">
        <v>1316</v>
      </c>
      <c r="E197" s="203" t="s">
        <v>276</v>
      </c>
      <c r="F197" s="207">
        <v>1305</v>
      </c>
      <c r="G197" s="207">
        <v>2</v>
      </c>
      <c r="H197" s="207">
        <v>3</v>
      </c>
      <c r="I197" s="207">
        <v>6</v>
      </c>
      <c r="J197" s="207">
        <v>0</v>
      </c>
      <c r="K197" s="207">
        <v>0</v>
      </c>
    </row>
    <row r="198" spans="2:12" ht="20.25" customHeight="1" x14ac:dyDescent="0.15">
      <c r="B198" s="1">
        <v>22</v>
      </c>
      <c r="C198" s="203" t="s">
        <v>276</v>
      </c>
      <c r="D198" s="207">
        <v>1205</v>
      </c>
      <c r="E198" s="203" t="s">
        <v>276</v>
      </c>
      <c r="F198" s="207">
        <v>1157</v>
      </c>
      <c r="G198" s="207">
        <v>0</v>
      </c>
      <c r="H198" s="207">
        <v>2</v>
      </c>
      <c r="I198" s="207">
        <v>45</v>
      </c>
      <c r="J198" s="207">
        <v>0</v>
      </c>
      <c r="K198" s="207">
        <v>1</v>
      </c>
    </row>
    <row r="199" spans="2:12" ht="20.25" customHeight="1" x14ac:dyDescent="0.15">
      <c r="B199" s="1">
        <v>23</v>
      </c>
      <c r="C199" s="203" t="s">
        <v>276</v>
      </c>
      <c r="D199" s="207">
        <v>954</v>
      </c>
      <c r="E199" s="203" t="s">
        <v>276</v>
      </c>
      <c r="F199" s="207">
        <v>954</v>
      </c>
      <c r="G199" s="207">
        <v>0</v>
      </c>
      <c r="H199" s="207">
        <v>0</v>
      </c>
      <c r="I199" s="207">
        <v>0</v>
      </c>
      <c r="J199" s="207">
        <v>0</v>
      </c>
      <c r="K199" s="207">
        <v>0</v>
      </c>
    </row>
    <row r="200" spans="2:12" ht="20.25" customHeight="1" x14ac:dyDescent="0.15">
      <c r="B200" s="1">
        <v>24</v>
      </c>
      <c r="C200" s="203" t="s">
        <v>276</v>
      </c>
      <c r="D200" s="207">
        <v>942</v>
      </c>
      <c r="E200" s="203" t="s">
        <v>276</v>
      </c>
      <c r="F200" s="207">
        <v>940</v>
      </c>
      <c r="G200" s="207">
        <v>0</v>
      </c>
      <c r="H200" s="207">
        <v>1</v>
      </c>
      <c r="I200" s="207">
        <v>0</v>
      </c>
      <c r="J200" s="207">
        <v>1</v>
      </c>
      <c r="K200" s="207">
        <v>0</v>
      </c>
    </row>
    <row r="201" spans="2:12" ht="20.25" customHeight="1" x14ac:dyDescent="0.15">
      <c r="B201" s="216">
        <v>25</v>
      </c>
      <c r="C201" s="203" t="s">
        <v>276</v>
      </c>
      <c r="D201" s="207">
        <v>1016</v>
      </c>
      <c r="E201" s="203" t="s">
        <v>276</v>
      </c>
      <c r="F201" s="207">
        <v>966</v>
      </c>
      <c r="G201" s="207">
        <v>0</v>
      </c>
      <c r="H201" s="207">
        <v>0</v>
      </c>
      <c r="I201" s="207">
        <v>42</v>
      </c>
      <c r="J201" s="207">
        <v>2</v>
      </c>
      <c r="K201" s="207">
        <v>6</v>
      </c>
    </row>
    <row r="202" spans="2:12" ht="20.25" customHeight="1" x14ac:dyDescent="0.15">
      <c r="B202" s="213">
        <v>26</v>
      </c>
      <c r="C202" s="222" t="s">
        <v>276</v>
      </c>
      <c r="D202" s="220">
        <v>977</v>
      </c>
      <c r="E202" s="222" t="s">
        <v>276</v>
      </c>
      <c r="F202" s="220">
        <v>960</v>
      </c>
      <c r="G202" s="220">
        <v>2</v>
      </c>
      <c r="H202" s="220">
        <v>0</v>
      </c>
      <c r="I202" s="220">
        <v>1</v>
      </c>
      <c r="J202" s="220">
        <v>0</v>
      </c>
      <c r="K202" s="220">
        <v>14</v>
      </c>
    </row>
    <row r="203" spans="2:12" ht="20.25" customHeight="1" x14ac:dyDescent="0.15">
      <c r="B203" s="213">
        <v>27</v>
      </c>
      <c r="C203" s="222" t="s">
        <v>276</v>
      </c>
      <c r="D203" s="220">
        <v>1327</v>
      </c>
      <c r="E203" s="222" t="s">
        <v>276</v>
      </c>
      <c r="F203" s="220">
        <v>1296</v>
      </c>
      <c r="G203" s="220">
        <v>1</v>
      </c>
      <c r="H203" s="220">
        <v>1</v>
      </c>
      <c r="I203" s="220">
        <v>0</v>
      </c>
      <c r="J203" s="220">
        <v>0</v>
      </c>
      <c r="K203" s="220">
        <v>29</v>
      </c>
    </row>
    <row r="204" spans="2:12" ht="20.25" customHeight="1" x14ac:dyDescent="0.15">
      <c r="B204" s="213">
        <v>28</v>
      </c>
      <c r="C204" s="228" t="s">
        <v>276</v>
      </c>
      <c r="D204" s="208">
        <v>1182</v>
      </c>
      <c r="E204" s="228" t="s">
        <v>276</v>
      </c>
      <c r="F204" s="208">
        <v>1177</v>
      </c>
      <c r="G204" s="208">
        <v>2</v>
      </c>
      <c r="H204" s="208">
        <v>3</v>
      </c>
      <c r="I204" s="208">
        <v>0</v>
      </c>
      <c r="J204" s="208">
        <v>0</v>
      </c>
      <c r="K204" s="208">
        <v>0</v>
      </c>
    </row>
    <row r="205" spans="2:12" ht="20.25" customHeight="1" x14ac:dyDescent="0.15">
      <c r="B205" s="213">
        <v>29</v>
      </c>
      <c r="C205" s="228" t="s">
        <v>276</v>
      </c>
      <c r="D205" s="208">
        <v>1250</v>
      </c>
      <c r="E205" s="228" t="s">
        <v>276</v>
      </c>
      <c r="F205" s="208">
        <v>1175</v>
      </c>
      <c r="G205" s="208">
        <v>0</v>
      </c>
      <c r="H205" s="208">
        <v>1</v>
      </c>
      <c r="I205" s="208">
        <v>1</v>
      </c>
      <c r="J205" s="208">
        <v>0</v>
      </c>
      <c r="K205" s="208">
        <v>0</v>
      </c>
    </row>
    <row r="206" spans="2:12" ht="20.25" customHeight="1" x14ac:dyDescent="0.15">
      <c r="B206" s="213">
        <v>30</v>
      </c>
      <c r="C206" s="228" t="s">
        <v>276</v>
      </c>
      <c r="D206" s="208">
        <v>1248</v>
      </c>
      <c r="E206" s="228" t="s">
        <v>276</v>
      </c>
      <c r="F206" s="208">
        <v>1179</v>
      </c>
      <c r="G206" s="208">
        <v>0</v>
      </c>
      <c r="H206" s="208">
        <v>2</v>
      </c>
      <c r="I206" s="208">
        <v>0</v>
      </c>
      <c r="J206" s="208">
        <v>3</v>
      </c>
      <c r="K206" s="208">
        <v>64</v>
      </c>
    </row>
    <row r="207" spans="2:12" ht="20.25" customHeight="1" x14ac:dyDescent="0.15">
      <c r="B207" s="233">
        <v>31</v>
      </c>
      <c r="C207" s="228" t="s">
        <v>276</v>
      </c>
      <c r="D207" s="208">
        <v>930</v>
      </c>
      <c r="E207" s="228" t="s">
        <v>276</v>
      </c>
      <c r="F207" s="208">
        <v>884</v>
      </c>
      <c r="G207" s="208">
        <v>1</v>
      </c>
      <c r="H207" s="208">
        <v>6</v>
      </c>
      <c r="I207" s="208">
        <v>0</v>
      </c>
      <c r="J207" s="208">
        <v>0</v>
      </c>
      <c r="K207" s="208">
        <v>37</v>
      </c>
      <c r="L207" t="s">
        <v>304</v>
      </c>
    </row>
    <row r="208" spans="2:12" ht="20.25" customHeight="1" x14ac:dyDescent="0.15">
      <c r="B208" s="233">
        <v>2</v>
      </c>
      <c r="C208" s="228" t="s">
        <v>276</v>
      </c>
      <c r="D208" s="208">
        <v>828</v>
      </c>
      <c r="E208" s="228" t="s">
        <v>276</v>
      </c>
      <c r="F208" s="208">
        <v>814</v>
      </c>
      <c r="G208" s="208">
        <v>0</v>
      </c>
      <c r="H208" s="208">
        <v>0</v>
      </c>
      <c r="I208" s="208">
        <v>0</v>
      </c>
      <c r="J208" s="208">
        <v>0</v>
      </c>
      <c r="K208" s="208">
        <v>14</v>
      </c>
    </row>
    <row r="209" spans="2:12" ht="20.25" customHeight="1" x14ac:dyDescent="0.15">
      <c r="B209" s="233">
        <v>3</v>
      </c>
      <c r="C209" s="228" t="s">
        <v>276</v>
      </c>
      <c r="D209" s="208">
        <v>898</v>
      </c>
      <c r="E209" s="228" t="s">
        <v>276</v>
      </c>
      <c r="F209" s="208">
        <v>873</v>
      </c>
      <c r="G209" s="208">
        <v>0</v>
      </c>
      <c r="H209" s="208">
        <v>1</v>
      </c>
      <c r="I209" s="208">
        <v>0</v>
      </c>
      <c r="J209" s="208">
        <v>0</v>
      </c>
      <c r="K209" s="208">
        <v>20</v>
      </c>
      <c r="L209" t="s">
        <v>305</v>
      </c>
    </row>
    <row r="210" spans="2:12" ht="20.25" customHeight="1" x14ac:dyDescent="0.15">
      <c r="B210" s="233">
        <v>4</v>
      </c>
      <c r="C210" s="228" t="s">
        <v>276</v>
      </c>
      <c r="D210" s="208">
        <v>882</v>
      </c>
      <c r="E210" s="228" t="s">
        <v>276</v>
      </c>
      <c r="F210" s="208">
        <v>835</v>
      </c>
      <c r="G210" s="208">
        <v>0</v>
      </c>
      <c r="H210" s="208">
        <v>1</v>
      </c>
      <c r="I210" s="208">
        <v>1</v>
      </c>
      <c r="J210" s="208">
        <v>0</v>
      </c>
      <c r="K210" s="208">
        <v>44</v>
      </c>
      <c r="L210" t="s">
        <v>306</v>
      </c>
    </row>
    <row r="211" spans="2:12" ht="15" customHeight="1" x14ac:dyDescent="0.15">
      <c r="E211" s="7"/>
    </row>
    <row r="212" spans="2:12" ht="20.25" customHeight="1" x14ac:dyDescent="0.15">
      <c r="B212" t="s">
        <v>294</v>
      </c>
      <c r="E212" s="7"/>
    </row>
    <row r="213" spans="2:12" ht="15" customHeight="1" x14ac:dyDescent="0.15">
      <c r="B213" s="205" t="s">
        <v>94</v>
      </c>
    </row>
    <row r="214" spans="2:12" ht="20.25" customHeight="1" x14ac:dyDescent="0.15">
      <c r="B214" s="236" t="s">
        <v>95</v>
      </c>
      <c r="C214" s="244" t="s">
        <v>303</v>
      </c>
      <c r="D214" s="237" t="s">
        <v>277</v>
      </c>
      <c r="E214" s="239" t="s">
        <v>278</v>
      </c>
      <c r="F214" s="239" t="s">
        <v>114</v>
      </c>
      <c r="G214" s="241" t="s">
        <v>115</v>
      </c>
      <c r="H214" s="242"/>
      <c r="I214" s="242"/>
      <c r="J214" s="242"/>
      <c r="K214" s="242"/>
      <c r="L214" s="243"/>
    </row>
    <row r="215" spans="2:12" ht="31.5" customHeight="1" x14ac:dyDescent="0.15">
      <c r="B215" s="236"/>
      <c r="C215" s="244"/>
      <c r="D215" s="238"/>
      <c r="E215" s="240"/>
      <c r="F215" s="240"/>
      <c r="G215" s="1" t="s">
        <v>98</v>
      </c>
      <c r="H215" s="1" t="s">
        <v>116</v>
      </c>
      <c r="I215" s="2" t="s">
        <v>117</v>
      </c>
      <c r="J215" s="1" t="s">
        <v>118</v>
      </c>
      <c r="K215" s="1" t="s">
        <v>119</v>
      </c>
      <c r="L215" s="1" t="s">
        <v>120</v>
      </c>
    </row>
    <row r="216" spans="2:12" ht="20.25" customHeight="1" x14ac:dyDescent="0.15">
      <c r="B216" s="1">
        <v>18</v>
      </c>
      <c r="C216" s="207">
        <v>72583</v>
      </c>
      <c r="D216" s="207">
        <v>19336</v>
      </c>
      <c r="E216" s="209">
        <f t="shared" ref="E216:E223" si="13">D216/C216*100</f>
        <v>26.639846796081727</v>
      </c>
      <c r="F216" s="207">
        <v>1120</v>
      </c>
      <c r="G216" s="207">
        <v>421</v>
      </c>
      <c r="H216" s="207">
        <v>27</v>
      </c>
      <c r="I216" s="207">
        <v>2</v>
      </c>
      <c r="J216" s="207">
        <v>456</v>
      </c>
      <c r="K216" s="207">
        <v>203</v>
      </c>
      <c r="L216" s="207">
        <v>11</v>
      </c>
    </row>
    <row r="217" spans="2:12" ht="20.25" customHeight="1" x14ac:dyDescent="0.15">
      <c r="B217" s="1">
        <v>19</v>
      </c>
      <c r="C217" s="207">
        <v>68831</v>
      </c>
      <c r="D217" s="207">
        <v>19713</v>
      </c>
      <c r="E217" s="209">
        <f t="shared" si="13"/>
        <v>28.639711757783559</v>
      </c>
      <c r="F217" s="207">
        <v>1144</v>
      </c>
      <c r="G217" s="207">
        <v>401</v>
      </c>
      <c r="H217" s="207">
        <v>25</v>
      </c>
      <c r="I217" s="207">
        <v>1</v>
      </c>
      <c r="J217" s="207">
        <v>307</v>
      </c>
      <c r="K217" s="207">
        <v>62</v>
      </c>
      <c r="L217" s="207">
        <v>348</v>
      </c>
    </row>
    <row r="218" spans="2:12" ht="20.25" customHeight="1" x14ac:dyDescent="0.15">
      <c r="B218" s="1">
        <v>20</v>
      </c>
      <c r="C218" s="207">
        <v>67274</v>
      </c>
      <c r="D218" s="207">
        <v>19460</v>
      </c>
      <c r="E218" s="209">
        <f t="shared" si="13"/>
        <v>28.926479769301661</v>
      </c>
      <c r="F218" s="207">
        <v>1001</v>
      </c>
      <c r="G218" s="207">
        <v>314</v>
      </c>
      <c r="H218" s="207">
        <v>24</v>
      </c>
      <c r="I218" s="207">
        <v>3</v>
      </c>
      <c r="J218" s="207">
        <v>307</v>
      </c>
      <c r="K218" s="207">
        <v>321</v>
      </c>
      <c r="L218" s="207">
        <v>32</v>
      </c>
    </row>
    <row r="219" spans="2:12" ht="20.25" customHeight="1" x14ac:dyDescent="0.15">
      <c r="B219" s="1">
        <v>21</v>
      </c>
      <c r="C219" s="207">
        <v>67500</v>
      </c>
      <c r="D219" s="207">
        <v>19129</v>
      </c>
      <c r="E219" s="209">
        <f t="shared" si="13"/>
        <v>28.339259259259258</v>
      </c>
      <c r="F219" s="207">
        <v>1133</v>
      </c>
      <c r="G219" s="207">
        <v>431</v>
      </c>
      <c r="H219" s="207">
        <v>26</v>
      </c>
      <c r="I219" s="207">
        <v>0</v>
      </c>
      <c r="J219" s="207">
        <v>416</v>
      </c>
      <c r="K219" s="207">
        <v>218</v>
      </c>
      <c r="L219" s="207">
        <v>42</v>
      </c>
    </row>
    <row r="220" spans="2:12" ht="20.25" customHeight="1" x14ac:dyDescent="0.15">
      <c r="B220" s="1">
        <v>22</v>
      </c>
      <c r="C220" s="207">
        <v>72872</v>
      </c>
      <c r="D220" s="207">
        <v>18821</v>
      </c>
      <c r="E220" s="209">
        <f t="shared" si="13"/>
        <v>25.827478318146891</v>
      </c>
      <c r="F220" s="207">
        <v>1184</v>
      </c>
      <c r="G220" s="207">
        <v>383</v>
      </c>
      <c r="H220" s="207">
        <v>36</v>
      </c>
      <c r="I220" s="207">
        <v>3</v>
      </c>
      <c r="J220" s="207">
        <v>523</v>
      </c>
      <c r="K220" s="207">
        <v>224</v>
      </c>
      <c r="L220" s="207">
        <v>15</v>
      </c>
    </row>
    <row r="221" spans="2:12" ht="20.25" customHeight="1" x14ac:dyDescent="0.15">
      <c r="B221" s="1">
        <v>23</v>
      </c>
      <c r="C221" s="207">
        <v>70698</v>
      </c>
      <c r="D221" s="207">
        <v>17544</v>
      </c>
      <c r="E221" s="209">
        <f>D221/C221*100</f>
        <v>24.815412034286684</v>
      </c>
      <c r="F221" s="207">
        <v>975</v>
      </c>
      <c r="G221" s="207">
        <v>369</v>
      </c>
      <c r="H221" s="207">
        <v>36</v>
      </c>
      <c r="I221" s="207">
        <v>0</v>
      </c>
      <c r="J221" s="207">
        <v>396</v>
      </c>
      <c r="K221" s="207">
        <v>165</v>
      </c>
      <c r="L221" s="207">
        <v>9</v>
      </c>
    </row>
    <row r="222" spans="2:12" ht="20.25" customHeight="1" x14ac:dyDescent="0.15">
      <c r="B222" s="1">
        <v>24</v>
      </c>
      <c r="C222" s="207">
        <v>74322</v>
      </c>
      <c r="D222" s="207">
        <v>16645</v>
      </c>
      <c r="E222" s="209">
        <f>D222/C222*100</f>
        <v>22.39579128656387</v>
      </c>
      <c r="F222" s="207">
        <v>1067</v>
      </c>
      <c r="G222" s="207">
        <v>402</v>
      </c>
      <c r="H222" s="207">
        <v>25</v>
      </c>
      <c r="I222" s="207">
        <v>0</v>
      </c>
      <c r="J222" s="207">
        <v>428</v>
      </c>
      <c r="K222" s="207">
        <v>201</v>
      </c>
      <c r="L222" s="207">
        <v>11</v>
      </c>
    </row>
    <row r="223" spans="2:12" ht="20.25" customHeight="1" x14ac:dyDescent="0.15">
      <c r="B223" s="216">
        <v>25</v>
      </c>
      <c r="C223" s="207">
        <v>74001</v>
      </c>
      <c r="D223" s="207">
        <v>16831</v>
      </c>
      <c r="E223" s="209">
        <f t="shared" si="13"/>
        <v>22.744287239361629</v>
      </c>
      <c r="F223" s="207">
        <v>1133</v>
      </c>
      <c r="G223" s="207">
        <v>428</v>
      </c>
      <c r="H223" s="207">
        <v>24</v>
      </c>
      <c r="I223" s="207">
        <v>1</v>
      </c>
      <c r="J223" s="207">
        <v>528</v>
      </c>
      <c r="K223" s="207">
        <v>34</v>
      </c>
      <c r="L223" s="207">
        <v>118</v>
      </c>
    </row>
    <row r="224" spans="2:12" ht="20.25" customHeight="1" x14ac:dyDescent="0.15">
      <c r="B224" s="213">
        <v>26</v>
      </c>
      <c r="C224" s="220">
        <v>75629</v>
      </c>
      <c r="D224" s="220">
        <v>17174</v>
      </c>
      <c r="E224" s="221">
        <f t="shared" ref="E224:E232" si="14">D224/C224*100</f>
        <v>22.708220391648705</v>
      </c>
      <c r="F224" s="220">
        <v>1102</v>
      </c>
      <c r="G224" s="220">
        <v>435</v>
      </c>
      <c r="H224" s="220">
        <v>29</v>
      </c>
      <c r="I224" s="220">
        <v>1</v>
      </c>
      <c r="J224" s="220">
        <v>512</v>
      </c>
      <c r="K224" s="220">
        <v>32</v>
      </c>
      <c r="L224" s="220">
        <v>93</v>
      </c>
    </row>
    <row r="225" spans="2:12" ht="20.25" customHeight="1" x14ac:dyDescent="0.15">
      <c r="B225" s="213">
        <v>27</v>
      </c>
      <c r="C225" s="220">
        <v>75059</v>
      </c>
      <c r="D225" s="220">
        <v>17888</v>
      </c>
      <c r="E225" s="221">
        <f t="shared" si="14"/>
        <v>23.831918890472828</v>
      </c>
      <c r="F225" s="220">
        <v>1252</v>
      </c>
      <c r="G225" s="220">
        <v>405</v>
      </c>
      <c r="H225" s="220">
        <v>32</v>
      </c>
      <c r="I225" s="220">
        <v>5</v>
      </c>
      <c r="J225" s="220">
        <v>624</v>
      </c>
      <c r="K225" s="220">
        <v>107</v>
      </c>
      <c r="L225" s="220">
        <v>79</v>
      </c>
    </row>
    <row r="226" spans="2:12" ht="20.25" customHeight="1" x14ac:dyDescent="0.15">
      <c r="B226" s="213">
        <v>28</v>
      </c>
      <c r="C226" s="208">
        <v>94007</v>
      </c>
      <c r="D226" s="208">
        <v>17272</v>
      </c>
      <c r="E226" s="227">
        <f t="shared" si="14"/>
        <v>18.373099875541183</v>
      </c>
      <c r="F226" s="208">
        <v>1219</v>
      </c>
      <c r="G226" s="208">
        <v>445</v>
      </c>
      <c r="H226" s="208">
        <v>22</v>
      </c>
      <c r="I226" s="208">
        <v>3</v>
      </c>
      <c r="J226" s="208">
        <v>609</v>
      </c>
      <c r="K226" s="208">
        <v>69</v>
      </c>
      <c r="L226" s="208">
        <v>71</v>
      </c>
    </row>
    <row r="227" spans="2:12" ht="20.25" customHeight="1" x14ac:dyDescent="0.15">
      <c r="B227" s="213">
        <v>29</v>
      </c>
      <c r="C227" s="208">
        <v>94028</v>
      </c>
      <c r="D227" s="208">
        <v>17368</v>
      </c>
      <c r="E227" s="227">
        <f t="shared" si="14"/>
        <v>18.471093716765218</v>
      </c>
      <c r="F227" s="208">
        <v>1169</v>
      </c>
      <c r="G227" s="208">
        <v>400</v>
      </c>
      <c r="H227" s="208">
        <v>33</v>
      </c>
      <c r="I227" s="208">
        <v>71</v>
      </c>
      <c r="J227" s="208">
        <v>492</v>
      </c>
      <c r="K227" s="208">
        <v>37</v>
      </c>
      <c r="L227" s="208">
        <v>136</v>
      </c>
    </row>
    <row r="228" spans="2:12" ht="20.25" customHeight="1" x14ac:dyDescent="0.15">
      <c r="B228" s="213">
        <v>30</v>
      </c>
      <c r="C228" s="208">
        <v>93868</v>
      </c>
      <c r="D228" s="208">
        <v>17455</v>
      </c>
      <c r="E228" s="227">
        <f t="shared" si="14"/>
        <v>18.595261430945584</v>
      </c>
      <c r="F228" s="208">
        <v>1072</v>
      </c>
      <c r="G228" s="208">
        <v>358</v>
      </c>
      <c r="H228" s="208">
        <v>36</v>
      </c>
      <c r="I228" s="208">
        <v>2</v>
      </c>
      <c r="J228" s="208">
        <v>525</v>
      </c>
      <c r="K228" s="208">
        <v>63</v>
      </c>
      <c r="L228" s="208">
        <v>88</v>
      </c>
    </row>
    <row r="229" spans="2:12" ht="20.25" customHeight="1" x14ac:dyDescent="0.15">
      <c r="B229" s="233">
        <v>31</v>
      </c>
      <c r="C229" s="208">
        <v>93592</v>
      </c>
      <c r="D229" s="208">
        <v>17110</v>
      </c>
      <c r="E229" s="227">
        <f t="shared" si="14"/>
        <v>18.281477049320454</v>
      </c>
      <c r="F229" s="208">
        <v>1084</v>
      </c>
      <c r="G229" s="208">
        <v>329</v>
      </c>
      <c r="H229" s="208">
        <v>35</v>
      </c>
      <c r="I229" s="208">
        <v>0</v>
      </c>
      <c r="J229" s="208">
        <v>532</v>
      </c>
      <c r="K229" s="208">
        <v>53</v>
      </c>
      <c r="L229" s="208">
        <v>135</v>
      </c>
    </row>
    <row r="230" spans="2:12" ht="20.25" customHeight="1" x14ac:dyDescent="0.15">
      <c r="B230" s="233">
        <v>2</v>
      </c>
      <c r="C230" s="208">
        <v>94846</v>
      </c>
      <c r="D230" s="208">
        <v>16893</v>
      </c>
      <c r="E230" s="227">
        <f t="shared" si="14"/>
        <v>17.810977795584421</v>
      </c>
      <c r="F230" s="208">
        <f>SUM(G230:L230)</f>
        <v>1026</v>
      </c>
      <c r="G230" s="208">
        <v>338</v>
      </c>
      <c r="H230" s="208">
        <v>33</v>
      </c>
      <c r="I230" s="208">
        <v>1</v>
      </c>
      <c r="J230" s="208">
        <v>512</v>
      </c>
      <c r="K230" s="208">
        <v>54</v>
      </c>
      <c r="L230" s="208">
        <v>88</v>
      </c>
    </row>
    <row r="231" spans="2:12" ht="20.25" customHeight="1" x14ac:dyDescent="0.15">
      <c r="B231" s="233">
        <v>3</v>
      </c>
      <c r="C231" s="208">
        <v>94465</v>
      </c>
      <c r="D231" s="208">
        <v>16655</v>
      </c>
      <c r="E231" s="227">
        <f t="shared" si="14"/>
        <v>17.630868575662944</v>
      </c>
      <c r="F231" s="208">
        <v>911</v>
      </c>
      <c r="G231" s="208">
        <v>301</v>
      </c>
      <c r="H231" s="208">
        <v>33</v>
      </c>
      <c r="I231" s="208">
        <v>0</v>
      </c>
      <c r="J231" s="208">
        <v>452</v>
      </c>
      <c r="K231" s="208">
        <v>71</v>
      </c>
      <c r="L231" s="208">
        <v>54</v>
      </c>
    </row>
    <row r="232" spans="2:12" ht="20.25" customHeight="1" x14ac:dyDescent="0.15">
      <c r="B232" s="233">
        <v>4</v>
      </c>
      <c r="C232" s="208">
        <v>93899</v>
      </c>
      <c r="D232" s="208">
        <v>16272</v>
      </c>
      <c r="E232" s="227">
        <f t="shared" si="14"/>
        <v>17.329258032566909</v>
      </c>
      <c r="F232" s="208">
        <v>898</v>
      </c>
      <c r="G232" s="208">
        <v>192</v>
      </c>
      <c r="H232" s="208">
        <v>29</v>
      </c>
      <c r="I232" s="208">
        <v>1</v>
      </c>
      <c r="J232" s="208">
        <v>379</v>
      </c>
      <c r="K232" s="208">
        <v>258</v>
      </c>
      <c r="L232" s="208">
        <v>39</v>
      </c>
    </row>
    <row r="233" spans="2:12" ht="15" customHeight="1" x14ac:dyDescent="0.15">
      <c r="E233" s="7"/>
    </row>
    <row r="234" spans="2:12" ht="20.25" customHeight="1" x14ac:dyDescent="0.15">
      <c r="B234" t="s">
        <v>298</v>
      </c>
      <c r="E234" s="7"/>
    </row>
    <row r="235" spans="2:12" ht="20.25" customHeight="1" x14ac:dyDescent="0.15">
      <c r="B235" t="s">
        <v>296</v>
      </c>
      <c r="E235" s="7"/>
    </row>
    <row r="236" spans="2:12" ht="15" customHeight="1" x14ac:dyDescent="0.15">
      <c r="B236" s="205" t="s">
        <v>94</v>
      </c>
    </row>
    <row r="237" spans="2:12" ht="20.25" customHeight="1" x14ac:dyDescent="0.15">
      <c r="B237" s="236" t="s">
        <v>95</v>
      </c>
      <c r="C237" s="244" t="s">
        <v>303</v>
      </c>
      <c r="D237" s="237" t="s">
        <v>277</v>
      </c>
      <c r="E237" s="239" t="s">
        <v>278</v>
      </c>
      <c r="F237" s="239" t="s">
        <v>114</v>
      </c>
      <c r="G237" s="241" t="s">
        <v>115</v>
      </c>
      <c r="H237" s="242"/>
      <c r="I237" s="242"/>
      <c r="J237" s="242"/>
      <c r="K237" s="242"/>
      <c r="L237" s="243"/>
    </row>
    <row r="238" spans="2:12" ht="31.5" customHeight="1" x14ac:dyDescent="0.15">
      <c r="B238" s="236"/>
      <c r="C238" s="244"/>
      <c r="D238" s="238"/>
      <c r="E238" s="240"/>
      <c r="F238" s="240"/>
      <c r="G238" s="1" t="s">
        <v>98</v>
      </c>
      <c r="H238" s="1" t="s">
        <v>116</v>
      </c>
      <c r="I238" s="2" t="s">
        <v>117</v>
      </c>
      <c r="J238" s="1" t="s">
        <v>118</v>
      </c>
      <c r="K238" s="1" t="s">
        <v>119</v>
      </c>
      <c r="L238" s="1" t="s">
        <v>120</v>
      </c>
    </row>
    <row r="239" spans="2:12" ht="20.25" customHeight="1" x14ac:dyDescent="0.15">
      <c r="B239" s="1">
        <v>18</v>
      </c>
      <c r="C239" s="207">
        <v>59065</v>
      </c>
      <c r="D239" s="207">
        <v>13542</v>
      </c>
      <c r="E239" s="209">
        <f t="shared" ref="E239:E246" si="15">D239/C239*100</f>
        <v>22.927283501227461</v>
      </c>
      <c r="F239" s="207">
        <v>99</v>
      </c>
      <c r="G239" s="207">
        <v>3</v>
      </c>
      <c r="H239" s="207">
        <v>5</v>
      </c>
      <c r="I239" s="207">
        <v>88</v>
      </c>
      <c r="J239" s="207">
        <v>0</v>
      </c>
      <c r="K239" s="207">
        <v>3</v>
      </c>
      <c r="L239" s="207">
        <v>0</v>
      </c>
    </row>
    <row r="240" spans="2:12" ht="20.25" customHeight="1" x14ac:dyDescent="0.15">
      <c r="B240" s="1">
        <v>19</v>
      </c>
      <c r="C240" s="207">
        <v>57760</v>
      </c>
      <c r="D240" s="207">
        <v>13738</v>
      </c>
      <c r="E240" s="209">
        <f t="shared" si="15"/>
        <v>23.784626038781166</v>
      </c>
      <c r="F240" s="207">
        <v>78</v>
      </c>
      <c r="G240" s="207">
        <v>2</v>
      </c>
      <c r="H240" s="207">
        <v>2</v>
      </c>
      <c r="I240" s="207">
        <v>71</v>
      </c>
      <c r="J240" s="207">
        <v>0</v>
      </c>
      <c r="K240" s="207">
        <v>3</v>
      </c>
      <c r="L240" s="207">
        <v>0</v>
      </c>
    </row>
    <row r="241" spans="2:12" ht="20.25" customHeight="1" x14ac:dyDescent="0.15">
      <c r="B241" s="1">
        <v>20</v>
      </c>
      <c r="C241" s="207">
        <v>56235</v>
      </c>
      <c r="D241" s="207">
        <v>13638</v>
      </c>
      <c r="E241" s="209">
        <f t="shared" si="15"/>
        <v>24.251800480128033</v>
      </c>
      <c r="F241" s="207">
        <v>93</v>
      </c>
      <c r="G241" s="207">
        <v>13</v>
      </c>
      <c r="H241" s="207">
        <v>1</v>
      </c>
      <c r="I241" s="207">
        <v>77</v>
      </c>
      <c r="J241" s="207">
        <v>0</v>
      </c>
      <c r="K241" s="207">
        <v>1</v>
      </c>
      <c r="L241" s="207">
        <v>1</v>
      </c>
    </row>
    <row r="242" spans="2:12" ht="20.25" customHeight="1" x14ac:dyDescent="0.15">
      <c r="B242" s="1">
        <v>21</v>
      </c>
      <c r="C242" s="207">
        <v>56941</v>
      </c>
      <c r="D242" s="207">
        <v>14216</v>
      </c>
      <c r="E242" s="209">
        <f t="shared" si="15"/>
        <v>24.966193077044661</v>
      </c>
      <c r="F242" s="207">
        <v>139</v>
      </c>
      <c r="G242" s="207">
        <v>29</v>
      </c>
      <c r="H242" s="207">
        <v>1</v>
      </c>
      <c r="I242" s="207">
        <v>1</v>
      </c>
      <c r="J242" s="207">
        <v>105</v>
      </c>
      <c r="K242" s="207">
        <v>3</v>
      </c>
      <c r="L242" s="207">
        <v>0</v>
      </c>
    </row>
    <row r="243" spans="2:12" ht="20.25" customHeight="1" x14ac:dyDescent="0.15">
      <c r="B243" s="1">
        <v>22</v>
      </c>
      <c r="C243" s="207">
        <v>58609</v>
      </c>
      <c r="D243" s="207">
        <v>13865</v>
      </c>
      <c r="E243" s="209">
        <f t="shared" si="15"/>
        <v>23.656776263031276</v>
      </c>
      <c r="F243" s="207">
        <v>145</v>
      </c>
      <c r="G243" s="207">
        <v>26</v>
      </c>
      <c r="H243" s="207">
        <v>7</v>
      </c>
      <c r="I243" s="207">
        <v>16</v>
      </c>
      <c r="J243" s="207">
        <v>88</v>
      </c>
      <c r="K243" s="207">
        <v>7</v>
      </c>
      <c r="L243" s="207">
        <v>1</v>
      </c>
    </row>
    <row r="244" spans="2:12" ht="20.25" customHeight="1" x14ac:dyDescent="0.15">
      <c r="B244" s="1">
        <v>23</v>
      </c>
      <c r="C244" s="207">
        <v>58968</v>
      </c>
      <c r="D244" s="207">
        <v>11630</v>
      </c>
      <c r="E244" s="209">
        <f>D244/C244*100</f>
        <v>19.722561389228055</v>
      </c>
      <c r="F244" s="207">
        <v>102</v>
      </c>
      <c r="G244" s="207">
        <v>5</v>
      </c>
      <c r="H244" s="207">
        <v>3</v>
      </c>
      <c r="I244" s="207">
        <v>88</v>
      </c>
      <c r="J244" s="207">
        <v>0</v>
      </c>
      <c r="K244" s="207">
        <v>6</v>
      </c>
      <c r="L244" s="207">
        <v>0</v>
      </c>
    </row>
    <row r="245" spans="2:12" ht="20.25" customHeight="1" x14ac:dyDescent="0.15">
      <c r="B245" s="1">
        <v>24</v>
      </c>
      <c r="C245" s="207">
        <v>57567</v>
      </c>
      <c r="D245" s="207">
        <v>11928</v>
      </c>
      <c r="E245" s="209">
        <f>D245/C245*100</f>
        <v>20.720204283704206</v>
      </c>
      <c r="F245" s="207">
        <v>137</v>
      </c>
      <c r="G245" s="207">
        <v>12</v>
      </c>
      <c r="H245" s="207">
        <v>9</v>
      </c>
      <c r="I245" s="207">
        <v>104</v>
      </c>
      <c r="J245" s="207">
        <v>0</v>
      </c>
      <c r="K245" s="207">
        <v>12</v>
      </c>
      <c r="L245" s="207">
        <v>0</v>
      </c>
    </row>
    <row r="246" spans="2:12" ht="20.25" customHeight="1" x14ac:dyDescent="0.15">
      <c r="B246" s="216">
        <v>25</v>
      </c>
      <c r="C246" s="207">
        <v>57140</v>
      </c>
      <c r="D246" s="207">
        <v>12472</v>
      </c>
      <c r="E246" s="209">
        <f t="shared" si="15"/>
        <v>21.827091354567727</v>
      </c>
      <c r="F246" s="207">
        <v>123</v>
      </c>
      <c r="G246" s="207">
        <v>0</v>
      </c>
      <c r="H246" s="207">
        <v>1</v>
      </c>
      <c r="I246" s="207">
        <v>1</v>
      </c>
      <c r="J246" s="207">
        <v>113</v>
      </c>
      <c r="K246" s="207">
        <v>7</v>
      </c>
      <c r="L246" s="207">
        <v>1</v>
      </c>
    </row>
    <row r="247" spans="2:12" ht="20.25" customHeight="1" x14ac:dyDescent="0.15">
      <c r="B247" s="213">
        <v>26</v>
      </c>
      <c r="C247" s="220">
        <v>50659</v>
      </c>
      <c r="D247" s="220">
        <v>13279</v>
      </c>
      <c r="E247" s="221">
        <f t="shared" ref="E247:E255" si="16">D247/C247*100</f>
        <v>26.212518999585466</v>
      </c>
      <c r="F247" s="220">
        <v>164</v>
      </c>
      <c r="G247" s="220">
        <v>0</v>
      </c>
      <c r="H247" s="220">
        <v>2</v>
      </c>
      <c r="I247" s="220">
        <v>0</v>
      </c>
      <c r="J247" s="220">
        <v>148</v>
      </c>
      <c r="K247" s="220">
        <v>14</v>
      </c>
      <c r="L247" s="220">
        <v>0</v>
      </c>
    </row>
    <row r="248" spans="2:12" ht="19.5" customHeight="1" x14ac:dyDescent="0.15">
      <c r="B248" s="213">
        <v>27</v>
      </c>
      <c r="C248" s="220">
        <v>58669</v>
      </c>
      <c r="D248" s="220">
        <v>13301</v>
      </c>
      <c r="E248" s="221">
        <f t="shared" si="16"/>
        <v>22.671257393171864</v>
      </c>
      <c r="F248" s="220">
        <v>137</v>
      </c>
      <c r="G248" s="220">
        <v>0</v>
      </c>
      <c r="H248" s="220">
        <v>1</v>
      </c>
      <c r="I248" s="220">
        <v>0</v>
      </c>
      <c r="J248" s="220">
        <v>116</v>
      </c>
      <c r="K248" s="220">
        <v>20</v>
      </c>
      <c r="L248" s="220">
        <v>0</v>
      </c>
    </row>
    <row r="249" spans="2:12" ht="19.5" customHeight="1" x14ac:dyDescent="0.15">
      <c r="B249" s="213">
        <v>28</v>
      </c>
      <c r="C249" s="208">
        <v>64393</v>
      </c>
      <c r="D249" s="208">
        <v>12972</v>
      </c>
      <c r="E249" s="227">
        <f t="shared" si="16"/>
        <v>20.14504682185952</v>
      </c>
      <c r="F249" s="208">
        <v>120</v>
      </c>
      <c r="G249" s="208">
        <v>24</v>
      </c>
      <c r="H249" s="208">
        <v>5</v>
      </c>
      <c r="I249" s="208">
        <v>0</v>
      </c>
      <c r="J249" s="208">
        <v>67</v>
      </c>
      <c r="K249" s="208">
        <v>24</v>
      </c>
      <c r="L249" s="208">
        <v>0</v>
      </c>
    </row>
    <row r="250" spans="2:12" ht="19.5" customHeight="1" x14ac:dyDescent="0.15">
      <c r="B250" s="213">
        <v>29</v>
      </c>
      <c r="C250" s="208">
        <v>64060</v>
      </c>
      <c r="D250" s="208">
        <v>13074</v>
      </c>
      <c r="E250" s="227">
        <f t="shared" si="16"/>
        <v>20.408991570402748</v>
      </c>
      <c r="F250" s="208">
        <v>124</v>
      </c>
      <c r="G250" s="208">
        <v>32</v>
      </c>
      <c r="H250" s="208">
        <v>5</v>
      </c>
      <c r="I250" s="208">
        <v>1</v>
      </c>
      <c r="J250" s="208">
        <v>72</v>
      </c>
      <c r="K250" s="208">
        <v>14</v>
      </c>
      <c r="L250" s="208">
        <v>0</v>
      </c>
    </row>
    <row r="251" spans="2:12" ht="19.5" customHeight="1" x14ac:dyDescent="0.15">
      <c r="B251" s="213">
        <v>30</v>
      </c>
      <c r="C251" s="208">
        <v>63554</v>
      </c>
      <c r="D251" s="208">
        <v>12931</v>
      </c>
      <c r="E251" s="227">
        <f t="shared" si="16"/>
        <v>20.346477011675109</v>
      </c>
      <c r="F251" s="208">
        <v>138</v>
      </c>
      <c r="G251" s="208">
        <v>35</v>
      </c>
      <c r="H251" s="208">
        <v>2</v>
      </c>
      <c r="I251" s="208">
        <v>0</v>
      </c>
      <c r="J251" s="208">
        <v>79</v>
      </c>
      <c r="K251" s="208">
        <v>20</v>
      </c>
      <c r="L251" s="208">
        <v>2</v>
      </c>
    </row>
    <row r="252" spans="2:12" ht="19.5" customHeight="1" x14ac:dyDescent="0.15">
      <c r="B252" s="233">
        <v>31</v>
      </c>
      <c r="C252" s="208">
        <v>62992</v>
      </c>
      <c r="D252" s="208">
        <v>13038</v>
      </c>
      <c r="E252" s="227">
        <f t="shared" si="16"/>
        <v>20.697866395732792</v>
      </c>
      <c r="F252" s="208">
        <v>102</v>
      </c>
      <c r="G252" s="208">
        <v>33</v>
      </c>
      <c r="H252" s="208">
        <v>4</v>
      </c>
      <c r="I252" s="208">
        <v>0</v>
      </c>
      <c r="J252" s="208">
        <v>62</v>
      </c>
      <c r="K252" s="208">
        <v>3</v>
      </c>
      <c r="L252" s="208">
        <v>0</v>
      </c>
    </row>
    <row r="253" spans="2:12" ht="19.5" customHeight="1" x14ac:dyDescent="0.15">
      <c r="B253" s="233">
        <v>2</v>
      </c>
      <c r="C253" s="208">
        <v>63054</v>
      </c>
      <c r="D253" s="208">
        <v>12548</v>
      </c>
      <c r="E253" s="227">
        <f t="shared" si="16"/>
        <v>19.9004028293209</v>
      </c>
      <c r="F253" s="208">
        <f>SUM(G253:L253)</f>
        <v>166</v>
      </c>
      <c r="G253" s="208">
        <v>59</v>
      </c>
      <c r="H253" s="208">
        <v>1</v>
      </c>
      <c r="I253" s="208">
        <v>0</v>
      </c>
      <c r="J253" s="208">
        <v>97</v>
      </c>
      <c r="K253" s="208">
        <v>8</v>
      </c>
      <c r="L253" s="208">
        <v>1</v>
      </c>
    </row>
    <row r="254" spans="2:12" ht="19.5" customHeight="1" x14ac:dyDescent="0.15">
      <c r="B254" s="233">
        <v>3</v>
      </c>
      <c r="C254" s="208">
        <v>62498</v>
      </c>
      <c r="D254" s="208">
        <v>12384</v>
      </c>
      <c r="E254" s="227">
        <f t="shared" si="16"/>
        <v>19.815034081090594</v>
      </c>
      <c r="F254" s="208">
        <v>130</v>
      </c>
      <c r="G254" s="208">
        <v>0</v>
      </c>
      <c r="H254" s="208">
        <v>1</v>
      </c>
      <c r="I254" s="208">
        <v>0</v>
      </c>
      <c r="J254" s="208">
        <v>109</v>
      </c>
      <c r="K254" s="208">
        <v>20</v>
      </c>
      <c r="L254" s="208">
        <v>0</v>
      </c>
    </row>
    <row r="255" spans="2:12" ht="19.5" customHeight="1" x14ac:dyDescent="0.15">
      <c r="B255" s="233">
        <v>4</v>
      </c>
      <c r="C255" s="208">
        <v>61586</v>
      </c>
      <c r="D255" s="208">
        <v>12106</v>
      </c>
      <c r="E255" s="227">
        <f t="shared" si="16"/>
        <v>19.657064917351345</v>
      </c>
      <c r="F255" s="208">
        <v>105</v>
      </c>
      <c r="G255" s="208">
        <v>0</v>
      </c>
      <c r="H255" s="208">
        <v>1</v>
      </c>
      <c r="I255" s="208">
        <v>0</v>
      </c>
      <c r="J255" s="208">
        <v>89</v>
      </c>
      <c r="K255" s="208">
        <v>14</v>
      </c>
      <c r="L255" s="208">
        <v>1</v>
      </c>
    </row>
    <row r="256" spans="2:12" ht="13.5" customHeight="1" x14ac:dyDescent="0.15">
      <c r="E256" s="7"/>
    </row>
    <row r="257" spans="2:12" ht="20.25" customHeight="1" x14ac:dyDescent="0.15">
      <c r="B257" t="s">
        <v>297</v>
      </c>
      <c r="E257" s="7"/>
    </row>
    <row r="258" spans="2:12" ht="15" customHeight="1" x14ac:dyDescent="0.15">
      <c r="B258" s="205" t="s">
        <v>94</v>
      </c>
    </row>
    <row r="259" spans="2:12" ht="20.25" customHeight="1" x14ac:dyDescent="0.15">
      <c r="B259" s="236" t="s">
        <v>95</v>
      </c>
      <c r="C259" s="244" t="s">
        <v>303</v>
      </c>
      <c r="D259" s="237" t="s">
        <v>277</v>
      </c>
      <c r="E259" s="239" t="s">
        <v>278</v>
      </c>
      <c r="F259" s="239" t="s">
        <v>114</v>
      </c>
      <c r="G259" s="241" t="s">
        <v>115</v>
      </c>
      <c r="H259" s="242"/>
      <c r="I259" s="242"/>
      <c r="J259" s="242"/>
      <c r="K259" s="242"/>
      <c r="L259" s="243"/>
    </row>
    <row r="260" spans="2:12" ht="31.5" customHeight="1" x14ac:dyDescent="0.15">
      <c r="B260" s="236"/>
      <c r="C260" s="244"/>
      <c r="D260" s="238"/>
      <c r="E260" s="240"/>
      <c r="F260" s="240"/>
      <c r="G260" s="1" t="s">
        <v>98</v>
      </c>
      <c r="H260" s="1" t="s">
        <v>116</v>
      </c>
      <c r="I260" s="2" t="s">
        <v>117</v>
      </c>
      <c r="J260" s="1" t="s">
        <v>118</v>
      </c>
      <c r="K260" s="1" t="s">
        <v>119</v>
      </c>
      <c r="L260" s="1" t="s">
        <v>120</v>
      </c>
    </row>
    <row r="261" spans="2:12" ht="20.25" customHeight="1" x14ac:dyDescent="0.15">
      <c r="B261" s="1">
        <v>18</v>
      </c>
      <c r="C261" s="207">
        <v>13542</v>
      </c>
      <c r="D261" s="207">
        <v>593</v>
      </c>
      <c r="E261" s="209">
        <f t="shared" ref="E261:E277" si="17">D261/C261*100</f>
        <v>4.3789691330674936</v>
      </c>
      <c r="F261" s="207">
        <v>7</v>
      </c>
      <c r="G261" s="207">
        <v>0</v>
      </c>
      <c r="H261" s="207">
        <v>3</v>
      </c>
      <c r="I261" s="207">
        <v>0</v>
      </c>
      <c r="J261" s="207">
        <v>4</v>
      </c>
      <c r="K261" s="207">
        <v>0</v>
      </c>
      <c r="L261" s="207">
        <v>0</v>
      </c>
    </row>
    <row r="262" spans="2:12" ht="20.25" customHeight="1" x14ac:dyDescent="0.15">
      <c r="B262" s="1">
        <v>19</v>
      </c>
      <c r="C262" s="207">
        <v>13738</v>
      </c>
      <c r="D262" s="207">
        <v>750</v>
      </c>
      <c r="E262" s="209">
        <f t="shared" si="17"/>
        <v>5.4593099432231762</v>
      </c>
      <c r="F262" s="207">
        <v>6</v>
      </c>
      <c r="G262" s="207">
        <v>0</v>
      </c>
      <c r="H262" s="207">
        <v>0</v>
      </c>
      <c r="I262" s="207">
        <v>5</v>
      </c>
      <c r="J262" s="207">
        <v>0</v>
      </c>
      <c r="K262" s="207">
        <v>1</v>
      </c>
      <c r="L262" s="207">
        <v>0</v>
      </c>
    </row>
    <row r="263" spans="2:12" ht="20.25" customHeight="1" x14ac:dyDescent="0.15">
      <c r="B263" s="1">
        <v>20</v>
      </c>
      <c r="C263" s="207">
        <v>13638</v>
      </c>
      <c r="D263" s="207">
        <v>691</v>
      </c>
      <c r="E263" s="209">
        <f t="shared" si="17"/>
        <v>5.0667253262941783</v>
      </c>
      <c r="F263" s="207">
        <v>5</v>
      </c>
      <c r="G263" s="207">
        <v>0</v>
      </c>
      <c r="H263" s="207">
        <v>2</v>
      </c>
      <c r="I263" s="207">
        <v>2</v>
      </c>
      <c r="J263" s="207">
        <v>0</v>
      </c>
      <c r="K263" s="207">
        <v>1</v>
      </c>
      <c r="L263" s="207">
        <v>0</v>
      </c>
    </row>
    <row r="264" spans="2:12" ht="20.25" customHeight="1" x14ac:dyDescent="0.15">
      <c r="B264" s="1">
        <v>21</v>
      </c>
      <c r="C264" s="207">
        <v>14216</v>
      </c>
      <c r="D264" s="207">
        <v>654</v>
      </c>
      <c r="E264" s="209">
        <f t="shared" si="17"/>
        <v>4.6004501969611704</v>
      </c>
      <c r="F264" s="207">
        <v>2</v>
      </c>
      <c r="G264" s="207">
        <v>0</v>
      </c>
      <c r="H264" s="207">
        <v>1</v>
      </c>
      <c r="I264" s="207">
        <v>0</v>
      </c>
      <c r="J264" s="207">
        <v>1</v>
      </c>
      <c r="K264" s="207">
        <v>0</v>
      </c>
      <c r="L264" s="207">
        <v>0</v>
      </c>
    </row>
    <row r="265" spans="2:12" ht="20.25" customHeight="1" x14ac:dyDescent="0.15">
      <c r="B265" s="1">
        <v>22</v>
      </c>
      <c r="C265" s="207">
        <v>13865</v>
      </c>
      <c r="D265" s="207">
        <v>565</v>
      </c>
      <c r="E265" s="209">
        <f t="shared" si="17"/>
        <v>4.0750090155066712</v>
      </c>
      <c r="F265" s="207">
        <v>9</v>
      </c>
      <c r="G265" s="207">
        <v>1</v>
      </c>
      <c r="H265" s="207">
        <v>2</v>
      </c>
      <c r="I265" s="207">
        <v>1</v>
      </c>
      <c r="J265" s="207">
        <v>5</v>
      </c>
      <c r="K265" s="207">
        <v>0</v>
      </c>
      <c r="L265" s="207">
        <v>0</v>
      </c>
    </row>
    <row r="266" spans="2:12" ht="20.25" customHeight="1" x14ac:dyDescent="0.15">
      <c r="B266" s="1">
        <v>23</v>
      </c>
      <c r="C266" s="207">
        <v>11630</v>
      </c>
      <c r="D266" s="207">
        <v>462</v>
      </c>
      <c r="E266" s="209">
        <f t="shared" si="17"/>
        <v>3.9724849527085127</v>
      </c>
      <c r="F266" s="207">
        <v>8</v>
      </c>
      <c r="G266" s="207">
        <v>0</v>
      </c>
      <c r="H266" s="207">
        <v>3</v>
      </c>
      <c r="I266" s="207">
        <v>5</v>
      </c>
      <c r="J266" s="207">
        <v>0</v>
      </c>
      <c r="K266" s="207">
        <v>0</v>
      </c>
      <c r="L266" s="207">
        <v>0</v>
      </c>
    </row>
    <row r="267" spans="2:12" ht="20.25" customHeight="1" x14ac:dyDescent="0.15">
      <c r="B267" s="1">
        <v>24</v>
      </c>
      <c r="C267" s="207">
        <v>11928</v>
      </c>
      <c r="D267" s="207">
        <v>448</v>
      </c>
      <c r="E267" s="209">
        <f t="shared" si="17"/>
        <v>3.755868544600939</v>
      </c>
      <c r="F267" s="207">
        <v>4</v>
      </c>
      <c r="G267" s="207">
        <v>0</v>
      </c>
      <c r="H267" s="207">
        <v>2</v>
      </c>
      <c r="I267" s="207">
        <v>1</v>
      </c>
      <c r="J267" s="207">
        <v>0</v>
      </c>
      <c r="K267" s="207">
        <v>1</v>
      </c>
      <c r="L267" s="207">
        <v>0</v>
      </c>
    </row>
    <row r="268" spans="2:12" ht="20.25" customHeight="1" x14ac:dyDescent="0.15">
      <c r="B268" s="216">
        <v>25</v>
      </c>
      <c r="C268" s="207">
        <v>12472</v>
      </c>
      <c r="D268" s="207">
        <v>379</v>
      </c>
      <c r="E268" s="209">
        <f t="shared" si="17"/>
        <v>3.0388069275176397</v>
      </c>
      <c r="F268" s="207">
        <v>1</v>
      </c>
      <c r="G268" s="207">
        <v>0</v>
      </c>
      <c r="H268" s="207">
        <v>0</v>
      </c>
      <c r="I268" s="207">
        <v>0</v>
      </c>
      <c r="J268" s="207">
        <v>0</v>
      </c>
      <c r="K268" s="207">
        <v>1</v>
      </c>
      <c r="L268" s="207">
        <v>0</v>
      </c>
    </row>
    <row r="269" spans="2:12" ht="19.5" customHeight="1" x14ac:dyDescent="0.15">
      <c r="B269" s="213">
        <v>26</v>
      </c>
      <c r="C269" s="220">
        <v>13279</v>
      </c>
      <c r="D269" s="220">
        <v>403</v>
      </c>
      <c r="E269" s="221">
        <f>D269/C269*100</f>
        <v>3.0348670833647109</v>
      </c>
      <c r="F269" s="220">
        <v>4</v>
      </c>
      <c r="G269" s="220">
        <v>2</v>
      </c>
      <c r="H269" s="220">
        <v>0</v>
      </c>
      <c r="I269" s="220">
        <v>0</v>
      </c>
      <c r="J269" s="220">
        <v>2</v>
      </c>
      <c r="K269" s="220">
        <v>0</v>
      </c>
      <c r="L269" s="220">
        <v>0</v>
      </c>
    </row>
    <row r="270" spans="2:12" ht="19.5" customHeight="1" x14ac:dyDescent="0.15">
      <c r="B270" s="213">
        <v>27</v>
      </c>
      <c r="C270" s="220">
        <v>13301</v>
      </c>
      <c r="D270" s="220">
        <v>393</v>
      </c>
      <c r="E270" s="221">
        <f t="shared" ref="E270:E273" si="18">D270/C270*100</f>
        <v>2.9546650627772348</v>
      </c>
      <c r="F270" s="220">
        <v>3</v>
      </c>
      <c r="G270" s="220">
        <v>0</v>
      </c>
      <c r="H270" s="220">
        <v>1</v>
      </c>
      <c r="I270" s="220">
        <v>0</v>
      </c>
      <c r="J270" s="220">
        <v>0</v>
      </c>
      <c r="K270" s="220">
        <v>2</v>
      </c>
      <c r="L270" s="220">
        <v>0</v>
      </c>
    </row>
    <row r="271" spans="2:12" ht="19.5" customHeight="1" x14ac:dyDescent="0.15">
      <c r="B271" s="213">
        <v>28</v>
      </c>
      <c r="C271" s="208">
        <v>64393</v>
      </c>
      <c r="D271" s="208">
        <v>407</v>
      </c>
      <c r="E271" s="227">
        <f t="shared" si="18"/>
        <v>0.63205627940925257</v>
      </c>
      <c r="F271" s="208">
        <v>4</v>
      </c>
      <c r="G271" s="208">
        <v>2</v>
      </c>
      <c r="H271" s="208">
        <v>1</v>
      </c>
      <c r="I271" s="208">
        <v>0</v>
      </c>
      <c r="J271" s="208">
        <v>0</v>
      </c>
      <c r="K271" s="208">
        <v>1</v>
      </c>
      <c r="L271" s="208">
        <v>0</v>
      </c>
    </row>
    <row r="272" spans="2:12" ht="19.5" customHeight="1" x14ac:dyDescent="0.15">
      <c r="B272" s="213">
        <v>29</v>
      </c>
      <c r="C272" s="208">
        <v>64060</v>
      </c>
      <c r="D272" s="208">
        <v>436</v>
      </c>
      <c r="E272" s="227">
        <f t="shared" si="18"/>
        <v>0.68061192631907586</v>
      </c>
      <c r="F272" s="208">
        <v>6</v>
      </c>
      <c r="G272" s="208">
        <v>5</v>
      </c>
      <c r="H272" s="208">
        <v>0</v>
      </c>
      <c r="I272" s="208">
        <v>0</v>
      </c>
      <c r="J272" s="208">
        <v>0</v>
      </c>
      <c r="K272" s="208">
        <v>1</v>
      </c>
      <c r="L272" s="208">
        <v>0</v>
      </c>
    </row>
    <row r="273" spans="2:12" ht="19.5" customHeight="1" x14ac:dyDescent="0.15">
      <c r="B273" s="213">
        <v>30</v>
      </c>
      <c r="C273" s="208">
        <v>63554</v>
      </c>
      <c r="D273" s="208">
        <v>332</v>
      </c>
      <c r="E273" s="227">
        <f t="shared" si="18"/>
        <v>0.52239040815684301</v>
      </c>
      <c r="F273" s="208">
        <v>3</v>
      </c>
      <c r="G273" s="208">
        <v>0</v>
      </c>
      <c r="H273" s="208">
        <v>1</v>
      </c>
      <c r="I273" s="208">
        <v>0</v>
      </c>
      <c r="J273" s="208">
        <v>2</v>
      </c>
      <c r="K273" s="208">
        <v>0</v>
      </c>
      <c r="L273" s="208">
        <v>0</v>
      </c>
    </row>
    <row r="274" spans="2:12" ht="19.5" customHeight="1" x14ac:dyDescent="0.15">
      <c r="B274" s="233">
        <v>31</v>
      </c>
      <c r="C274" s="208">
        <v>62992</v>
      </c>
      <c r="D274" s="208">
        <v>330</v>
      </c>
      <c r="E274" s="227">
        <f t="shared" si="17"/>
        <v>0.52387604775209551</v>
      </c>
      <c r="F274" s="208">
        <v>4</v>
      </c>
      <c r="G274" s="208">
        <v>0</v>
      </c>
      <c r="H274" s="208">
        <v>1</v>
      </c>
      <c r="I274" s="208">
        <v>0</v>
      </c>
      <c r="J274" s="208">
        <v>3</v>
      </c>
      <c r="K274" s="208">
        <v>0</v>
      </c>
      <c r="L274" s="208">
        <v>0</v>
      </c>
    </row>
    <row r="275" spans="2:12" ht="19.5" customHeight="1" x14ac:dyDescent="0.15">
      <c r="B275" s="233">
        <v>2</v>
      </c>
      <c r="C275" s="208">
        <v>63054</v>
      </c>
      <c r="D275" s="208">
        <v>337</v>
      </c>
      <c r="E275" s="227">
        <f t="shared" si="17"/>
        <v>0.53446252418561868</v>
      </c>
      <c r="F275" s="208">
        <f>SUM(G275:L275)</f>
        <v>5</v>
      </c>
      <c r="G275" s="208">
        <v>4</v>
      </c>
      <c r="H275" s="208">
        <v>1</v>
      </c>
      <c r="I275" s="208">
        <v>0</v>
      </c>
      <c r="J275" s="208">
        <v>0</v>
      </c>
      <c r="K275" s="208">
        <v>0</v>
      </c>
      <c r="L275" s="208">
        <v>0</v>
      </c>
    </row>
    <row r="276" spans="2:12" ht="19.5" customHeight="1" x14ac:dyDescent="0.15">
      <c r="B276" s="233">
        <v>3</v>
      </c>
      <c r="C276" s="208">
        <v>62498</v>
      </c>
      <c r="D276" s="208">
        <v>457</v>
      </c>
      <c r="E276" s="227">
        <f t="shared" si="17"/>
        <v>0.73122339914877277</v>
      </c>
      <c r="F276" s="208">
        <v>10</v>
      </c>
      <c r="G276" s="208">
        <v>0</v>
      </c>
      <c r="H276" s="208">
        <v>2</v>
      </c>
      <c r="I276" s="208">
        <v>0</v>
      </c>
      <c r="J276" s="208">
        <v>6</v>
      </c>
      <c r="K276" s="208">
        <v>2</v>
      </c>
      <c r="L276" s="208">
        <v>0</v>
      </c>
    </row>
    <row r="277" spans="2:12" ht="19.5" customHeight="1" x14ac:dyDescent="0.15">
      <c r="B277" s="233">
        <v>4</v>
      </c>
      <c r="C277" s="208">
        <v>61586</v>
      </c>
      <c r="D277" s="208">
        <v>432</v>
      </c>
      <c r="E277" s="227">
        <f t="shared" si="17"/>
        <v>0.70145812359951931</v>
      </c>
      <c r="F277" s="208">
        <v>10</v>
      </c>
      <c r="G277" s="208">
        <v>0</v>
      </c>
      <c r="H277" s="208">
        <v>1</v>
      </c>
      <c r="I277" s="208">
        <v>0</v>
      </c>
      <c r="J277" s="208">
        <v>9</v>
      </c>
      <c r="K277" s="208">
        <v>0</v>
      </c>
      <c r="L277" s="208">
        <v>0</v>
      </c>
    </row>
    <row r="278" spans="2:12" ht="15" customHeight="1" x14ac:dyDescent="0.15">
      <c r="E278" s="7"/>
    </row>
    <row r="279" spans="2:12" ht="20.25" customHeight="1" x14ac:dyDescent="0.15">
      <c r="B279" t="s">
        <v>290</v>
      </c>
      <c r="E279" s="7"/>
    </row>
    <row r="280" spans="2:12" ht="15" customHeight="1" x14ac:dyDescent="0.15">
      <c r="B280" s="205" t="s">
        <v>94</v>
      </c>
    </row>
    <row r="281" spans="2:12" ht="20.25" customHeight="1" x14ac:dyDescent="0.15">
      <c r="B281" s="236" t="s">
        <v>95</v>
      </c>
      <c r="C281" s="244" t="s">
        <v>303</v>
      </c>
      <c r="D281" s="237" t="s">
        <v>277</v>
      </c>
      <c r="E281" s="239" t="s">
        <v>278</v>
      </c>
      <c r="F281" s="239" t="s">
        <v>114</v>
      </c>
      <c r="G281" s="241" t="s">
        <v>115</v>
      </c>
      <c r="H281" s="242"/>
      <c r="I281" s="242"/>
      <c r="J281" s="242"/>
      <c r="K281" s="242"/>
      <c r="L281" s="243"/>
    </row>
    <row r="282" spans="2:12" ht="31.5" customHeight="1" x14ac:dyDescent="0.15">
      <c r="B282" s="236"/>
      <c r="C282" s="244"/>
      <c r="D282" s="238"/>
      <c r="E282" s="240"/>
      <c r="F282" s="240"/>
      <c r="G282" s="1" t="s">
        <v>98</v>
      </c>
      <c r="H282" s="1" t="s">
        <v>116</v>
      </c>
      <c r="I282" s="2" t="s">
        <v>117</v>
      </c>
      <c r="J282" s="1" t="s">
        <v>118</v>
      </c>
      <c r="K282" s="1" t="s">
        <v>119</v>
      </c>
      <c r="L282" s="1" t="s">
        <v>120</v>
      </c>
    </row>
    <row r="283" spans="2:12" ht="20.25" customHeight="1" x14ac:dyDescent="0.15">
      <c r="B283" s="1">
        <v>18</v>
      </c>
      <c r="C283" s="207">
        <v>32728</v>
      </c>
      <c r="D283" s="207">
        <v>7623</v>
      </c>
      <c r="E283" s="209">
        <f t="shared" ref="E283:E290" si="19">D283/C283*100</f>
        <v>23.291982400391102</v>
      </c>
      <c r="F283" s="207">
        <v>348</v>
      </c>
      <c r="G283" s="207">
        <v>85</v>
      </c>
      <c r="H283" s="207">
        <v>2</v>
      </c>
      <c r="I283" s="207">
        <v>0</v>
      </c>
      <c r="J283" s="207">
        <v>213</v>
      </c>
      <c r="K283" s="207">
        <v>48</v>
      </c>
      <c r="L283" s="207">
        <v>0</v>
      </c>
    </row>
    <row r="284" spans="2:12" ht="20.25" customHeight="1" x14ac:dyDescent="0.15">
      <c r="B284" s="1">
        <v>19</v>
      </c>
      <c r="C284" s="207">
        <v>30260</v>
      </c>
      <c r="D284" s="207">
        <v>7807</v>
      </c>
      <c r="E284" s="209">
        <f t="shared" si="19"/>
        <v>25.799735624586912</v>
      </c>
      <c r="F284" s="207">
        <v>541</v>
      </c>
      <c r="G284" s="207">
        <v>119</v>
      </c>
      <c r="H284" s="207">
        <v>10</v>
      </c>
      <c r="I284" s="207">
        <v>0</v>
      </c>
      <c r="J284" s="207">
        <v>218</v>
      </c>
      <c r="K284" s="207">
        <v>193</v>
      </c>
      <c r="L284" s="207">
        <v>1</v>
      </c>
    </row>
    <row r="285" spans="2:12" ht="20.25" customHeight="1" x14ac:dyDescent="0.15">
      <c r="B285" s="1">
        <v>20</v>
      </c>
      <c r="C285" s="207">
        <v>28849</v>
      </c>
      <c r="D285" s="207">
        <v>8224</v>
      </c>
      <c r="E285" s="209">
        <f t="shared" si="19"/>
        <v>28.507053970674896</v>
      </c>
      <c r="F285" s="207">
        <v>597</v>
      </c>
      <c r="G285" s="207">
        <v>186</v>
      </c>
      <c r="H285" s="207">
        <v>19</v>
      </c>
      <c r="I285" s="207">
        <v>0</v>
      </c>
      <c r="J285" s="207">
        <v>359</v>
      </c>
      <c r="K285" s="207">
        <v>33</v>
      </c>
      <c r="L285" s="207">
        <v>0</v>
      </c>
    </row>
    <row r="286" spans="2:12" ht="20.25" customHeight="1" x14ac:dyDescent="0.15">
      <c r="B286" s="1">
        <v>21</v>
      </c>
      <c r="C286" s="207">
        <v>32325</v>
      </c>
      <c r="D286" s="207">
        <v>9512</v>
      </c>
      <c r="E286" s="209">
        <f t="shared" si="19"/>
        <v>29.4261407579273</v>
      </c>
      <c r="F286" s="207">
        <v>749</v>
      </c>
      <c r="G286" s="207">
        <v>270</v>
      </c>
      <c r="H286" s="207">
        <v>18</v>
      </c>
      <c r="I286" s="207">
        <v>0</v>
      </c>
      <c r="J286" s="207">
        <v>405</v>
      </c>
      <c r="K286" s="207">
        <v>56</v>
      </c>
      <c r="L286" s="207">
        <v>0</v>
      </c>
    </row>
    <row r="287" spans="2:12" ht="20.25" customHeight="1" x14ac:dyDescent="0.15">
      <c r="B287" s="1">
        <v>22</v>
      </c>
      <c r="C287" s="207">
        <v>31195</v>
      </c>
      <c r="D287" s="207">
        <v>9202</v>
      </c>
      <c r="E287" s="209">
        <f t="shared" si="19"/>
        <v>29.498317037986855</v>
      </c>
      <c r="F287" s="207">
        <v>465</v>
      </c>
      <c r="G287" s="207">
        <v>133</v>
      </c>
      <c r="H287" s="207">
        <v>21</v>
      </c>
      <c r="I287" s="207">
        <v>0</v>
      </c>
      <c r="J287" s="207">
        <v>253</v>
      </c>
      <c r="K287" s="207">
        <v>57</v>
      </c>
      <c r="L287" s="207">
        <v>1</v>
      </c>
    </row>
    <row r="288" spans="2:12" ht="20.25" customHeight="1" x14ac:dyDescent="0.15">
      <c r="B288" s="1">
        <v>23</v>
      </c>
      <c r="C288" s="207">
        <v>35942</v>
      </c>
      <c r="D288" s="207">
        <v>8134</v>
      </c>
      <c r="E288" s="209">
        <f>D288/C288*100</f>
        <v>22.630905347504314</v>
      </c>
      <c r="F288" s="207">
        <v>407</v>
      </c>
      <c r="G288" s="207">
        <v>123</v>
      </c>
      <c r="H288" s="207">
        <v>12</v>
      </c>
      <c r="I288" s="207">
        <v>0</v>
      </c>
      <c r="J288" s="207">
        <v>255</v>
      </c>
      <c r="K288" s="207">
        <v>17</v>
      </c>
      <c r="L288" s="207">
        <v>0</v>
      </c>
    </row>
    <row r="289" spans="2:13" ht="20.25" customHeight="1" x14ac:dyDescent="0.15">
      <c r="B289" s="1">
        <v>24</v>
      </c>
      <c r="C289" s="207">
        <v>48265</v>
      </c>
      <c r="D289" s="207">
        <v>12188</v>
      </c>
      <c r="E289" s="209">
        <f>D289/C289*100</f>
        <v>25.252253185538176</v>
      </c>
      <c r="F289" s="207">
        <v>500</v>
      </c>
      <c r="G289" s="207">
        <v>138</v>
      </c>
      <c r="H289" s="207">
        <v>17</v>
      </c>
      <c r="I289" s="207">
        <v>0</v>
      </c>
      <c r="J289" s="207">
        <v>301</v>
      </c>
      <c r="K289" s="207">
        <v>44</v>
      </c>
      <c r="L289" s="207">
        <v>0</v>
      </c>
    </row>
    <row r="290" spans="2:13" ht="20.25" customHeight="1" x14ac:dyDescent="0.15">
      <c r="B290" s="216">
        <v>25</v>
      </c>
      <c r="C290" s="207">
        <v>29900</v>
      </c>
      <c r="D290" s="207">
        <v>7940</v>
      </c>
      <c r="E290" s="209">
        <f t="shared" si="19"/>
        <v>26.555183946488292</v>
      </c>
      <c r="F290" s="207">
        <v>374</v>
      </c>
      <c r="G290" s="207">
        <v>173</v>
      </c>
      <c r="H290" s="207">
        <v>19</v>
      </c>
      <c r="I290" s="207">
        <v>0</v>
      </c>
      <c r="J290" s="207">
        <v>164</v>
      </c>
      <c r="K290" s="207">
        <v>17</v>
      </c>
      <c r="L290" s="207">
        <v>1</v>
      </c>
    </row>
    <row r="291" spans="2:13" ht="19.5" customHeight="1" x14ac:dyDescent="0.15">
      <c r="B291" s="213">
        <v>26</v>
      </c>
      <c r="C291" s="220">
        <v>34511</v>
      </c>
      <c r="D291" s="220">
        <v>8785</v>
      </c>
      <c r="E291" s="221">
        <f t="shared" ref="E291:E296" si="20">D291/C291*100</f>
        <v>25.455651821158469</v>
      </c>
      <c r="F291" s="220">
        <v>578</v>
      </c>
      <c r="G291" s="220">
        <v>121</v>
      </c>
      <c r="H291" s="220">
        <v>23</v>
      </c>
      <c r="I291" s="220">
        <v>0</v>
      </c>
      <c r="J291" s="220">
        <v>369</v>
      </c>
      <c r="K291" s="220">
        <v>65</v>
      </c>
      <c r="L291" s="220">
        <v>0</v>
      </c>
    </row>
    <row r="292" spans="2:13" ht="19.5" customHeight="1" x14ac:dyDescent="0.15">
      <c r="B292" s="213">
        <v>27</v>
      </c>
      <c r="C292" s="220">
        <v>32772</v>
      </c>
      <c r="D292" s="220">
        <v>8456</v>
      </c>
      <c r="E292" s="221">
        <f t="shared" si="20"/>
        <v>25.802514341511046</v>
      </c>
      <c r="F292" s="220">
        <v>531</v>
      </c>
      <c r="G292" s="220">
        <v>175</v>
      </c>
      <c r="H292" s="220">
        <v>27</v>
      </c>
      <c r="I292" s="220">
        <v>0</v>
      </c>
      <c r="J292" s="220">
        <v>320</v>
      </c>
      <c r="K292" s="220">
        <v>5</v>
      </c>
      <c r="L292" s="220">
        <v>4</v>
      </c>
    </row>
    <row r="293" spans="2:13" ht="19.5" customHeight="1" x14ac:dyDescent="0.15">
      <c r="B293" s="213">
        <v>28</v>
      </c>
      <c r="C293" s="208">
        <v>54863</v>
      </c>
      <c r="D293" s="208">
        <v>9028</v>
      </c>
      <c r="E293" s="227">
        <f t="shared" si="20"/>
        <v>16.455534695514281</v>
      </c>
      <c r="F293" s="208">
        <v>423</v>
      </c>
      <c r="G293" s="208">
        <v>141</v>
      </c>
      <c r="H293" s="208">
        <v>32</v>
      </c>
      <c r="I293" s="208">
        <v>0</v>
      </c>
      <c r="J293" s="208">
        <v>231</v>
      </c>
      <c r="K293" s="208">
        <v>18</v>
      </c>
      <c r="L293" s="208">
        <v>1</v>
      </c>
    </row>
    <row r="294" spans="2:13" ht="19.5" customHeight="1" x14ac:dyDescent="0.15">
      <c r="B294" s="213">
        <v>29</v>
      </c>
      <c r="C294" s="208">
        <v>57628</v>
      </c>
      <c r="D294" s="208">
        <v>8737</v>
      </c>
      <c r="E294" s="227">
        <f t="shared" si="20"/>
        <v>15.161032831262581</v>
      </c>
      <c r="F294" s="208">
        <v>323</v>
      </c>
      <c r="G294" s="208">
        <v>105</v>
      </c>
      <c r="H294" s="208">
        <v>27</v>
      </c>
      <c r="I294" s="208">
        <v>0</v>
      </c>
      <c r="J294" s="208">
        <v>181</v>
      </c>
      <c r="K294" s="208">
        <v>10</v>
      </c>
      <c r="L294" s="208">
        <v>0</v>
      </c>
    </row>
    <row r="295" spans="2:13" ht="19.5" customHeight="1" x14ac:dyDescent="0.15">
      <c r="B295" s="213">
        <v>30</v>
      </c>
      <c r="C295" s="208">
        <v>57282</v>
      </c>
      <c r="D295" s="208">
        <v>8372</v>
      </c>
      <c r="E295" s="227">
        <f t="shared" si="20"/>
        <v>14.615411473063093</v>
      </c>
      <c r="F295" s="208">
        <v>262</v>
      </c>
      <c r="G295" s="208">
        <v>80</v>
      </c>
      <c r="H295" s="208">
        <v>34</v>
      </c>
      <c r="I295" s="208">
        <v>0</v>
      </c>
      <c r="J295" s="208">
        <v>141</v>
      </c>
      <c r="K295" s="208">
        <v>7</v>
      </c>
      <c r="L295" s="208">
        <v>0</v>
      </c>
    </row>
    <row r="296" spans="2:13" ht="19.5" customHeight="1" x14ac:dyDescent="0.15">
      <c r="B296" s="233">
        <v>31</v>
      </c>
      <c r="C296" s="208">
        <v>56851</v>
      </c>
      <c r="D296" s="208">
        <v>8545</v>
      </c>
      <c r="E296" s="227">
        <f t="shared" si="20"/>
        <v>15.030518372587991</v>
      </c>
      <c r="F296" s="208">
        <v>233</v>
      </c>
      <c r="G296" s="208">
        <v>73</v>
      </c>
      <c r="H296" s="208">
        <v>27</v>
      </c>
      <c r="I296" s="208">
        <v>0</v>
      </c>
      <c r="J296" s="208">
        <v>120</v>
      </c>
      <c r="K296" s="208">
        <v>12</v>
      </c>
      <c r="L296" s="208">
        <v>1</v>
      </c>
    </row>
    <row r="297" spans="2:13" ht="19.5" customHeight="1" x14ac:dyDescent="0.15">
      <c r="B297" s="233">
        <v>2</v>
      </c>
      <c r="C297" s="208">
        <v>56942</v>
      </c>
      <c r="D297" s="208">
        <v>7940</v>
      </c>
      <c r="E297" s="227">
        <f t="shared" ref="E297:E299" si="21">D297/C297*100</f>
        <v>13.94401320642057</v>
      </c>
      <c r="F297" s="208">
        <f>SUM(G297:L297)</f>
        <v>227</v>
      </c>
      <c r="G297" s="208">
        <v>65</v>
      </c>
      <c r="H297" s="208">
        <v>23</v>
      </c>
      <c r="I297" s="208">
        <v>0</v>
      </c>
      <c r="J297" s="208">
        <v>131</v>
      </c>
      <c r="K297" s="208">
        <v>8</v>
      </c>
      <c r="L297" s="208">
        <v>0</v>
      </c>
    </row>
    <row r="298" spans="2:13" ht="19.5" customHeight="1" x14ac:dyDescent="0.15">
      <c r="B298" s="233">
        <v>3</v>
      </c>
      <c r="C298" s="208">
        <v>56499</v>
      </c>
      <c r="D298" s="208">
        <v>8107</v>
      </c>
      <c r="E298" s="227">
        <f t="shared" si="21"/>
        <v>14.348926529673092</v>
      </c>
      <c r="F298" s="208">
        <v>268</v>
      </c>
      <c r="G298" s="208">
        <v>91</v>
      </c>
      <c r="H298" s="208">
        <v>27</v>
      </c>
      <c r="I298" s="208">
        <v>0</v>
      </c>
      <c r="J298" s="208">
        <v>120</v>
      </c>
      <c r="K298" s="208">
        <v>30</v>
      </c>
      <c r="L298" s="208">
        <v>0</v>
      </c>
    </row>
    <row r="299" spans="2:13" ht="19.5" customHeight="1" x14ac:dyDescent="0.15">
      <c r="B299" s="233">
        <v>4</v>
      </c>
      <c r="C299" s="208">
        <v>56024</v>
      </c>
      <c r="D299" s="208">
        <v>8191</v>
      </c>
      <c r="E299" s="227">
        <f t="shared" si="21"/>
        <v>14.620519777238329</v>
      </c>
      <c r="F299" s="208">
        <v>234</v>
      </c>
      <c r="G299" s="208">
        <v>85</v>
      </c>
      <c r="H299" s="208">
        <v>17</v>
      </c>
      <c r="I299" s="208">
        <v>0</v>
      </c>
      <c r="J299" s="208">
        <v>96</v>
      </c>
      <c r="K299" s="208">
        <v>34</v>
      </c>
      <c r="L299" s="208">
        <v>2</v>
      </c>
      <c r="M299" s="235"/>
    </row>
    <row r="300" spans="2:13" ht="15" customHeight="1" x14ac:dyDescent="0.15">
      <c r="E300" s="7"/>
    </row>
    <row r="301" spans="2:13" ht="20.25" customHeight="1" x14ac:dyDescent="0.15">
      <c r="B301" t="s">
        <v>295</v>
      </c>
      <c r="E301" s="7"/>
    </row>
    <row r="302" spans="2:13" ht="15" customHeight="1" x14ac:dyDescent="0.15">
      <c r="B302" s="205" t="s">
        <v>94</v>
      </c>
    </row>
    <row r="303" spans="2:13" ht="20.25" customHeight="1" x14ac:dyDescent="0.15">
      <c r="B303" s="236" t="s">
        <v>95</v>
      </c>
      <c r="C303" s="244" t="s">
        <v>303</v>
      </c>
      <c r="D303" s="237" t="s">
        <v>277</v>
      </c>
      <c r="E303" s="239" t="s">
        <v>278</v>
      </c>
      <c r="F303" s="239" t="s">
        <v>114</v>
      </c>
      <c r="G303" s="241" t="s">
        <v>115</v>
      </c>
      <c r="H303" s="242"/>
      <c r="I303" s="242"/>
      <c r="J303" s="242"/>
      <c r="K303" s="242"/>
      <c r="L303" s="243"/>
    </row>
    <row r="304" spans="2:13" ht="31.5" customHeight="1" x14ac:dyDescent="0.15">
      <c r="B304" s="236"/>
      <c r="C304" s="244"/>
      <c r="D304" s="238"/>
      <c r="E304" s="240"/>
      <c r="F304" s="240"/>
      <c r="G304" s="1" t="s">
        <v>98</v>
      </c>
      <c r="H304" s="1" t="s">
        <v>116</v>
      </c>
      <c r="I304" s="2" t="s">
        <v>117</v>
      </c>
      <c r="J304" s="1" t="s">
        <v>118</v>
      </c>
      <c r="K304" s="1" t="s">
        <v>119</v>
      </c>
      <c r="L304" s="1" t="s">
        <v>120</v>
      </c>
    </row>
    <row r="305" spans="2:12" ht="20.25" customHeight="1" x14ac:dyDescent="0.15">
      <c r="B305" s="1">
        <v>18</v>
      </c>
      <c r="C305" s="208">
        <v>26040</v>
      </c>
      <c r="D305" s="208">
        <v>5054</v>
      </c>
      <c r="E305" s="209">
        <f t="shared" ref="E305:E312" si="22">D305/C305*100</f>
        <v>19.408602150537636</v>
      </c>
      <c r="F305" s="208">
        <v>139</v>
      </c>
      <c r="G305" s="208">
        <v>12</v>
      </c>
      <c r="H305" s="208">
        <v>12</v>
      </c>
      <c r="I305" s="208">
        <v>6</v>
      </c>
      <c r="J305" s="208">
        <v>52</v>
      </c>
      <c r="K305" s="208">
        <v>1</v>
      </c>
      <c r="L305" s="208">
        <v>56</v>
      </c>
    </row>
    <row r="306" spans="2:12" ht="20.25" customHeight="1" x14ac:dyDescent="0.15">
      <c r="B306" s="1">
        <v>19</v>
      </c>
      <c r="C306" s="208">
        <v>25792</v>
      </c>
      <c r="D306" s="208">
        <v>5542</v>
      </c>
      <c r="E306" s="209">
        <f t="shared" si="22"/>
        <v>21.487282878411911</v>
      </c>
      <c r="F306" s="208">
        <v>359</v>
      </c>
      <c r="G306" s="208">
        <v>39</v>
      </c>
      <c r="H306" s="208">
        <v>32</v>
      </c>
      <c r="I306" s="208">
        <v>46</v>
      </c>
      <c r="J306" s="208">
        <v>158</v>
      </c>
      <c r="K306" s="208">
        <v>77</v>
      </c>
      <c r="L306" s="208">
        <v>7</v>
      </c>
    </row>
    <row r="307" spans="2:12" ht="20.25" customHeight="1" x14ac:dyDescent="0.15">
      <c r="B307" s="1">
        <v>20</v>
      </c>
      <c r="C307" s="207">
        <v>24448</v>
      </c>
      <c r="D307" s="207">
        <v>5505</v>
      </c>
      <c r="E307" s="209">
        <f t="shared" si="22"/>
        <v>22.517179319371728</v>
      </c>
      <c r="F307" s="207">
        <v>412</v>
      </c>
      <c r="G307" s="207">
        <v>55</v>
      </c>
      <c r="H307" s="207">
        <v>33</v>
      </c>
      <c r="I307" s="207">
        <v>42</v>
      </c>
      <c r="J307" s="207">
        <v>186</v>
      </c>
      <c r="K307" s="207">
        <v>46</v>
      </c>
      <c r="L307" s="207">
        <v>50</v>
      </c>
    </row>
    <row r="308" spans="2:12" ht="20.25" customHeight="1" x14ac:dyDescent="0.15">
      <c r="B308" s="1">
        <v>21</v>
      </c>
      <c r="C308" s="207">
        <v>24354</v>
      </c>
      <c r="D308" s="207">
        <v>5771</v>
      </c>
      <c r="E308" s="209">
        <f t="shared" si="22"/>
        <v>23.696312720702963</v>
      </c>
      <c r="F308" s="207">
        <v>442</v>
      </c>
      <c r="G308" s="207">
        <v>48</v>
      </c>
      <c r="H308" s="207">
        <v>29</v>
      </c>
      <c r="I308" s="207">
        <v>50</v>
      </c>
      <c r="J308" s="207">
        <v>200</v>
      </c>
      <c r="K308" s="207">
        <v>45</v>
      </c>
      <c r="L308" s="207">
        <v>70</v>
      </c>
    </row>
    <row r="309" spans="2:12" ht="20.25" customHeight="1" x14ac:dyDescent="0.15">
      <c r="B309" s="1">
        <v>22</v>
      </c>
      <c r="C309" s="207">
        <v>26115</v>
      </c>
      <c r="D309" s="207">
        <v>6367</v>
      </c>
      <c r="E309" s="209">
        <f t="shared" si="22"/>
        <v>24.380624162358796</v>
      </c>
      <c r="F309" s="207">
        <v>481</v>
      </c>
      <c r="G309" s="207">
        <v>51</v>
      </c>
      <c r="H309" s="207">
        <v>34</v>
      </c>
      <c r="I309" s="207">
        <v>74</v>
      </c>
      <c r="J309" s="207">
        <v>218</v>
      </c>
      <c r="K309" s="207">
        <v>95</v>
      </c>
      <c r="L309" s="207">
        <v>9</v>
      </c>
    </row>
    <row r="310" spans="2:12" ht="20.25" customHeight="1" x14ac:dyDescent="0.15">
      <c r="B310" s="1">
        <v>23</v>
      </c>
      <c r="C310" s="207">
        <v>26052</v>
      </c>
      <c r="D310" s="207">
        <v>5885</v>
      </c>
      <c r="E310" s="209">
        <f>D310/C310*100</f>
        <v>22.589436511592201</v>
      </c>
      <c r="F310" s="207">
        <v>470</v>
      </c>
      <c r="G310" s="207">
        <v>64</v>
      </c>
      <c r="H310" s="207">
        <v>14</v>
      </c>
      <c r="I310" s="207">
        <v>106</v>
      </c>
      <c r="J310" s="207">
        <v>165</v>
      </c>
      <c r="K310" s="207">
        <v>101</v>
      </c>
      <c r="L310" s="207">
        <v>20</v>
      </c>
    </row>
    <row r="311" spans="2:12" ht="20.25" customHeight="1" x14ac:dyDescent="0.15">
      <c r="B311" s="1">
        <v>24</v>
      </c>
      <c r="C311" s="207">
        <v>25927</v>
      </c>
      <c r="D311" s="207">
        <v>5849</v>
      </c>
      <c r="E311" s="209">
        <f>D311/C311*100</f>
        <v>22.559493963821499</v>
      </c>
      <c r="F311" s="207">
        <v>448</v>
      </c>
      <c r="G311" s="207">
        <v>55</v>
      </c>
      <c r="H311" s="207">
        <v>27</v>
      </c>
      <c r="I311" s="207">
        <v>71</v>
      </c>
      <c r="J311" s="207">
        <v>187</v>
      </c>
      <c r="K311" s="207">
        <v>95</v>
      </c>
      <c r="L311" s="207">
        <v>13</v>
      </c>
    </row>
    <row r="312" spans="2:12" ht="20.25" customHeight="1" x14ac:dyDescent="0.15">
      <c r="B312" s="216">
        <v>25</v>
      </c>
      <c r="C312" s="207">
        <v>26718</v>
      </c>
      <c r="D312" s="207">
        <v>6372</v>
      </c>
      <c r="E312" s="209">
        <f t="shared" si="22"/>
        <v>23.849090500785987</v>
      </c>
      <c r="F312" s="207">
        <v>470</v>
      </c>
      <c r="G312" s="207">
        <v>37</v>
      </c>
      <c r="H312" s="207">
        <v>20</v>
      </c>
      <c r="I312" s="207">
        <v>62</v>
      </c>
      <c r="J312" s="207">
        <v>224</v>
      </c>
      <c r="K312" s="207">
        <v>85</v>
      </c>
      <c r="L312" s="207">
        <v>42</v>
      </c>
    </row>
    <row r="313" spans="2:12" ht="20.25" customHeight="1" x14ac:dyDescent="0.15">
      <c r="B313" s="213">
        <v>26</v>
      </c>
      <c r="C313" s="220">
        <v>27055</v>
      </c>
      <c r="D313" s="220">
        <v>6500</v>
      </c>
      <c r="E313" s="221">
        <f t="shared" ref="E313:E321" si="23">D313/C313*100</f>
        <v>24.025133986324153</v>
      </c>
      <c r="F313" s="220">
        <v>438</v>
      </c>
      <c r="G313" s="220">
        <v>35</v>
      </c>
      <c r="H313" s="220">
        <v>27</v>
      </c>
      <c r="I313" s="220">
        <v>76</v>
      </c>
      <c r="J313" s="220">
        <v>218</v>
      </c>
      <c r="K313" s="220">
        <v>79</v>
      </c>
      <c r="L313" s="220">
        <v>3</v>
      </c>
    </row>
    <row r="314" spans="2:12" ht="20.25" customHeight="1" x14ac:dyDescent="0.15">
      <c r="B314" s="213">
        <v>27</v>
      </c>
      <c r="C314" s="220">
        <v>26281</v>
      </c>
      <c r="D314" s="220">
        <v>6388</v>
      </c>
      <c r="E314" s="221">
        <f t="shared" si="23"/>
        <v>24.306533236939234</v>
      </c>
      <c r="F314" s="220">
        <v>460</v>
      </c>
      <c r="G314" s="220">
        <v>35</v>
      </c>
      <c r="H314" s="220">
        <v>20</v>
      </c>
      <c r="I314" s="220">
        <v>64</v>
      </c>
      <c r="J314" s="220">
        <v>223</v>
      </c>
      <c r="K314" s="220">
        <v>109</v>
      </c>
      <c r="L314" s="220">
        <v>9</v>
      </c>
    </row>
    <row r="315" spans="2:12" ht="20.25" customHeight="1" x14ac:dyDescent="0.15">
      <c r="B315" s="213">
        <v>28</v>
      </c>
      <c r="C315" s="208">
        <v>34351</v>
      </c>
      <c r="D315" s="208">
        <v>6349</v>
      </c>
      <c r="E315" s="227">
        <f t="shared" si="23"/>
        <v>18.482722482606036</v>
      </c>
      <c r="F315" s="208">
        <v>462</v>
      </c>
      <c r="G315" s="208">
        <v>33</v>
      </c>
      <c r="H315" s="208">
        <v>17</v>
      </c>
      <c r="I315" s="208">
        <v>57</v>
      </c>
      <c r="J315" s="208">
        <v>215</v>
      </c>
      <c r="K315" s="208">
        <v>125</v>
      </c>
      <c r="L315" s="208">
        <v>15</v>
      </c>
    </row>
    <row r="316" spans="2:12" ht="20.25" customHeight="1" x14ac:dyDescent="0.15">
      <c r="B316" s="213">
        <v>29</v>
      </c>
      <c r="C316" s="208">
        <v>34362</v>
      </c>
      <c r="D316" s="208">
        <v>6574</v>
      </c>
      <c r="E316" s="227">
        <f t="shared" si="23"/>
        <v>19.131598859204935</v>
      </c>
      <c r="F316" s="208">
        <v>531</v>
      </c>
      <c r="G316" s="208">
        <v>68</v>
      </c>
      <c r="H316" s="208">
        <v>33</v>
      </c>
      <c r="I316" s="208">
        <v>47</v>
      </c>
      <c r="J316" s="208">
        <v>278</v>
      </c>
      <c r="K316" s="208">
        <v>47</v>
      </c>
      <c r="L316" s="208">
        <v>58</v>
      </c>
    </row>
    <row r="317" spans="2:12" ht="20.25" customHeight="1" x14ac:dyDescent="0.15">
      <c r="B317" s="213">
        <v>30</v>
      </c>
      <c r="C317" s="208">
        <v>34422</v>
      </c>
      <c r="D317" s="208">
        <v>6737</v>
      </c>
      <c r="E317" s="227">
        <f t="shared" si="23"/>
        <v>19.571785486026378</v>
      </c>
      <c r="F317" s="208">
        <v>500</v>
      </c>
      <c r="G317" s="208">
        <v>50</v>
      </c>
      <c r="H317" s="208">
        <v>21</v>
      </c>
      <c r="I317" s="208">
        <v>51</v>
      </c>
      <c r="J317" s="208">
        <v>260</v>
      </c>
      <c r="K317" s="208">
        <v>91</v>
      </c>
      <c r="L317" s="208">
        <v>27</v>
      </c>
    </row>
    <row r="318" spans="2:12" ht="20.25" customHeight="1" x14ac:dyDescent="0.15">
      <c r="B318" s="233">
        <v>31</v>
      </c>
      <c r="C318" s="208">
        <v>34299</v>
      </c>
      <c r="D318" s="208">
        <v>6697</v>
      </c>
      <c r="E318" s="227">
        <f t="shared" si="23"/>
        <v>19.525350593311757</v>
      </c>
      <c r="F318" s="208">
        <v>456</v>
      </c>
      <c r="G318" s="208">
        <v>64</v>
      </c>
      <c r="H318" s="208">
        <v>22</v>
      </c>
      <c r="I318" s="208">
        <v>61</v>
      </c>
      <c r="J318" s="208">
        <v>204</v>
      </c>
      <c r="K318" s="208">
        <v>93</v>
      </c>
      <c r="L318" s="208">
        <v>12</v>
      </c>
    </row>
    <row r="319" spans="2:12" ht="20.25" customHeight="1" x14ac:dyDescent="0.15">
      <c r="B319" s="233">
        <v>2</v>
      </c>
      <c r="C319" s="208">
        <v>35140</v>
      </c>
      <c r="D319" s="208">
        <v>6622</v>
      </c>
      <c r="E319" s="227">
        <f t="shared" si="23"/>
        <v>18.844621513944222</v>
      </c>
      <c r="F319" s="208">
        <f>SUM(G319:L319)</f>
        <v>434</v>
      </c>
      <c r="G319" s="208">
        <v>75</v>
      </c>
      <c r="H319" s="208">
        <v>30</v>
      </c>
      <c r="I319" s="208">
        <v>68</v>
      </c>
      <c r="J319" s="208">
        <v>170</v>
      </c>
      <c r="K319" s="208">
        <v>66</v>
      </c>
      <c r="L319" s="208">
        <v>25</v>
      </c>
    </row>
    <row r="320" spans="2:12" ht="20.25" customHeight="1" x14ac:dyDescent="0.15">
      <c r="B320" s="233">
        <v>3</v>
      </c>
      <c r="C320" s="208">
        <v>35125</v>
      </c>
      <c r="D320" s="208">
        <v>6518</v>
      </c>
      <c r="E320" s="227">
        <f t="shared" si="23"/>
        <v>18.55658362989324</v>
      </c>
      <c r="F320" s="208">
        <f>SUM(G320:L320)</f>
        <v>434</v>
      </c>
      <c r="G320" s="208">
        <v>75</v>
      </c>
      <c r="H320" s="208">
        <v>29</v>
      </c>
      <c r="I320" s="208">
        <v>60</v>
      </c>
      <c r="J320" s="208">
        <v>192</v>
      </c>
      <c r="K320" s="208">
        <v>47</v>
      </c>
      <c r="L320" s="208">
        <v>31</v>
      </c>
    </row>
    <row r="321" spans="2:13" ht="20.25" customHeight="1" x14ac:dyDescent="0.15">
      <c r="B321" s="233">
        <v>4</v>
      </c>
      <c r="C321" s="208">
        <v>35061</v>
      </c>
      <c r="D321" s="208">
        <v>6568</v>
      </c>
      <c r="E321" s="227">
        <f t="shared" si="23"/>
        <v>18.733065229172013</v>
      </c>
      <c r="F321" s="208">
        <v>347</v>
      </c>
      <c r="G321" s="208">
        <v>40</v>
      </c>
      <c r="H321" s="208">
        <v>18</v>
      </c>
      <c r="I321" s="208">
        <v>56</v>
      </c>
      <c r="J321" s="208">
        <v>140</v>
      </c>
      <c r="K321" s="208">
        <v>77</v>
      </c>
      <c r="L321" s="208">
        <v>16</v>
      </c>
      <c r="M321" s="235"/>
    </row>
    <row r="322" spans="2:13" ht="15" customHeight="1" x14ac:dyDescent="0.15">
      <c r="B322" s="211"/>
      <c r="C322" s="211"/>
      <c r="E322" s="7"/>
    </row>
    <row r="323" spans="2:13" ht="15" customHeight="1" x14ac:dyDescent="0.15">
      <c r="B323" s="229" t="s">
        <v>301</v>
      </c>
      <c r="C323" s="211"/>
      <c r="E323" s="7"/>
    </row>
    <row r="324" spans="2:13" ht="15" customHeight="1" x14ac:dyDescent="0.15">
      <c r="B324" s="211"/>
      <c r="C324" s="211"/>
      <c r="E324" s="7"/>
    </row>
    <row r="325" spans="2:13" ht="20.25" customHeight="1" x14ac:dyDescent="0.15">
      <c r="B325" s="211" t="s">
        <v>299</v>
      </c>
      <c r="C325" s="211"/>
      <c r="E325" s="7"/>
    </row>
    <row r="326" spans="2:13" ht="15" customHeight="1" x14ac:dyDescent="0.15">
      <c r="B326" s="205" t="s">
        <v>94</v>
      </c>
    </row>
    <row r="327" spans="2:13" ht="20.25" customHeight="1" x14ac:dyDescent="0.15">
      <c r="B327" s="236" t="s">
        <v>95</v>
      </c>
      <c r="C327" s="237" t="s">
        <v>96</v>
      </c>
      <c r="D327" s="237" t="s">
        <v>277</v>
      </c>
      <c r="E327" s="239" t="s">
        <v>278</v>
      </c>
      <c r="F327" s="241" t="s">
        <v>115</v>
      </c>
      <c r="G327" s="242"/>
      <c r="H327" s="243"/>
    </row>
    <row r="328" spans="2:13" ht="31.5" customHeight="1" x14ac:dyDescent="0.15">
      <c r="B328" s="236"/>
      <c r="C328" s="238"/>
      <c r="D328" s="238"/>
      <c r="E328" s="240"/>
      <c r="F328" s="1" t="s">
        <v>98</v>
      </c>
      <c r="G328" s="1" t="s">
        <v>112</v>
      </c>
      <c r="H328" s="212" t="s">
        <v>300</v>
      </c>
    </row>
    <row r="329" spans="2:13" ht="20.25" customHeight="1" x14ac:dyDescent="0.15">
      <c r="B329" s="1">
        <v>21</v>
      </c>
      <c r="C329" s="208">
        <v>9110</v>
      </c>
      <c r="D329" s="208">
        <v>690</v>
      </c>
      <c r="E329" s="209">
        <f t="shared" ref="E329:E336" si="24">D329/C329*100</f>
        <v>7.5740944017563123</v>
      </c>
      <c r="F329" s="208">
        <v>62</v>
      </c>
      <c r="G329" s="208">
        <v>16</v>
      </c>
      <c r="H329" s="208">
        <v>612</v>
      </c>
    </row>
    <row r="330" spans="2:13" ht="20.25" customHeight="1" x14ac:dyDescent="0.15">
      <c r="B330" s="1">
        <v>22</v>
      </c>
      <c r="C330" s="208">
        <v>9597</v>
      </c>
      <c r="D330" s="208">
        <v>321</v>
      </c>
      <c r="E330" s="209">
        <f t="shared" si="24"/>
        <v>3.3447952485151609</v>
      </c>
      <c r="F330" s="208">
        <v>21</v>
      </c>
      <c r="G330" s="208">
        <v>14</v>
      </c>
      <c r="H330" s="208">
        <v>286</v>
      </c>
    </row>
    <row r="331" spans="2:13" ht="20.25" customHeight="1" x14ac:dyDescent="0.15">
      <c r="B331" s="1">
        <v>23</v>
      </c>
      <c r="C331" s="208">
        <v>6454</v>
      </c>
      <c r="D331" s="208">
        <v>323</v>
      </c>
      <c r="E331" s="209">
        <f t="shared" si="24"/>
        <v>5.0046482801363492</v>
      </c>
      <c r="F331" s="208">
        <v>18</v>
      </c>
      <c r="G331" s="208">
        <v>20</v>
      </c>
      <c r="H331" s="208">
        <v>285</v>
      </c>
    </row>
    <row r="332" spans="2:13" ht="20.25" customHeight="1" x14ac:dyDescent="0.15">
      <c r="B332" s="1">
        <v>24</v>
      </c>
      <c r="C332" s="208">
        <v>6459</v>
      </c>
      <c r="D332" s="208">
        <v>256</v>
      </c>
      <c r="E332" s="209">
        <f t="shared" si="24"/>
        <v>3.9634618361975535</v>
      </c>
      <c r="F332" s="208">
        <v>21</v>
      </c>
      <c r="G332" s="208">
        <v>16</v>
      </c>
      <c r="H332" s="208">
        <v>219</v>
      </c>
    </row>
    <row r="333" spans="2:13" ht="20.25" customHeight="1" x14ac:dyDescent="0.15">
      <c r="B333" s="216">
        <v>25</v>
      </c>
      <c r="C333" s="208">
        <v>6472</v>
      </c>
      <c r="D333" s="208">
        <v>283</v>
      </c>
      <c r="E333" s="209">
        <f t="shared" si="24"/>
        <v>4.3726823238566128</v>
      </c>
      <c r="F333" s="208">
        <v>28</v>
      </c>
      <c r="G333" s="208">
        <v>12</v>
      </c>
      <c r="H333" s="208">
        <v>243</v>
      </c>
    </row>
    <row r="334" spans="2:13" ht="20.25" customHeight="1" x14ac:dyDescent="0.15">
      <c r="B334" s="213">
        <v>26</v>
      </c>
      <c r="C334" s="220">
        <v>6416</v>
      </c>
      <c r="D334" s="220">
        <v>252</v>
      </c>
      <c r="E334" s="221">
        <f>D334/C334*100</f>
        <v>3.9276807980049879</v>
      </c>
      <c r="F334" s="220">
        <v>15</v>
      </c>
      <c r="G334" s="220">
        <v>13</v>
      </c>
      <c r="H334" s="220">
        <v>224</v>
      </c>
    </row>
    <row r="335" spans="2:13" ht="20.25" customHeight="1" x14ac:dyDescent="0.15">
      <c r="B335" s="213">
        <v>27</v>
      </c>
      <c r="C335" s="220">
        <v>5672</v>
      </c>
      <c r="D335" s="220">
        <v>382</v>
      </c>
      <c r="E335" s="221">
        <f t="shared" si="24"/>
        <v>6.734837799717913</v>
      </c>
      <c r="F335" s="220">
        <v>32</v>
      </c>
      <c r="G335" s="220">
        <v>20</v>
      </c>
      <c r="H335" s="220">
        <v>330</v>
      </c>
    </row>
    <row r="336" spans="2:13" ht="20.25" customHeight="1" x14ac:dyDescent="0.15">
      <c r="B336" s="216">
        <v>28</v>
      </c>
      <c r="C336" s="208">
        <v>5565</v>
      </c>
      <c r="D336" s="208">
        <v>364</v>
      </c>
      <c r="E336" s="227">
        <f t="shared" si="24"/>
        <v>6.5408805031446544</v>
      </c>
      <c r="F336" s="208">
        <v>60</v>
      </c>
      <c r="G336" s="208">
        <v>72</v>
      </c>
      <c r="H336" s="208">
        <v>232</v>
      </c>
    </row>
    <row r="337" spans="1:8" ht="20.25" customHeight="1" x14ac:dyDescent="0.15">
      <c r="B337" s="226">
        <v>29</v>
      </c>
      <c r="C337" s="208">
        <v>5091</v>
      </c>
      <c r="D337" s="208">
        <v>462</v>
      </c>
      <c r="E337" s="227">
        <f t="shared" ref="E337:E338" si="25">D337/C337*100</f>
        <v>9.0748379493223332</v>
      </c>
      <c r="F337" s="208">
        <v>68</v>
      </c>
      <c r="G337" s="208">
        <v>113</v>
      </c>
      <c r="H337" s="208">
        <v>281</v>
      </c>
    </row>
    <row r="338" spans="1:8" ht="20.25" customHeight="1" x14ac:dyDescent="0.15">
      <c r="B338" s="232">
        <v>30</v>
      </c>
      <c r="C338" s="208">
        <v>6204</v>
      </c>
      <c r="D338" s="208">
        <v>491</v>
      </c>
      <c r="E338" s="227">
        <f t="shared" si="25"/>
        <v>7.9142488716956798</v>
      </c>
      <c r="F338" s="208">
        <v>64</v>
      </c>
      <c r="G338" s="208">
        <v>109</v>
      </c>
      <c r="H338" s="208">
        <v>318</v>
      </c>
    </row>
    <row r="339" spans="1:8" ht="20.25" customHeight="1" x14ac:dyDescent="0.15">
      <c r="B339" s="234">
        <v>31</v>
      </c>
      <c r="C339" s="208">
        <v>5261</v>
      </c>
      <c r="D339" s="208">
        <v>518</v>
      </c>
      <c r="E339" s="227">
        <f t="shared" ref="E339:E340" si="26">D339/C339*100</f>
        <v>9.8460368751187985</v>
      </c>
      <c r="F339" s="208">
        <v>69</v>
      </c>
      <c r="G339" s="208">
        <v>113</v>
      </c>
      <c r="H339" s="208">
        <v>336</v>
      </c>
    </row>
    <row r="340" spans="1:8" ht="20.25" customHeight="1" x14ac:dyDescent="0.15">
      <c r="B340" s="234">
        <v>2</v>
      </c>
      <c r="C340" s="208">
        <v>6619</v>
      </c>
      <c r="D340" s="208">
        <v>471</v>
      </c>
      <c r="E340" s="227">
        <f t="shared" si="26"/>
        <v>7.1158785315002264</v>
      </c>
      <c r="F340" s="208">
        <v>59</v>
      </c>
      <c r="G340" s="208">
        <v>97</v>
      </c>
      <c r="H340" s="208">
        <v>315</v>
      </c>
    </row>
    <row r="341" spans="1:8" ht="20.25" customHeight="1" x14ac:dyDescent="0.15">
      <c r="B341" s="234">
        <v>3</v>
      </c>
      <c r="C341" s="208">
        <v>5999</v>
      </c>
      <c r="D341" s="208">
        <v>445</v>
      </c>
      <c r="E341" s="227">
        <f t="shared" ref="E341" si="27">D341/C341*100</f>
        <v>7.417902983830639</v>
      </c>
      <c r="F341" s="208">
        <v>63</v>
      </c>
      <c r="G341" s="208">
        <v>81</v>
      </c>
      <c r="H341" s="208">
        <v>301</v>
      </c>
    </row>
    <row r="342" spans="1:8" ht="20.25" customHeight="1" x14ac:dyDescent="0.15">
      <c r="B342" s="234">
        <v>4</v>
      </c>
      <c r="C342" s="208">
        <v>5680</v>
      </c>
      <c r="D342" s="208">
        <v>396</v>
      </c>
      <c r="E342" s="227">
        <f t="shared" ref="E342" si="28">D342/C342*100</f>
        <v>6.971830985915493</v>
      </c>
      <c r="F342" s="208">
        <v>75</v>
      </c>
      <c r="G342" s="208">
        <v>91</v>
      </c>
      <c r="H342" s="208">
        <v>230</v>
      </c>
    </row>
    <row r="343" spans="1:8" ht="20.25" customHeight="1" x14ac:dyDescent="0.15">
      <c r="B343" s="225"/>
      <c r="C343" s="223"/>
      <c r="D343" s="223"/>
      <c r="E343" s="224"/>
      <c r="F343" s="223"/>
      <c r="G343" s="223"/>
      <c r="H343" s="223"/>
    </row>
    <row r="344" spans="1:8" ht="20.25" customHeight="1" x14ac:dyDescent="0.15">
      <c r="A344" t="s">
        <v>302</v>
      </c>
    </row>
  </sheetData>
  <mergeCells count="93">
    <mergeCell ref="B259:B260"/>
    <mergeCell ref="B237:B238"/>
    <mergeCell ref="B303:B304"/>
    <mergeCell ref="B281:B282"/>
    <mergeCell ref="B214:B215"/>
    <mergeCell ref="D7:D8"/>
    <mergeCell ref="F15:H15"/>
    <mergeCell ref="B124:B125"/>
    <mergeCell ref="F99:F101"/>
    <mergeCell ref="G99:K99"/>
    <mergeCell ref="D100:D101"/>
    <mergeCell ref="E100:E101"/>
    <mergeCell ref="G100:K100"/>
    <mergeCell ref="B99:B101"/>
    <mergeCell ref="C99:C101"/>
    <mergeCell ref="D99:E99"/>
    <mergeCell ref="E124:E125"/>
    <mergeCell ref="D124:D125"/>
    <mergeCell ref="C124:C125"/>
    <mergeCell ref="F35:H35"/>
    <mergeCell ref="D15:D16"/>
    <mergeCell ref="E15:E16"/>
    <mergeCell ref="F124:H124"/>
    <mergeCell ref="B7:B8"/>
    <mergeCell ref="C7:C8"/>
    <mergeCell ref="B55:B56"/>
    <mergeCell ref="D55:D56"/>
    <mergeCell ref="E55:E56"/>
    <mergeCell ref="B76:B78"/>
    <mergeCell ref="C76:C78"/>
    <mergeCell ref="C55:C56"/>
    <mergeCell ref="B15:B16"/>
    <mergeCell ref="C15:C16"/>
    <mergeCell ref="F7:J7"/>
    <mergeCell ref="E7:E8"/>
    <mergeCell ref="B35:B36"/>
    <mergeCell ref="C35:C36"/>
    <mergeCell ref="E35:E36"/>
    <mergeCell ref="D170:D171"/>
    <mergeCell ref="C170:C171"/>
    <mergeCell ref="E170:E171"/>
    <mergeCell ref="E77:E78"/>
    <mergeCell ref="E147:E148"/>
    <mergeCell ref="D147:D148"/>
    <mergeCell ref="C147:C148"/>
    <mergeCell ref="D76:E76"/>
    <mergeCell ref="D35:D36"/>
    <mergeCell ref="D77:D78"/>
    <mergeCell ref="B170:B171"/>
    <mergeCell ref="B147:B148"/>
    <mergeCell ref="F170:F171"/>
    <mergeCell ref="G170:L170"/>
    <mergeCell ref="F55:H55"/>
    <mergeCell ref="G77:K77"/>
    <mergeCell ref="G76:K76"/>
    <mergeCell ref="F76:F78"/>
    <mergeCell ref="G147:L147"/>
    <mergeCell ref="F147:F148"/>
    <mergeCell ref="C281:C282"/>
    <mergeCell ref="D281:D282"/>
    <mergeCell ref="E281:E282"/>
    <mergeCell ref="F281:F282"/>
    <mergeCell ref="G281:L281"/>
    <mergeCell ref="D214:D215"/>
    <mergeCell ref="E214:E215"/>
    <mergeCell ref="F214:F215"/>
    <mergeCell ref="G214:L214"/>
    <mergeCell ref="C259:C260"/>
    <mergeCell ref="D259:D260"/>
    <mergeCell ref="E259:E260"/>
    <mergeCell ref="F259:F260"/>
    <mergeCell ref="G259:L259"/>
    <mergeCell ref="G303:L303"/>
    <mergeCell ref="B192:B193"/>
    <mergeCell ref="C192:C193"/>
    <mergeCell ref="D192:D193"/>
    <mergeCell ref="E192:E193"/>
    <mergeCell ref="C237:C238"/>
    <mergeCell ref="D237:D238"/>
    <mergeCell ref="E237:E238"/>
    <mergeCell ref="F237:F238"/>
    <mergeCell ref="G237:L237"/>
    <mergeCell ref="F192:K192"/>
    <mergeCell ref="C303:C304"/>
    <mergeCell ref="D303:D304"/>
    <mergeCell ref="E303:E304"/>
    <mergeCell ref="F303:F304"/>
    <mergeCell ref="C214:C215"/>
    <mergeCell ref="B327:B328"/>
    <mergeCell ref="C327:C328"/>
    <mergeCell ref="D327:D328"/>
    <mergeCell ref="E327:E328"/>
    <mergeCell ref="F327:H327"/>
  </mergeCells>
  <phoneticPr fontId="3"/>
  <pageMargins left="0.78740157480314965" right="0.78740157480314965" top="0.78740157480314965" bottom="0.78740157480314965" header="0.51181102362204722" footer="0.51181102362204722"/>
  <pageSetup paperSize="9" scale="78" fitToHeight="0" orientation="portrait" r:id="rId1"/>
  <headerFooter>
    <oddHeader>&amp;L第１６章　保健・衛生・公害</oddHeader>
    <oddFooter>&amp;R&amp;P/&amp;N</oddFooter>
  </headerFooter>
  <rowBreaks count="7" manualBreakCount="7">
    <brk id="51" max="12" man="1"/>
    <brk id="96" max="12" man="1"/>
    <brk id="143" max="12" man="1"/>
    <brk id="189" max="12" man="1"/>
    <brk id="233" max="12" man="1"/>
    <brk id="278" max="12" man="1"/>
    <brk id="32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2:Q205"/>
  <sheetViews>
    <sheetView topLeftCell="A124" zoomScale="70" zoomScaleNormal="70" zoomScaleSheetLayoutView="98" workbookViewId="0"/>
  </sheetViews>
  <sheetFormatPr defaultRowHeight="20.25" customHeight="1" x14ac:dyDescent="0.15"/>
  <cols>
    <col min="1" max="1" width="9" style="9"/>
    <col min="2" max="2" width="11" style="9" customWidth="1"/>
    <col min="3" max="3" width="9.625" style="9" customWidth="1"/>
    <col min="4" max="4" width="11.875" style="10" customWidth="1"/>
    <col min="5" max="5" width="9" style="9"/>
    <col min="6" max="6" width="11.75" style="10" customWidth="1"/>
    <col min="7" max="7" width="9.625" style="9" customWidth="1"/>
    <col min="8" max="8" width="11.5" style="10" customWidth="1"/>
    <col min="9" max="9" width="11.625" style="9" bestFit="1" customWidth="1"/>
    <col min="10" max="10" width="9.625" style="9" customWidth="1"/>
    <col min="11" max="11" width="9.75" style="9" customWidth="1"/>
    <col min="12" max="12" width="12.375" style="9" customWidth="1"/>
    <col min="13" max="13" width="14" style="9" customWidth="1"/>
    <col min="14" max="14" width="12.5" style="9" customWidth="1"/>
    <col min="15" max="15" width="12.375" style="9" customWidth="1"/>
    <col min="16" max="16" width="13" style="9" bestFit="1" customWidth="1"/>
    <col min="17" max="16384" width="9" style="9"/>
  </cols>
  <sheetData>
    <row r="2" spans="1:17" ht="20.25" customHeight="1" x14ac:dyDescent="0.15">
      <c r="A2" s="8" t="s">
        <v>121</v>
      </c>
    </row>
    <row r="4" spans="1:17" ht="20.25" customHeight="1" x14ac:dyDescent="0.15">
      <c r="A4" s="9" t="s">
        <v>0</v>
      </c>
      <c r="D4" s="9"/>
      <c r="F4" s="9"/>
      <c r="H4" s="9"/>
    </row>
    <row r="5" spans="1:17" ht="20.25" customHeight="1" x14ac:dyDescent="0.15">
      <c r="A5" s="246" t="s">
        <v>122</v>
      </c>
      <c r="B5" s="249" t="s">
        <v>1</v>
      </c>
      <c r="C5" s="250"/>
      <c r="D5" s="251"/>
      <c r="E5" s="249" t="s">
        <v>2</v>
      </c>
      <c r="F5" s="251"/>
      <c r="G5" s="249" t="s">
        <v>3</v>
      </c>
      <c r="H5" s="251"/>
      <c r="I5" s="249" t="s">
        <v>4</v>
      </c>
      <c r="J5" s="250"/>
      <c r="K5" s="250"/>
      <c r="L5" s="251"/>
      <c r="M5" s="252" t="s">
        <v>5</v>
      </c>
      <c r="N5" s="253"/>
    </row>
    <row r="6" spans="1:17" ht="20.25" customHeight="1" x14ac:dyDescent="0.15">
      <c r="A6" s="247"/>
      <c r="B6" s="11" t="s">
        <v>6</v>
      </c>
      <c r="C6" s="11" t="s">
        <v>7</v>
      </c>
      <c r="D6" s="11" t="s">
        <v>8</v>
      </c>
      <c r="E6" s="11" t="s">
        <v>7</v>
      </c>
      <c r="F6" s="11" t="s">
        <v>8</v>
      </c>
      <c r="G6" s="11" t="s">
        <v>7</v>
      </c>
      <c r="H6" s="11" t="s">
        <v>8</v>
      </c>
      <c r="I6" s="246" t="s">
        <v>9</v>
      </c>
      <c r="J6" s="246" t="s">
        <v>10</v>
      </c>
      <c r="K6" s="11" t="s">
        <v>11</v>
      </c>
      <c r="L6" s="246" t="s">
        <v>12</v>
      </c>
      <c r="M6" s="254" t="s">
        <v>13</v>
      </c>
      <c r="N6" s="255"/>
    </row>
    <row r="7" spans="1:17" ht="20.25" customHeight="1" x14ac:dyDescent="0.15">
      <c r="A7" s="248"/>
      <c r="B7" s="13" t="s">
        <v>123</v>
      </c>
      <c r="C7" s="13" t="s">
        <v>124</v>
      </c>
      <c r="D7" s="13" t="s">
        <v>125</v>
      </c>
      <c r="E7" s="13" t="s">
        <v>126</v>
      </c>
      <c r="F7" s="13" t="s">
        <v>127</v>
      </c>
      <c r="G7" s="13" t="s">
        <v>128</v>
      </c>
      <c r="H7" s="13" t="s">
        <v>129</v>
      </c>
      <c r="I7" s="248"/>
      <c r="J7" s="248"/>
      <c r="K7" s="13" t="s">
        <v>14</v>
      </c>
      <c r="L7" s="248"/>
      <c r="M7" s="249" t="s">
        <v>1</v>
      </c>
      <c r="N7" s="251"/>
    </row>
    <row r="8" spans="1:17" ht="20.25" customHeight="1" x14ac:dyDescent="0.15">
      <c r="A8" s="12" t="s">
        <v>130</v>
      </c>
      <c r="B8" s="14">
        <v>23308</v>
      </c>
      <c r="C8" s="14">
        <v>14774</v>
      </c>
      <c r="D8" s="15">
        <f xml:space="preserve"> C8/B8*100</f>
        <v>63.385961901493047</v>
      </c>
      <c r="E8" s="14">
        <v>8182</v>
      </c>
      <c r="F8" s="15">
        <f>E8/C8*100</f>
        <v>55.381074861242716</v>
      </c>
      <c r="G8" s="14">
        <v>7685</v>
      </c>
      <c r="H8" s="15">
        <f>G8/C8*100</f>
        <v>52.017056992012996</v>
      </c>
      <c r="I8" s="16">
        <v>726</v>
      </c>
      <c r="J8" s="16">
        <v>842</v>
      </c>
      <c r="K8" s="14">
        <v>8635</v>
      </c>
      <c r="L8" s="14">
        <v>4571</v>
      </c>
      <c r="M8" s="14">
        <v>6180</v>
      </c>
      <c r="N8" s="17" t="s">
        <v>15</v>
      </c>
      <c r="O8" s="16"/>
      <c r="P8" s="16"/>
      <c r="Q8" s="16"/>
    </row>
    <row r="9" spans="1:17" ht="20.25" customHeight="1" x14ac:dyDescent="0.15">
      <c r="A9" s="12">
        <v>6</v>
      </c>
      <c r="B9" s="14">
        <v>23731</v>
      </c>
      <c r="C9" s="14">
        <v>15143</v>
      </c>
      <c r="D9" s="15">
        <f xml:space="preserve"> C9/B9*100</f>
        <v>63.811048839071262</v>
      </c>
      <c r="E9" s="14">
        <v>9114</v>
      </c>
      <c r="F9" s="15">
        <f>E9/C9*100</f>
        <v>60.186224658257935</v>
      </c>
      <c r="G9" s="14">
        <v>8875</v>
      </c>
      <c r="H9" s="15">
        <f>G9/C9*100</f>
        <v>58.607937660965462</v>
      </c>
      <c r="I9" s="16">
        <v>818</v>
      </c>
      <c r="J9" s="16">
        <v>913</v>
      </c>
      <c r="K9" s="14">
        <v>8383</v>
      </c>
      <c r="L9" s="14">
        <v>5029</v>
      </c>
      <c r="M9" s="14">
        <v>6313</v>
      </c>
      <c r="N9" s="18" t="s">
        <v>15</v>
      </c>
      <c r="O9" s="16"/>
      <c r="P9" s="16"/>
      <c r="Q9" s="16"/>
    </row>
    <row r="10" spans="1:17" s="16" customFormat="1" ht="20.25" customHeight="1" x14ac:dyDescent="0.15">
      <c r="A10" s="12">
        <v>7</v>
      </c>
      <c r="B10" s="14">
        <v>23437</v>
      </c>
      <c r="C10" s="14">
        <v>15802</v>
      </c>
      <c r="D10" s="15">
        <f xml:space="preserve"> C10/B10*100</f>
        <v>67.423305030507322</v>
      </c>
      <c r="E10" s="14">
        <v>9907</v>
      </c>
      <c r="F10" s="15">
        <f>E10/C10*100</f>
        <v>62.69459562080749</v>
      </c>
      <c r="G10" s="14">
        <v>9745</v>
      </c>
      <c r="H10" s="15">
        <f>G10/C10*100</f>
        <v>61.669408935577778</v>
      </c>
      <c r="I10" s="16">
        <v>753</v>
      </c>
      <c r="J10" s="19">
        <v>1620</v>
      </c>
      <c r="K10" s="14">
        <v>8791</v>
      </c>
      <c r="L10" s="14">
        <v>4638</v>
      </c>
      <c r="M10" s="14">
        <v>6313</v>
      </c>
      <c r="N10" s="18" t="s">
        <v>15</v>
      </c>
    </row>
    <row r="11" spans="1:17" s="19" customFormat="1" ht="20.25" customHeight="1" x14ac:dyDescent="0.15">
      <c r="A11" s="20">
        <v>8</v>
      </c>
      <c r="B11" s="19">
        <v>23503</v>
      </c>
      <c r="C11" s="19">
        <v>16119</v>
      </c>
      <c r="D11" s="15">
        <f xml:space="preserve"> C11/B11*100</f>
        <v>68.582734119048624</v>
      </c>
      <c r="E11" s="19">
        <v>10329</v>
      </c>
      <c r="F11" s="15">
        <f>E11/C11*100</f>
        <v>64.079657546994227</v>
      </c>
      <c r="G11" s="19">
        <v>10189</v>
      </c>
      <c r="H11" s="15">
        <f>G11/C11*100</f>
        <v>63.211117314969911</v>
      </c>
      <c r="I11" s="19">
        <v>770</v>
      </c>
      <c r="J11" s="19">
        <v>1738</v>
      </c>
      <c r="K11" s="19">
        <v>5210</v>
      </c>
      <c r="L11" s="19">
        <v>8401</v>
      </c>
      <c r="M11" s="19">
        <v>6685</v>
      </c>
      <c r="N11" s="18" t="s">
        <v>15</v>
      </c>
    </row>
    <row r="12" spans="1:17" s="16" customFormat="1" ht="20.25" customHeight="1" x14ac:dyDescent="0.15">
      <c r="A12" s="12">
        <v>9</v>
      </c>
      <c r="B12" s="21">
        <v>23733</v>
      </c>
      <c r="C12" s="22">
        <v>16566</v>
      </c>
      <c r="D12" s="23">
        <f xml:space="preserve"> C12/B12*100</f>
        <v>69.801542156490953</v>
      </c>
      <c r="E12" s="22">
        <v>11077</v>
      </c>
      <c r="F12" s="23">
        <f xml:space="preserve"> E12/C12*100</f>
        <v>66.865869853917658</v>
      </c>
      <c r="G12" s="22">
        <v>10956</v>
      </c>
      <c r="H12" s="23">
        <f>G12/C12*100</f>
        <v>66.135458167330668</v>
      </c>
      <c r="I12" s="24">
        <v>760</v>
      </c>
      <c r="J12" s="22">
        <v>1672</v>
      </c>
      <c r="K12" s="22">
        <v>5648</v>
      </c>
      <c r="L12" s="22">
        <v>8486</v>
      </c>
      <c r="M12" s="22">
        <v>7298</v>
      </c>
      <c r="N12" s="25" t="s">
        <v>15</v>
      </c>
    </row>
    <row r="13" spans="1:17" ht="20.25" customHeight="1" x14ac:dyDescent="0.15">
      <c r="A13" s="26"/>
      <c r="B13" s="16"/>
      <c r="C13" s="16"/>
      <c r="D13" s="27"/>
      <c r="E13" s="16"/>
      <c r="F13" s="27"/>
      <c r="G13" s="16"/>
      <c r="H13" s="27"/>
      <c r="I13" s="16"/>
      <c r="J13" s="16"/>
      <c r="K13" s="16"/>
      <c r="L13" s="16"/>
      <c r="M13" s="16"/>
      <c r="N13" s="28"/>
    </row>
    <row r="14" spans="1:17" s="16" customFormat="1" ht="20.25" customHeight="1" x14ac:dyDescent="0.15">
      <c r="A14" s="29">
        <v>10</v>
      </c>
      <c r="B14" s="21">
        <v>24200</v>
      </c>
      <c r="C14" s="22">
        <f>SUM(I14:L14)</f>
        <v>16885</v>
      </c>
      <c r="D14" s="23">
        <f>C14/B14*100</f>
        <v>69.77272727272728</v>
      </c>
      <c r="E14" s="22">
        <v>11371</v>
      </c>
      <c r="F14" s="23">
        <f xml:space="preserve"> E14/C14*100</f>
        <v>67.343796268877696</v>
      </c>
      <c r="G14" s="22">
        <v>11208</v>
      </c>
      <c r="H14" s="23">
        <f>G14/C14*100</f>
        <v>66.378442404501044</v>
      </c>
      <c r="I14" s="24">
        <v>700</v>
      </c>
      <c r="J14" s="22">
        <v>1593</v>
      </c>
      <c r="K14" s="22">
        <v>5981</v>
      </c>
      <c r="L14" s="22">
        <v>8611</v>
      </c>
      <c r="M14" s="22">
        <v>8410</v>
      </c>
      <c r="N14" s="25" t="s">
        <v>131</v>
      </c>
    </row>
    <row r="15" spans="1:17" s="16" customFormat="1" ht="20.25" customHeight="1" x14ac:dyDescent="0.15">
      <c r="A15" s="29">
        <v>11</v>
      </c>
      <c r="B15" s="21">
        <v>24564</v>
      </c>
      <c r="C15" s="22">
        <f>SUM(I15:L15)</f>
        <v>17214</v>
      </c>
      <c r="D15" s="23">
        <f>C15/B15*100</f>
        <v>70.078163165608203</v>
      </c>
      <c r="E15" s="22">
        <v>11582</v>
      </c>
      <c r="F15" s="23">
        <f xml:space="preserve"> E15/C15*100</f>
        <v>67.282444521900771</v>
      </c>
      <c r="G15" s="22">
        <v>11381</v>
      </c>
      <c r="H15" s="23">
        <f>G15/C15*100</f>
        <v>66.114790286975719</v>
      </c>
      <c r="I15" s="24">
        <v>674</v>
      </c>
      <c r="J15" s="22">
        <v>1775</v>
      </c>
      <c r="K15" s="22">
        <v>5774</v>
      </c>
      <c r="L15" s="22">
        <v>8991</v>
      </c>
      <c r="M15" s="22">
        <v>8595</v>
      </c>
      <c r="N15" s="25" t="s">
        <v>132</v>
      </c>
    </row>
    <row r="16" spans="1:17" s="16" customFormat="1" ht="20.25" customHeight="1" x14ac:dyDescent="0.15">
      <c r="A16" s="12">
        <v>12</v>
      </c>
      <c r="B16" s="22">
        <v>24875</v>
      </c>
      <c r="C16" s="22">
        <f>SUM(I16:L16)</f>
        <v>17609</v>
      </c>
      <c r="D16" s="23">
        <f>C16/B16*100</f>
        <v>70.789949748743723</v>
      </c>
      <c r="E16" s="22">
        <v>12182</v>
      </c>
      <c r="F16" s="23">
        <f xml:space="preserve"> E16/C16*100</f>
        <v>69.180532682151181</v>
      </c>
      <c r="G16" s="22">
        <v>12020</v>
      </c>
      <c r="H16" s="23">
        <f>G16/C16*100</f>
        <v>68.260548583110918</v>
      </c>
      <c r="I16" s="24">
        <v>760</v>
      </c>
      <c r="J16" s="22">
        <v>1782</v>
      </c>
      <c r="K16" s="22">
        <v>5681</v>
      </c>
      <c r="L16" s="22">
        <v>9386</v>
      </c>
      <c r="M16" s="22">
        <v>8543</v>
      </c>
      <c r="N16" s="25" t="s">
        <v>132</v>
      </c>
    </row>
    <row r="17" spans="1:14" s="16" customFormat="1" ht="20.25" customHeight="1" x14ac:dyDescent="0.15">
      <c r="A17" s="12">
        <v>13</v>
      </c>
      <c r="B17" s="21">
        <v>25126</v>
      </c>
      <c r="C17" s="22">
        <f>SUM(I17:L17)</f>
        <v>18014</v>
      </c>
      <c r="D17" s="23">
        <f>C17/B17*100</f>
        <v>71.694658919047995</v>
      </c>
      <c r="E17" s="22">
        <v>12463</v>
      </c>
      <c r="F17" s="23">
        <f xml:space="preserve"> E17/C17*100</f>
        <v>69.18507827245476</v>
      </c>
      <c r="G17" s="22">
        <v>12316</v>
      </c>
      <c r="H17" s="23">
        <f>G17/C17*100</f>
        <v>68.369046297324303</v>
      </c>
      <c r="I17" s="24">
        <v>761</v>
      </c>
      <c r="J17" s="22">
        <v>1987</v>
      </c>
      <c r="K17" s="22">
        <v>6871</v>
      </c>
      <c r="L17" s="22">
        <v>8395</v>
      </c>
      <c r="M17" s="22">
        <v>9750</v>
      </c>
      <c r="N17" s="25" t="s">
        <v>133</v>
      </c>
    </row>
    <row r="18" spans="1:14" s="16" customFormat="1" ht="20.25" customHeight="1" x14ac:dyDescent="0.15">
      <c r="A18" s="12">
        <v>14</v>
      </c>
      <c r="B18" s="21">
        <v>25127</v>
      </c>
      <c r="C18" s="22">
        <v>18558</v>
      </c>
      <c r="D18" s="23">
        <v>73.900000000000006</v>
      </c>
      <c r="E18" s="22">
        <v>12876</v>
      </c>
      <c r="F18" s="23">
        <v>69.400000000000006</v>
      </c>
      <c r="G18" s="22">
        <v>12660</v>
      </c>
      <c r="H18" s="23">
        <v>68.2</v>
      </c>
      <c r="I18" s="24">
        <v>423</v>
      </c>
      <c r="J18" s="22">
        <v>1442</v>
      </c>
      <c r="K18" s="22">
        <v>7165</v>
      </c>
      <c r="L18" s="22">
        <v>9528</v>
      </c>
      <c r="M18" s="22">
        <v>9720</v>
      </c>
      <c r="N18" s="25" t="s">
        <v>134</v>
      </c>
    </row>
    <row r="19" spans="1:14" s="16" customFormat="1" ht="20.25" customHeight="1" x14ac:dyDescent="0.15">
      <c r="A19" s="12"/>
      <c r="B19" s="21"/>
      <c r="C19" s="22"/>
      <c r="D19" s="23"/>
      <c r="E19" s="22"/>
      <c r="F19" s="23"/>
      <c r="G19" s="22"/>
      <c r="H19" s="23"/>
      <c r="I19" s="24"/>
      <c r="J19" s="22"/>
      <c r="K19" s="22"/>
      <c r="L19" s="22"/>
      <c r="M19" s="22"/>
      <c r="N19" s="25"/>
    </row>
    <row r="20" spans="1:14" s="16" customFormat="1" ht="20.25" customHeight="1" x14ac:dyDescent="0.15">
      <c r="A20" s="12">
        <v>15</v>
      </c>
      <c r="B20" s="21">
        <v>26114</v>
      </c>
      <c r="C20" s="22">
        <v>18301</v>
      </c>
      <c r="D20" s="23">
        <v>70</v>
      </c>
      <c r="E20" s="22">
        <v>12888</v>
      </c>
      <c r="F20" s="23">
        <v>70.400000000000006</v>
      </c>
      <c r="G20" s="22">
        <v>12703</v>
      </c>
      <c r="H20" s="23">
        <v>69.400000000000006</v>
      </c>
      <c r="I20" s="24">
        <v>456</v>
      </c>
      <c r="J20" s="22">
        <v>1573</v>
      </c>
      <c r="K20" s="22">
        <v>7042</v>
      </c>
      <c r="L20" s="22">
        <v>3828</v>
      </c>
      <c r="M20" s="22">
        <v>9720</v>
      </c>
      <c r="N20" s="25" t="s">
        <v>16</v>
      </c>
    </row>
    <row r="21" spans="1:14" s="16" customFormat="1" ht="20.25" customHeight="1" x14ac:dyDescent="0.15">
      <c r="A21" s="13">
        <v>16</v>
      </c>
      <c r="B21" s="30">
        <v>26362</v>
      </c>
      <c r="C21" s="31">
        <v>18330</v>
      </c>
      <c r="D21" s="32">
        <v>69.5</v>
      </c>
      <c r="E21" s="31">
        <v>12856</v>
      </c>
      <c r="F21" s="32">
        <v>70.099999999999994</v>
      </c>
      <c r="G21" s="31">
        <v>12603</v>
      </c>
      <c r="H21" s="32">
        <v>68.8</v>
      </c>
      <c r="I21" s="33">
        <v>451</v>
      </c>
      <c r="J21" s="31">
        <v>1475</v>
      </c>
      <c r="K21" s="31">
        <v>7443</v>
      </c>
      <c r="L21" s="31">
        <v>8961</v>
      </c>
      <c r="M21" s="31">
        <v>9670</v>
      </c>
      <c r="N21" s="34" t="s">
        <v>135</v>
      </c>
    </row>
    <row r="22" spans="1:14" ht="20.25" customHeight="1" x14ac:dyDescent="0.15">
      <c r="A22" s="9" t="s">
        <v>136</v>
      </c>
    </row>
    <row r="24" spans="1:14" ht="20.25" customHeight="1" x14ac:dyDescent="0.15">
      <c r="A24" s="9" t="s">
        <v>17</v>
      </c>
      <c r="D24" s="9"/>
      <c r="F24" s="9"/>
      <c r="H24" s="9"/>
      <c r="M24" s="35"/>
    </row>
    <row r="25" spans="1:14" ht="20.25" customHeight="1" x14ac:dyDescent="0.15">
      <c r="A25" s="246" t="s">
        <v>137</v>
      </c>
      <c r="B25" s="249" t="s">
        <v>18</v>
      </c>
      <c r="C25" s="250"/>
      <c r="D25" s="251"/>
      <c r="E25" s="249" t="s">
        <v>19</v>
      </c>
      <c r="F25" s="250"/>
      <c r="G25" s="250"/>
      <c r="H25" s="251"/>
      <c r="I25" s="249" t="s">
        <v>4</v>
      </c>
      <c r="J25" s="250"/>
      <c r="K25" s="251"/>
      <c r="L25" s="246" t="s">
        <v>138</v>
      </c>
      <c r="M25" s="246" t="s">
        <v>20</v>
      </c>
    </row>
    <row r="26" spans="1:14" ht="20.25" customHeight="1" x14ac:dyDescent="0.15">
      <c r="A26" s="247"/>
      <c r="B26" s="11" t="s">
        <v>6</v>
      </c>
      <c r="C26" s="11" t="s">
        <v>7</v>
      </c>
      <c r="D26" s="11" t="s">
        <v>8</v>
      </c>
      <c r="E26" s="11" t="s">
        <v>21</v>
      </c>
      <c r="F26" s="11" t="s">
        <v>22</v>
      </c>
      <c r="G26" s="11" t="s">
        <v>7</v>
      </c>
      <c r="H26" s="11" t="s">
        <v>8</v>
      </c>
      <c r="I26" s="246" t="s">
        <v>23</v>
      </c>
      <c r="J26" s="246" t="s">
        <v>24</v>
      </c>
      <c r="K26" s="246" t="s">
        <v>25</v>
      </c>
      <c r="L26" s="247"/>
      <c r="M26" s="247"/>
    </row>
    <row r="27" spans="1:14" ht="20.25" customHeight="1" x14ac:dyDescent="0.15">
      <c r="A27" s="248"/>
      <c r="B27" s="13" t="s">
        <v>139</v>
      </c>
      <c r="C27" s="13" t="s">
        <v>140</v>
      </c>
      <c r="D27" s="13" t="s">
        <v>141</v>
      </c>
      <c r="E27" s="13" t="s">
        <v>142</v>
      </c>
      <c r="F27" s="13" t="s">
        <v>143</v>
      </c>
      <c r="G27" s="13" t="s">
        <v>144</v>
      </c>
      <c r="H27" s="13" t="s">
        <v>145</v>
      </c>
      <c r="I27" s="248"/>
      <c r="J27" s="248"/>
      <c r="K27" s="248"/>
      <c r="L27" s="248"/>
      <c r="M27" s="13" t="s">
        <v>13</v>
      </c>
    </row>
    <row r="28" spans="1:14" ht="20.25" customHeight="1" x14ac:dyDescent="0.15">
      <c r="A28" s="12" t="s">
        <v>130</v>
      </c>
      <c r="B28" s="14">
        <v>19460</v>
      </c>
      <c r="C28" s="14">
        <f>SUM(I28:K28)</f>
        <v>11014</v>
      </c>
      <c r="D28" s="15">
        <f xml:space="preserve"> C28/B28*100</f>
        <v>56.598150051387464</v>
      </c>
      <c r="E28" s="14">
        <v>1211</v>
      </c>
      <c r="F28" s="15">
        <f xml:space="preserve"> E28/C28*100</f>
        <v>10.995097149082985</v>
      </c>
      <c r="G28" s="14">
        <v>1166</v>
      </c>
      <c r="H28" s="15">
        <f xml:space="preserve"> G28/E28*100</f>
        <v>96.284062758051192</v>
      </c>
      <c r="I28" s="14">
        <v>9599</v>
      </c>
      <c r="J28" s="16">
        <v>15</v>
      </c>
      <c r="K28" s="14">
        <v>1400</v>
      </c>
      <c r="L28" s="16"/>
      <c r="M28" s="36">
        <v>5047</v>
      </c>
    </row>
    <row r="29" spans="1:14" ht="20.25" customHeight="1" x14ac:dyDescent="0.15">
      <c r="A29" s="26"/>
      <c r="B29" s="16"/>
      <c r="C29" s="14" t="s">
        <v>146</v>
      </c>
      <c r="D29" s="16"/>
      <c r="E29" s="16"/>
      <c r="F29" s="15" t="s">
        <v>146</v>
      </c>
      <c r="G29" s="16"/>
      <c r="H29" s="15" t="s">
        <v>146</v>
      </c>
      <c r="I29" s="37" t="s">
        <v>26</v>
      </c>
      <c r="J29" s="37" t="s">
        <v>27</v>
      </c>
      <c r="K29" s="37" t="s">
        <v>28</v>
      </c>
      <c r="L29" s="16"/>
      <c r="M29" s="38" t="s">
        <v>29</v>
      </c>
    </row>
    <row r="30" spans="1:14" ht="20.25" customHeight="1" x14ac:dyDescent="0.15">
      <c r="A30" s="12">
        <v>6</v>
      </c>
      <c r="B30" s="39">
        <v>19492</v>
      </c>
      <c r="C30" s="40">
        <f>SUM(I30:K30)</f>
        <v>11126</v>
      </c>
      <c r="D30" s="41">
        <f xml:space="preserve"> C30/B30*100</f>
        <v>57.079827621588343</v>
      </c>
      <c r="E30" s="40">
        <v>1216</v>
      </c>
      <c r="F30" s="41">
        <f xml:space="preserve"> E30/C30*100</f>
        <v>10.929354664749235</v>
      </c>
      <c r="G30" s="40">
        <v>1143</v>
      </c>
      <c r="H30" s="41">
        <f xml:space="preserve"> G30/E30*100</f>
        <v>93.99671052631578</v>
      </c>
      <c r="I30" s="40">
        <v>9791</v>
      </c>
      <c r="J30" s="42">
        <v>15</v>
      </c>
      <c r="K30" s="40">
        <v>1320</v>
      </c>
      <c r="L30" s="42"/>
      <c r="M30" s="43">
        <v>5047</v>
      </c>
    </row>
    <row r="31" spans="1:14" ht="20.25" customHeight="1" x14ac:dyDescent="0.15">
      <c r="A31" s="26"/>
      <c r="B31" s="44"/>
      <c r="C31" s="14" t="s">
        <v>146</v>
      </c>
      <c r="D31" s="16"/>
      <c r="E31" s="16"/>
      <c r="F31" s="15" t="s">
        <v>146</v>
      </c>
      <c r="G31" s="16"/>
      <c r="H31" s="15" t="s">
        <v>146</v>
      </c>
      <c r="I31" s="37" t="s">
        <v>30</v>
      </c>
      <c r="J31" s="37" t="s">
        <v>31</v>
      </c>
      <c r="K31" s="37" t="s">
        <v>32</v>
      </c>
      <c r="L31" s="16"/>
      <c r="M31" s="38" t="s">
        <v>29</v>
      </c>
    </row>
    <row r="32" spans="1:14" ht="20.25" customHeight="1" x14ac:dyDescent="0.15">
      <c r="A32" s="12">
        <v>7</v>
      </c>
      <c r="B32" s="45">
        <v>18917</v>
      </c>
      <c r="C32" s="40">
        <f>SUM(I32:K32)</f>
        <v>11083</v>
      </c>
      <c r="D32" s="41">
        <f xml:space="preserve"> C32/B32*100</f>
        <v>58.587513876407456</v>
      </c>
      <c r="E32" s="46">
        <v>1109</v>
      </c>
      <c r="F32" s="41">
        <f xml:space="preserve"> E32/C32*100</f>
        <v>10.006315979427953</v>
      </c>
      <c r="G32" s="46">
        <v>1049</v>
      </c>
      <c r="H32" s="41">
        <f xml:space="preserve"> G32/E32*100</f>
        <v>94.589720468890889</v>
      </c>
      <c r="I32" s="46">
        <v>9810</v>
      </c>
      <c r="J32" s="42">
        <v>15</v>
      </c>
      <c r="K32" s="46">
        <v>1258</v>
      </c>
      <c r="L32" s="42"/>
      <c r="M32" s="47">
        <v>5047</v>
      </c>
    </row>
    <row r="33" spans="1:14" ht="20.25" customHeight="1" x14ac:dyDescent="0.15">
      <c r="A33" s="26"/>
      <c r="B33" s="16"/>
      <c r="C33" s="14" t="s">
        <v>146</v>
      </c>
      <c r="D33" s="16"/>
      <c r="E33" s="16"/>
      <c r="F33" s="15" t="s">
        <v>146</v>
      </c>
      <c r="G33" s="16"/>
      <c r="H33" s="15" t="s">
        <v>146</v>
      </c>
      <c r="I33" s="37" t="s">
        <v>33</v>
      </c>
      <c r="J33" s="37" t="s">
        <v>27</v>
      </c>
      <c r="K33" s="37" t="s">
        <v>34</v>
      </c>
      <c r="L33" s="16"/>
      <c r="M33" s="38" t="s">
        <v>29</v>
      </c>
    </row>
    <row r="34" spans="1:14" ht="20.25" customHeight="1" x14ac:dyDescent="0.15">
      <c r="A34" s="12">
        <v>8</v>
      </c>
      <c r="B34" s="45">
        <v>18489</v>
      </c>
      <c r="C34" s="40">
        <f>SUM(I34:K34)</f>
        <v>10280</v>
      </c>
      <c r="D34" s="41">
        <f xml:space="preserve"> C34/B34*100</f>
        <v>55.600627400075723</v>
      </c>
      <c r="E34" s="46">
        <v>1041</v>
      </c>
      <c r="F34" s="41">
        <f xml:space="preserve"> E34/C34*100</f>
        <v>10.126459143968871</v>
      </c>
      <c r="G34" s="46">
        <v>993</v>
      </c>
      <c r="H34" s="41">
        <f xml:space="preserve"> G34/E34*100</f>
        <v>95.389048991354457</v>
      </c>
      <c r="I34" s="46">
        <v>9035</v>
      </c>
      <c r="J34" s="42">
        <v>12</v>
      </c>
      <c r="K34" s="46">
        <v>1233</v>
      </c>
      <c r="L34" s="42"/>
      <c r="M34" s="47">
        <v>5145</v>
      </c>
    </row>
    <row r="35" spans="1:14" s="16" customFormat="1" ht="20.25" customHeight="1" x14ac:dyDescent="0.15">
      <c r="A35" s="26"/>
      <c r="B35" s="44"/>
      <c r="I35" s="37" t="s">
        <v>35</v>
      </c>
      <c r="J35" s="37" t="s">
        <v>36</v>
      </c>
      <c r="K35" s="37" t="s">
        <v>147</v>
      </c>
      <c r="L35" s="48"/>
      <c r="M35" s="49" t="s">
        <v>29</v>
      </c>
    </row>
    <row r="36" spans="1:14" s="16" customFormat="1" ht="20.25" customHeight="1" x14ac:dyDescent="0.15">
      <c r="A36" s="12">
        <v>9</v>
      </c>
      <c r="B36" s="50">
        <v>18035</v>
      </c>
      <c r="C36" s="51">
        <f>SUM(I36:K36)</f>
        <v>10507</v>
      </c>
      <c r="D36" s="52">
        <f xml:space="preserve"> C36/B36*100</f>
        <v>58.258940948156365</v>
      </c>
      <c r="E36" s="51">
        <v>1007</v>
      </c>
      <c r="F36" s="52">
        <f xml:space="preserve"> E36/C36*100</f>
        <v>9.5840867992766725</v>
      </c>
      <c r="G36" s="53">
        <v>954</v>
      </c>
      <c r="H36" s="52">
        <f xml:space="preserve"> G36/E36*100</f>
        <v>94.73684210526315</v>
      </c>
      <c r="I36" s="51">
        <v>9257</v>
      </c>
      <c r="J36" s="53">
        <v>13</v>
      </c>
      <c r="K36" s="51">
        <v>1237</v>
      </c>
      <c r="L36" s="42"/>
      <c r="M36" s="54">
        <v>5145</v>
      </c>
    </row>
    <row r="37" spans="1:14" s="16" customFormat="1" ht="20.25" customHeight="1" x14ac:dyDescent="0.15">
      <c r="A37" s="26"/>
      <c r="B37" s="55"/>
      <c r="C37" s="24"/>
      <c r="D37" s="24"/>
      <c r="E37" s="24"/>
      <c r="F37" s="24"/>
      <c r="G37" s="24"/>
      <c r="H37" s="24"/>
      <c r="I37" s="56">
        <v>-88.1</v>
      </c>
      <c r="J37" s="57">
        <v>-0.12</v>
      </c>
      <c r="K37" s="58">
        <v>-11.8</v>
      </c>
      <c r="M37" s="59" t="s">
        <v>148</v>
      </c>
      <c r="N37" s="60"/>
    </row>
    <row r="38" spans="1:14" s="16" customFormat="1" ht="20.25" customHeight="1" x14ac:dyDescent="0.15">
      <c r="A38" s="12">
        <v>10</v>
      </c>
      <c r="B38" s="50">
        <v>18068</v>
      </c>
      <c r="C38" s="61">
        <f xml:space="preserve"> I38+J38+K38</f>
        <v>9941</v>
      </c>
      <c r="D38" s="52">
        <f>C38/B38*100</f>
        <v>55.019924728802309</v>
      </c>
      <c r="E38" s="51">
        <v>1127</v>
      </c>
      <c r="F38" s="52">
        <f>E38/C38*100</f>
        <v>11.336887637058645</v>
      </c>
      <c r="G38" s="51">
        <v>1096</v>
      </c>
      <c r="H38" s="52">
        <f>G38/E38*100</f>
        <v>97.24933451641526</v>
      </c>
      <c r="I38" s="61">
        <v>8656</v>
      </c>
      <c r="J38" s="62" t="s">
        <v>149</v>
      </c>
      <c r="K38" s="61">
        <v>1264</v>
      </c>
      <c r="L38" s="42"/>
      <c r="M38" s="63">
        <v>5145</v>
      </c>
    </row>
    <row r="39" spans="1:14" s="16" customFormat="1" ht="20.25" customHeight="1" x14ac:dyDescent="0.15">
      <c r="A39" s="64"/>
      <c r="B39" s="21" t="s">
        <v>146</v>
      </c>
      <c r="C39" s="65" t="s">
        <v>146</v>
      </c>
      <c r="D39" s="24"/>
      <c r="E39" s="24"/>
      <c r="F39" s="24"/>
      <c r="G39" s="24"/>
      <c r="H39" s="24"/>
      <c r="I39" s="58">
        <v>-87.1</v>
      </c>
      <c r="J39" s="57">
        <v>-0.21</v>
      </c>
      <c r="K39" s="58">
        <v>-12.7</v>
      </c>
      <c r="L39" s="48"/>
      <c r="M39" s="66" t="s">
        <v>150</v>
      </c>
    </row>
    <row r="40" spans="1:14" s="16" customFormat="1" ht="20.25" customHeight="1" x14ac:dyDescent="0.15">
      <c r="A40" s="12">
        <v>11</v>
      </c>
      <c r="B40" s="50">
        <v>17822</v>
      </c>
      <c r="C40" s="61">
        <f xml:space="preserve"> I40+J40+K40</f>
        <v>9872</v>
      </c>
      <c r="D40" s="52">
        <f>C40/B40*100</f>
        <v>55.392211872966001</v>
      </c>
      <c r="E40" s="53">
        <v>993</v>
      </c>
      <c r="F40" s="52">
        <f>E40/C40*100</f>
        <v>10.058752025931929</v>
      </c>
      <c r="G40" s="53">
        <v>963</v>
      </c>
      <c r="H40" s="52">
        <f>G40/E40*100</f>
        <v>96.978851963746223</v>
      </c>
      <c r="I40" s="61">
        <v>9403</v>
      </c>
      <c r="J40" s="62" t="s">
        <v>151</v>
      </c>
      <c r="K40" s="62" t="s">
        <v>152</v>
      </c>
      <c r="L40" s="42"/>
      <c r="M40" s="63">
        <v>5145</v>
      </c>
    </row>
    <row r="41" spans="1:14" s="16" customFormat="1" ht="20.25" customHeight="1" x14ac:dyDescent="0.15">
      <c r="A41" s="26"/>
      <c r="B41" s="21" t="s">
        <v>146</v>
      </c>
      <c r="C41" s="65" t="s">
        <v>146</v>
      </c>
      <c r="D41" s="24"/>
      <c r="E41" s="24"/>
      <c r="F41" s="24"/>
      <c r="G41" s="24"/>
      <c r="H41" s="24"/>
      <c r="I41" s="58">
        <v>-95.2</v>
      </c>
      <c r="J41" s="57">
        <v>-0.12</v>
      </c>
      <c r="K41" s="58">
        <v>-4.5999999999999996</v>
      </c>
      <c r="M41" s="67">
        <v>-1000</v>
      </c>
    </row>
    <row r="42" spans="1:14" s="16" customFormat="1" ht="20.25" customHeight="1" x14ac:dyDescent="0.15">
      <c r="A42" s="12">
        <v>12</v>
      </c>
      <c r="B42" s="50">
        <v>17446</v>
      </c>
      <c r="C42" s="61">
        <f xml:space="preserve"> I42+J42+K42</f>
        <v>9432</v>
      </c>
      <c r="D42" s="52">
        <f>C42/B42*100</f>
        <v>54.063968818067174</v>
      </c>
      <c r="E42" s="53">
        <v>886</v>
      </c>
      <c r="F42" s="52">
        <f>E42/C42*100</f>
        <v>9.393553859202715</v>
      </c>
      <c r="G42" s="53">
        <v>852</v>
      </c>
      <c r="H42" s="52">
        <f>G42/E42*100</f>
        <v>96.162528216704288</v>
      </c>
      <c r="I42" s="61">
        <v>9003</v>
      </c>
      <c r="J42" s="62" t="s">
        <v>153</v>
      </c>
      <c r="K42" s="62" t="s">
        <v>154</v>
      </c>
      <c r="L42" s="42"/>
      <c r="M42" s="63">
        <v>5145</v>
      </c>
    </row>
    <row r="43" spans="1:14" s="16" customFormat="1" ht="20.25" customHeight="1" x14ac:dyDescent="0.15">
      <c r="A43" s="26"/>
      <c r="B43" s="21" t="s">
        <v>146</v>
      </c>
      <c r="C43" s="68" t="s">
        <v>146</v>
      </c>
      <c r="D43" s="24"/>
      <c r="E43" s="24"/>
      <c r="F43" s="24"/>
      <c r="G43" s="24"/>
      <c r="H43" s="24"/>
      <c r="I43" s="58">
        <v>-95.5</v>
      </c>
      <c r="J43" s="57">
        <v>-0.15</v>
      </c>
      <c r="K43" s="58">
        <v>-4.4000000000000004</v>
      </c>
      <c r="M43" s="67">
        <v>-1400</v>
      </c>
    </row>
    <row r="44" spans="1:14" s="16" customFormat="1" ht="20.25" customHeight="1" x14ac:dyDescent="0.15">
      <c r="A44" s="12">
        <v>13</v>
      </c>
      <c r="B44" s="50">
        <v>17164</v>
      </c>
      <c r="C44" s="61">
        <f xml:space="preserve"> I44+J44+K44+L44</f>
        <v>9325</v>
      </c>
      <c r="D44" s="52">
        <f>C44/B44*100</f>
        <v>54.328827779072476</v>
      </c>
      <c r="E44" s="53">
        <v>931</v>
      </c>
      <c r="F44" s="52">
        <v>9.9</v>
      </c>
      <c r="G44" s="53">
        <v>885</v>
      </c>
      <c r="H44" s="52">
        <f>G44/E44*100</f>
        <v>95.059076262083792</v>
      </c>
      <c r="I44" s="61">
        <v>8880</v>
      </c>
      <c r="J44" s="62" t="s">
        <v>155</v>
      </c>
      <c r="K44" s="62" t="s">
        <v>156</v>
      </c>
      <c r="L44" s="42">
        <v>35</v>
      </c>
      <c r="M44" s="63">
        <v>4900</v>
      </c>
    </row>
    <row r="45" spans="1:14" s="16" customFormat="1" ht="20.25" customHeight="1" x14ac:dyDescent="0.15">
      <c r="A45" s="26"/>
      <c r="B45" s="21" t="s">
        <v>146</v>
      </c>
      <c r="C45" s="68" t="s">
        <v>146</v>
      </c>
      <c r="D45" s="24"/>
      <c r="E45" s="24"/>
      <c r="F45" s="24"/>
      <c r="G45" s="24"/>
      <c r="H45" s="24"/>
      <c r="I45" s="58">
        <v>-95.2</v>
      </c>
      <c r="J45" s="57">
        <v>-7.0000000000000007E-2</v>
      </c>
      <c r="K45" s="58">
        <v>-4.3</v>
      </c>
      <c r="M45" s="67">
        <v>-1400</v>
      </c>
    </row>
    <row r="46" spans="1:14" s="16" customFormat="1" ht="20.25" customHeight="1" x14ac:dyDescent="0.15">
      <c r="A46" s="12">
        <v>14</v>
      </c>
      <c r="B46" s="50">
        <v>17076</v>
      </c>
      <c r="C46" s="61">
        <f>9029</f>
        <v>9029</v>
      </c>
      <c r="D46" s="52">
        <v>52.9</v>
      </c>
      <c r="E46" s="53">
        <v>812</v>
      </c>
      <c r="F46" s="52">
        <v>9</v>
      </c>
      <c r="G46" s="53">
        <v>789</v>
      </c>
      <c r="H46" s="52">
        <v>97.2</v>
      </c>
      <c r="I46" s="61">
        <v>8639</v>
      </c>
      <c r="J46" s="62" t="s">
        <v>157</v>
      </c>
      <c r="K46" s="62" t="s">
        <v>158</v>
      </c>
      <c r="L46" s="53">
        <v>23</v>
      </c>
      <c r="M46" s="63">
        <v>4900</v>
      </c>
    </row>
    <row r="47" spans="1:14" s="16" customFormat="1" ht="20.25" customHeight="1" x14ac:dyDescent="0.15">
      <c r="A47" s="26"/>
      <c r="B47" s="69"/>
      <c r="C47" s="70"/>
      <c r="D47" s="71"/>
      <c r="E47" s="71"/>
      <c r="F47" s="71"/>
      <c r="G47" s="71"/>
      <c r="H47" s="71"/>
      <c r="I47" s="72">
        <v>-95.7</v>
      </c>
      <c r="J47" s="73">
        <v>-0.19</v>
      </c>
      <c r="K47" s="72">
        <v>-3.9</v>
      </c>
      <c r="L47" s="71"/>
      <c r="M47" s="74">
        <v>-1400</v>
      </c>
    </row>
    <row r="48" spans="1:14" s="16" customFormat="1" ht="20.25" customHeight="1" x14ac:dyDescent="0.15">
      <c r="A48" s="12">
        <v>15</v>
      </c>
      <c r="B48" s="50">
        <v>16967</v>
      </c>
      <c r="C48" s="61">
        <v>9086</v>
      </c>
      <c r="D48" s="52">
        <v>53.6</v>
      </c>
      <c r="E48" s="53">
        <v>750</v>
      </c>
      <c r="F48" s="52">
        <v>8.3000000000000007</v>
      </c>
      <c r="G48" s="53">
        <v>639</v>
      </c>
      <c r="H48" s="52">
        <v>85.2</v>
      </c>
      <c r="I48" s="61">
        <v>8656</v>
      </c>
      <c r="J48" s="62" t="s">
        <v>159</v>
      </c>
      <c r="K48" s="62" t="s">
        <v>160</v>
      </c>
      <c r="L48" s="53">
        <v>111</v>
      </c>
      <c r="M48" s="63">
        <v>4800</v>
      </c>
    </row>
    <row r="49" spans="1:16" s="16" customFormat="1" ht="20.25" customHeight="1" x14ac:dyDescent="0.15">
      <c r="A49" s="26"/>
      <c r="B49" s="21"/>
      <c r="C49" s="68"/>
      <c r="D49" s="24"/>
      <c r="E49" s="24"/>
      <c r="F49" s="24"/>
      <c r="G49" s="24"/>
      <c r="H49" s="24"/>
      <c r="I49" s="58">
        <v>-95.3</v>
      </c>
      <c r="J49" s="57">
        <v>-7.0000000000000007E-2</v>
      </c>
      <c r="K49" s="58">
        <v>-3.4</v>
      </c>
      <c r="L49" s="24"/>
      <c r="M49" s="67">
        <v>-1400</v>
      </c>
    </row>
    <row r="50" spans="1:16" s="16" customFormat="1" ht="20.25" customHeight="1" x14ac:dyDescent="0.15">
      <c r="A50" s="12">
        <v>16</v>
      </c>
      <c r="B50" s="50">
        <v>17159</v>
      </c>
      <c r="C50" s="61">
        <v>8814</v>
      </c>
      <c r="D50" s="52">
        <v>51.4</v>
      </c>
      <c r="E50" s="53">
        <v>870</v>
      </c>
      <c r="F50" s="52">
        <v>9.9</v>
      </c>
      <c r="G50" s="53">
        <v>840</v>
      </c>
      <c r="H50" s="52">
        <v>96.6</v>
      </c>
      <c r="I50" s="61">
        <v>8387</v>
      </c>
      <c r="J50" s="62" t="s">
        <v>151</v>
      </c>
      <c r="K50" s="62" t="s">
        <v>161</v>
      </c>
      <c r="L50" s="53">
        <v>30</v>
      </c>
      <c r="M50" s="63">
        <v>4800</v>
      </c>
    </row>
    <row r="51" spans="1:16" s="16" customFormat="1" ht="20.25" customHeight="1" x14ac:dyDescent="0.15">
      <c r="A51" s="75"/>
      <c r="B51" s="30"/>
      <c r="C51" s="76"/>
      <c r="D51" s="33"/>
      <c r="E51" s="33"/>
      <c r="F51" s="33"/>
      <c r="G51" s="33"/>
      <c r="H51" s="33"/>
      <c r="I51" s="77">
        <v>-95.2</v>
      </c>
      <c r="J51" s="78">
        <v>-0.14000000000000001</v>
      </c>
      <c r="K51" s="77">
        <v>-4.4000000000000004</v>
      </c>
      <c r="L51" s="33"/>
      <c r="M51" s="79">
        <v>-1400</v>
      </c>
    </row>
    <row r="52" spans="1:16" s="16" customFormat="1" ht="20.25" customHeight="1" x14ac:dyDescent="0.15">
      <c r="A52" s="24"/>
      <c r="B52" s="22"/>
      <c r="C52" s="68"/>
      <c r="D52" s="24"/>
      <c r="E52" s="24"/>
      <c r="F52" s="24"/>
      <c r="G52" s="24"/>
      <c r="H52" s="24"/>
      <c r="I52" s="58"/>
      <c r="J52" s="57"/>
      <c r="K52" s="58"/>
      <c r="M52" s="80"/>
    </row>
    <row r="53" spans="1:16" ht="20.25" customHeight="1" x14ac:dyDescent="0.15">
      <c r="A53" s="9" t="s">
        <v>37</v>
      </c>
      <c r="D53" s="9"/>
      <c r="F53" s="9"/>
      <c r="H53" s="9"/>
    </row>
    <row r="54" spans="1:16" ht="20.25" customHeight="1" x14ac:dyDescent="0.15">
      <c r="A54" s="246" t="s">
        <v>38</v>
      </c>
      <c r="B54" s="249" t="s">
        <v>39</v>
      </c>
      <c r="C54" s="250"/>
      <c r="D54" s="251"/>
      <c r="E54" s="249" t="s">
        <v>40</v>
      </c>
      <c r="F54" s="250"/>
      <c r="G54" s="250"/>
      <c r="H54" s="251"/>
      <c r="I54" s="249" t="s">
        <v>4</v>
      </c>
      <c r="J54" s="250"/>
      <c r="K54" s="251"/>
      <c r="L54" s="246" t="s">
        <v>138</v>
      </c>
      <c r="M54" s="246" t="s">
        <v>20</v>
      </c>
      <c r="N54" s="249" t="s">
        <v>41</v>
      </c>
      <c r="O54" s="250"/>
      <c r="P54" s="251"/>
    </row>
    <row r="55" spans="1:16" ht="20.25" customHeight="1" x14ac:dyDescent="0.15">
      <c r="A55" s="247"/>
      <c r="B55" s="11" t="s">
        <v>6</v>
      </c>
      <c r="C55" s="11" t="s">
        <v>7</v>
      </c>
      <c r="D55" s="11" t="s">
        <v>8</v>
      </c>
      <c r="E55" s="11" t="s">
        <v>21</v>
      </c>
      <c r="F55" s="11" t="s">
        <v>22</v>
      </c>
      <c r="G55" s="11" t="s">
        <v>7</v>
      </c>
      <c r="H55" s="11" t="s">
        <v>8</v>
      </c>
      <c r="I55" s="246" t="s">
        <v>23</v>
      </c>
      <c r="J55" s="246" t="s">
        <v>24</v>
      </c>
      <c r="K55" s="246" t="s">
        <v>42</v>
      </c>
      <c r="L55" s="247"/>
      <c r="M55" s="247"/>
      <c r="N55" s="246" t="s">
        <v>7</v>
      </c>
      <c r="O55" s="246" t="s">
        <v>21</v>
      </c>
      <c r="P55" s="11" t="s">
        <v>20</v>
      </c>
    </row>
    <row r="56" spans="1:16" ht="20.25" customHeight="1" x14ac:dyDescent="0.15">
      <c r="A56" s="248"/>
      <c r="B56" s="13" t="s">
        <v>139</v>
      </c>
      <c r="C56" s="13" t="s">
        <v>140</v>
      </c>
      <c r="D56" s="13" t="s">
        <v>141</v>
      </c>
      <c r="E56" s="13" t="s">
        <v>142</v>
      </c>
      <c r="F56" s="13" t="s">
        <v>143</v>
      </c>
      <c r="G56" s="13" t="s">
        <v>144</v>
      </c>
      <c r="H56" s="13" t="s">
        <v>145</v>
      </c>
      <c r="I56" s="248"/>
      <c r="J56" s="248"/>
      <c r="K56" s="248"/>
      <c r="L56" s="248"/>
      <c r="M56" s="13" t="s">
        <v>13</v>
      </c>
      <c r="N56" s="248"/>
      <c r="O56" s="248"/>
      <c r="P56" s="13" t="s">
        <v>13</v>
      </c>
    </row>
    <row r="57" spans="1:16" ht="20.25" customHeight="1" x14ac:dyDescent="0.15">
      <c r="A57" s="12" t="s">
        <v>130</v>
      </c>
      <c r="B57" s="14">
        <v>17013</v>
      </c>
      <c r="C57" s="14">
        <v>11371</v>
      </c>
      <c r="D57" s="16">
        <v>66.8</v>
      </c>
      <c r="E57" s="16">
        <v>88</v>
      </c>
      <c r="F57" s="16">
        <v>0.77</v>
      </c>
      <c r="G57" s="16">
        <v>86</v>
      </c>
      <c r="H57" s="27">
        <v>96.7</v>
      </c>
      <c r="I57" s="14">
        <v>11294</v>
      </c>
      <c r="J57" s="16">
        <v>7</v>
      </c>
      <c r="K57" s="16">
        <v>68</v>
      </c>
      <c r="L57" s="16"/>
      <c r="M57" s="14">
        <v>6386</v>
      </c>
      <c r="N57" s="16">
        <v>263</v>
      </c>
      <c r="O57" s="16">
        <v>3</v>
      </c>
      <c r="P57" s="36">
        <v>6386</v>
      </c>
    </row>
    <row r="58" spans="1:16" ht="20.25" customHeight="1" x14ac:dyDescent="0.15">
      <c r="A58" s="26"/>
      <c r="B58" s="16"/>
      <c r="C58" s="16"/>
      <c r="D58" s="16"/>
      <c r="E58" s="16"/>
      <c r="F58" s="16"/>
      <c r="G58" s="16"/>
      <c r="H58" s="27"/>
      <c r="I58" s="37" t="s">
        <v>43</v>
      </c>
      <c r="J58" s="37" t="s">
        <v>44</v>
      </c>
      <c r="K58" s="37" t="s">
        <v>162</v>
      </c>
      <c r="L58" s="16"/>
      <c r="M58" s="37" t="s">
        <v>15</v>
      </c>
      <c r="N58" s="81"/>
      <c r="O58" s="81" t="s">
        <v>163</v>
      </c>
      <c r="P58" s="38" t="s">
        <v>15</v>
      </c>
    </row>
    <row r="59" spans="1:16" ht="20.25" customHeight="1" x14ac:dyDescent="0.15">
      <c r="A59" s="12">
        <v>6</v>
      </c>
      <c r="B59" s="39">
        <v>18985</v>
      </c>
      <c r="C59" s="40">
        <v>11670</v>
      </c>
      <c r="D59" s="42">
        <v>61.5</v>
      </c>
      <c r="E59" s="42">
        <v>103</v>
      </c>
      <c r="F59" s="42">
        <v>0.88</v>
      </c>
      <c r="G59" s="42">
        <v>101</v>
      </c>
      <c r="H59" s="82">
        <v>98.1</v>
      </c>
      <c r="I59" s="40">
        <v>11576</v>
      </c>
      <c r="J59" s="42">
        <v>7</v>
      </c>
      <c r="K59" s="42">
        <v>85</v>
      </c>
      <c r="L59" s="42"/>
      <c r="M59" s="40">
        <v>6386</v>
      </c>
      <c r="N59" s="42">
        <v>295</v>
      </c>
      <c r="O59" s="42">
        <v>4</v>
      </c>
      <c r="P59" s="43">
        <v>6386</v>
      </c>
    </row>
    <row r="60" spans="1:16" ht="20.25" customHeight="1" x14ac:dyDescent="0.15">
      <c r="A60" s="26"/>
      <c r="B60" s="44"/>
      <c r="C60" s="16"/>
      <c r="D60" s="16"/>
      <c r="E60" s="16"/>
      <c r="F60" s="16"/>
      <c r="G60" s="16"/>
      <c r="H60" s="27"/>
      <c r="I60" s="37" t="s">
        <v>45</v>
      </c>
      <c r="J60" s="37" t="s">
        <v>44</v>
      </c>
      <c r="K60" s="37" t="s">
        <v>164</v>
      </c>
      <c r="L60" s="16"/>
      <c r="M60" s="37" t="s">
        <v>15</v>
      </c>
      <c r="N60" s="81"/>
      <c r="O60" s="81" t="s">
        <v>165</v>
      </c>
      <c r="P60" s="38" t="s">
        <v>15</v>
      </c>
    </row>
    <row r="61" spans="1:16" ht="20.25" customHeight="1" x14ac:dyDescent="0.15">
      <c r="A61" s="12">
        <v>7</v>
      </c>
      <c r="B61" s="45">
        <v>17770</v>
      </c>
      <c r="C61" s="46">
        <v>11563</v>
      </c>
      <c r="D61" s="42">
        <v>65.099999999999994</v>
      </c>
      <c r="E61" s="42">
        <v>155</v>
      </c>
      <c r="F61" s="42">
        <v>1.3</v>
      </c>
      <c r="G61" s="42">
        <v>154</v>
      </c>
      <c r="H61" s="42">
        <v>99.4</v>
      </c>
      <c r="I61" s="46">
        <v>11424</v>
      </c>
      <c r="J61" s="42">
        <v>8</v>
      </c>
      <c r="K61" s="42">
        <v>130</v>
      </c>
      <c r="L61" s="42"/>
      <c r="M61" s="46">
        <v>6386</v>
      </c>
      <c r="N61" s="42">
        <v>274</v>
      </c>
      <c r="O61" s="42">
        <v>4</v>
      </c>
      <c r="P61" s="47">
        <v>6386</v>
      </c>
    </row>
    <row r="62" spans="1:16" ht="20.25" customHeight="1" x14ac:dyDescent="0.15">
      <c r="A62" s="26"/>
      <c r="B62" s="16"/>
      <c r="C62" s="16"/>
      <c r="D62" s="16"/>
      <c r="E62" s="16"/>
      <c r="F62" s="16"/>
      <c r="G62" s="16"/>
      <c r="H62" s="16"/>
      <c r="I62" s="37" t="s">
        <v>46</v>
      </c>
      <c r="J62" s="37" t="s">
        <v>47</v>
      </c>
      <c r="K62" s="37" t="s">
        <v>48</v>
      </c>
      <c r="L62" s="16"/>
      <c r="M62" s="37" t="s">
        <v>15</v>
      </c>
      <c r="N62" s="16"/>
      <c r="O62" s="81" t="s">
        <v>165</v>
      </c>
      <c r="P62" s="38" t="s">
        <v>15</v>
      </c>
    </row>
    <row r="63" spans="1:16" ht="20.25" customHeight="1" x14ac:dyDescent="0.15">
      <c r="A63" s="12">
        <v>8</v>
      </c>
      <c r="B63" s="45">
        <v>17150</v>
      </c>
      <c r="C63" s="46">
        <v>11732</v>
      </c>
      <c r="D63" s="42">
        <v>68.400000000000006</v>
      </c>
      <c r="E63" s="42">
        <v>138</v>
      </c>
      <c r="F63" s="42">
        <v>1.2</v>
      </c>
      <c r="G63" s="42">
        <v>133</v>
      </c>
      <c r="H63" s="42">
        <v>96.4</v>
      </c>
      <c r="I63" s="46">
        <v>11624</v>
      </c>
      <c r="J63" s="42">
        <v>7</v>
      </c>
      <c r="K63" s="42">
        <v>101</v>
      </c>
      <c r="L63" s="42"/>
      <c r="M63" s="46">
        <v>6386</v>
      </c>
      <c r="N63" s="42">
        <v>246</v>
      </c>
      <c r="O63" s="42">
        <v>5</v>
      </c>
      <c r="P63" s="47">
        <v>6386</v>
      </c>
    </row>
    <row r="64" spans="1:16" s="16" customFormat="1" ht="20.25" customHeight="1" x14ac:dyDescent="0.15">
      <c r="A64" s="26"/>
      <c r="B64" s="44"/>
      <c r="I64" s="37" t="s">
        <v>49</v>
      </c>
      <c r="J64" s="37" t="s">
        <v>44</v>
      </c>
      <c r="K64" s="37" t="s">
        <v>166</v>
      </c>
      <c r="M64" s="37" t="s">
        <v>15</v>
      </c>
      <c r="O64" s="81" t="s">
        <v>165</v>
      </c>
      <c r="P64" s="38" t="s">
        <v>15</v>
      </c>
    </row>
    <row r="65" spans="1:16" ht="20.25" customHeight="1" x14ac:dyDescent="0.15">
      <c r="A65" s="12">
        <v>9</v>
      </c>
      <c r="B65" s="50">
        <v>17118</v>
      </c>
      <c r="C65" s="51">
        <v>11548</v>
      </c>
      <c r="D65" s="83">
        <v>67.5</v>
      </c>
      <c r="E65" s="53">
        <v>118</v>
      </c>
      <c r="F65" s="83">
        <v>1</v>
      </c>
      <c r="G65" s="53">
        <v>112</v>
      </c>
      <c r="H65" s="83">
        <v>94.9</v>
      </c>
      <c r="I65" s="51">
        <v>11451</v>
      </c>
      <c r="J65" s="53">
        <v>3</v>
      </c>
      <c r="K65" s="53">
        <v>94</v>
      </c>
      <c r="L65" s="42"/>
      <c r="M65" s="51">
        <v>6510</v>
      </c>
      <c r="N65" s="53">
        <v>224</v>
      </c>
      <c r="O65" s="53">
        <v>2</v>
      </c>
      <c r="P65" s="54">
        <v>6510</v>
      </c>
    </row>
    <row r="66" spans="1:16" ht="20.25" customHeight="1" x14ac:dyDescent="0.15">
      <c r="A66" s="26"/>
      <c r="B66" s="55"/>
      <c r="C66" s="24"/>
      <c r="D66" s="23"/>
      <c r="E66" s="24"/>
      <c r="F66" s="23"/>
      <c r="G66" s="24"/>
      <c r="H66" s="23"/>
      <c r="I66" s="84">
        <v>-99.160027710425993</v>
      </c>
      <c r="J66" s="85">
        <v>-2.5978524419813E-2</v>
      </c>
      <c r="K66" s="85">
        <v>-0.81399376515413902</v>
      </c>
      <c r="L66" s="16"/>
      <c r="M66" s="37" t="s">
        <v>15</v>
      </c>
      <c r="N66" s="86"/>
      <c r="O66" s="87" t="s">
        <v>165</v>
      </c>
      <c r="P66" s="88" t="s">
        <v>167</v>
      </c>
    </row>
    <row r="67" spans="1:16" ht="20.25" customHeight="1" x14ac:dyDescent="0.15">
      <c r="A67" s="12">
        <v>10</v>
      </c>
      <c r="B67" s="50">
        <v>16914</v>
      </c>
      <c r="C67" s="61">
        <f>I67+J67+K67</f>
        <v>10171</v>
      </c>
      <c r="D67" s="83">
        <f>C67/B67*100</f>
        <v>60.133617121910845</v>
      </c>
      <c r="E67" s="53">
        <v>121</v>
      </c>
      <c r="F67" s="83">
        <f>E67/C67*100</f>
        <v>1.1896568675646446</v>
      </c>
      <c r="G67" s="53">
        <v>116</v>
      </c>
      <c r="H67" s="83">
        <f>G67/E67*100</f>
        <v>95.867768595041326</v>
      </c>
      <c r="I67" s="61">
        <v>10069</v>
      </c>
      <c r="J67" s="61" t="s">
        <v>168</v>
      </c>
      <c r="K67" s="61" t="s">
        <v>169</v>
      </c>
      <c r="L67" s="42"/>
      <c r="M67" s="61">
        <v>7014</v>
      </c>
      <c r="N67" s="62" t="s">
        <v>170</v>
      </c>
      <c r="O67" s="89">
        <v>7</v>
      </c>
      <c r="P67" s="63" t="s">
        <v>171</v>
      </c>
    </row>
    <row r="68" spans="1:16" ht="20.25" customHeight="1" x14ac:dyDescent="0.15">
      <c r="A68" s="12"/>
      <c r="B68" s="55"/>
      <c r="C68" s="65"/>
      <c r="D68" s="23"/>
      <c r="E68" s="24"/>
      <c r="F68" s="23"/>
      <c r="G68" s="24"/>
      <c r="H68" s="23"/>
      <c r="I68" s="90">
        <v>-98.997148756267805</v>
      </c>
      <c r="J68" s="91">
        <v>-4.9159374692753902E-2</v>
      </c>
      <c r="K68" s="91">
        <v>-0.95369186903942604</v>
      </c>
      <c r="L68" s="16"/>
      <c r="M68" s="92" t="s">
        <v>172</v>
      </c>
      <c r="N68" s="93"/>
      <c r="O68" s="93" t="s">
        <v>173</v>
      </c>
      <c r="P68" s="88" t="s">
        <v>174</v>
      </c>
    </row>
    <row r="69" spans="1:16" ht="20.25" customHeight="1" x14ac:dyDescent="0.15">
      <c r="A69" s="12">
        <v>11</v>
      </c>
      <c r="B69" s="50">
        <v>16867</v>
      </c>
      <c r="C69" s="61">
        <f>I69+J69+K69</f>
        <v>10630</v>
      </c>
      <c r="D69" s="83">
        <f>C69/B69*100</f>
        <v>63.02246991166183</v>
      </c>
      <c r="E69" s="53">
        <v>108</v>
      </c>
      <c r="F69" s="83">
        <f>E69/C69*100</f>
        <v>1.0159924741298212</v>
      </c>
      <c r="G69" s="53">
        <v>106</v>
      </c>
      <c r="H69" s="83">
        <f>G69/E69*100</f>
        <v>98.148148148148152</v>
      </c>
      <c r="I69" s="61">
        <v>10537</v>
      </c>
      <c r="J69" s="61" t="s">
        <v>175</v>
      </c>
      <c r="K69" s="61" t="s">
        <v>176</v>
      </c>
      <c r="L69" s="42"/>
      <c r="M69" s="61">
        <v>7014</v>
      </c>
      <c r="N69" s="62" t="s">
        <v>177</v>
      </c>
      <c r="O69" s="89">
        <v>4</v>
      </c>
      <c r="P69" s="63" t="s">
        <v>171</v>
      </c>
    </row>
    <row r="70" spans="1:16" ht="20.25" customHeight="1" x14ac:dyDescent="0.15">
      <c r="A70" s="26"/>
      <c r="B70" s="21"/>
      <c r="C70" s="65"/>
      <c r="D70" s="23"/>
      <c r="E70" s="24" t="s">
        <v>178</v>
      </c>
      <c r="F70" s="23"/>
      <c r="G70" s="24"/>
      <c r="H70" s="23"/>
      <c r="I70" s="90">
        <v>-99.125117591721505</v>
      </c>
      <c r="J70" s="91">
        <v>-2.82220131702728E-2</v>
      </c>
      <c r="K70" s="91">
        <v>-0.84666039510818403</v>
      </c>
      <c r="L70" s="16"/>
      <c r="M70" s="92" t="s">
        <v>179</v>
      </c>
      <c r="N70" s="93"/>
      <c r="O70" s="93" t="s">
        <v>180</v>
      </c>
      <c r="P70" s="88" t="s">
        <v>181</v>
      </c>
    </row>
    <row r="71" spans="1:16" ht="20.25" customHeight="1" x14ac:dyDescent="0.15">
      <c r="A71" s="12">
        <v>12</v>
      </c>
      <c r="B71" s="50">
        <v>16392</v>
      </c>
      <c r="C71" s="61">
        <f>I71+J71+K71</f>
        <v>10739</v>
      </c>
      <c r="D71" s="83">
        <f>C71/B71*100</f>
        <v>65.513665202537823</v>
      </c>
      <c r="E71" s="53">
        <v>86</v>
      </c>
      <c r="F71" s="83">
        <f>E71/C71*100</f>
        <v>0.8008194431511314</v>
      </c>
      <c r="G71" s="53">
        <v>81</v>
      </c>
      <c r="H71" s="83">
        <f>G71/E71*100</f>
        <v>94.186046511627907</v>
      </c>
      <c r="I71" s="61">
        <v>10680</v>
      </c>
      <c r="J71" s="61" t="s">
        <v>182</v>
      </c>
      <c r="K71" s="61" t="s">
        <v>183</v>
      </c>
      <c r="L71" s="42"/>
      <c r="M71" s="61">
        <v>7014</v>
      </c>
      <c r="N71" s="62" t="s">
        <v>184</v>
      </c>
      <c r="O71" s="89"/>
      <c r="P71" s="63" t="s">
        <v>171</v>
      </c>
    </row>
    <row r="72" spans="1:16" ht="20.25" customHeight="1" x14ac:dyDescent="0.15">
      <c r="A72" s="26"/>
      <c r="B72" s="55"/>
      <c r="C72" s="68"/>
      <c r="D72" s="23"/>
      <c r="E72" s="24"/>
      <c r="F72" s="23"/>
      <c r="G72" s="24"/>
      <c r="H72" s="23"/>
      <c r="I72" s="90">
        <v>-99.450600614582399</v>
      </c>
      <c r="J72" s="91">
        <v>-3.7247415960517699E-2</v>
      </c>
      <c r="K72" s="91">
        <v>-0.51215196945711905</v>
      </c>
      <c r="L72" s="16"/>
      <c r="M72" s="92" t="s">
        <v>179</v>
      </c>
      <c r="N72" s="86"/>
      <c r="O72" s="93" t="s">
        <v>180</v>
      </c>
      <c r="P72" s="88" t="s">
        <v>185</v>
      </c>
    </row>
    <row r="73" spans="1:16" ht="20.25" customHeight="1" x14ac:dyDescent="0.15">
      <c r="A73" s="12">
        <v>13</v>
      </c>
      <c r="B73" s="50">
        <v>16991</v>
      </c>
      <c r="C73" s="61">
        <f>I73+J73+K73+L73</f>
        <v>11003</v>
      </c>
      <c r="D73" s="83">
        <f>C73/B73*100</f>
        <v>64.757812959802251</v>
      </c>
      <c r="E73" s="53">
        <v>98</v>
      </c>
      <c r="F73" s="83">
        <f>E73/C73*100</f>
        <v>0.89066618195037717</v>
      </c>
      <c r="G73" s="53">
        <v>97</v>
      </c>
      <c r="H73" s="83">
        <f>G73/E73*100</f>
        <v>98.979591836734699</v>
      </c>
      <c r="I73" s="61">
        <v>10914</v>
      </c>
      <c r="J73" s="61">
        <v>4</v>
      </c>
      <c r="K73" s="61">
        <v>84</v>
      </c>
      <c r="L73" s="61">
        <v>1</v>
      </c>
      <c r="M73" s="61">
        <v>7014</v>
      </c>
      <c r="N73" s="62" t="s">
        <v>186</v>
      </c>
      <c r="O73" s="89">
        <v>17</v>
      </c>
      <c r="P73" s="63">
        <v>7014</v>
      </c>
    </row>
    <row r="74" spans="1:16" ht="20.25" customHeight="1" x14ac:dyDescent="0.15">
      <c r="A74" s="26"/>
      <c r="B74" s="55"/>
      <c r="C74" s="68"/>
      <c r="D74" s="23"/>
      <c r="E74" s="24"/>
      <c r="F74" s="23"/>
      <c r="G74" s="24"/>
      <c r="H74" s="23"/>
      <c r="I74" s="90">
        <v>-99.5</v>
      </c>
      <c r="J74" s="91">
        <v>-3.7247415960517699E-2</v>
      </c>
      <c r="K74" s="91">
        <v>-0.51215196945711905</v>
      </c>
      <c r="L74" s="16"/>
      <c r="M74" s="92" t="s">
        <v>179</v>
      </c>
      <c r="N74" s="86"/>
      <c r="O74" s="93"/>
      <c r="P74" s="88" t="s">
        <v>185</v>
      </c>
    </row>
    <row r="75" spans="1:16" ht="20.25" customHeight="1" x14ac:dyDescent="0.15">
      <c r="A75" s="12">
        <v>14</v>
      </c>
      <c r="B75" s="94">
        <v>16851</v>
      </c>
      <c r="C75" s="61">
        <v>11053</v>
      </c>
      <c r="D75" s="83">
        <f>C75/B75*100</f>
        <v>65.592546436413272</v>
      </c>
      <c r="E75" s="53">
        <v>82</v>
      </c>
      <c r="F75" s="83">
        <f>E75/C75*100</f>
        <v>0.74188003257034296</v>
      </c>
      <c r="G75" s="53">
        <v>82</v>
      </c>
      <c r="H75" s="83">
        <f>G75/E75*100</f>
        <v>100</v>
      </c>
      <c r="I75" s="61">
        <v>11008</v>
      </c>
      <c r="J75" s="61">
        <v>2</v>
      </c>
      <c r="K75" s="61">
        <v>43</v>
      </c>
      <c r="L75" s="53"/>
      <c r="M75" s="61">
        <v>6680</v>
      </c>
      <c r="N75" s="62" t="s">
        <v>187</v>
      </c>
      <c r="O75" s="62" t="s">
        <v>159</v>
      </c>
      <c r="P75" s="63">
        <v>6680</v>
      </c>
    </row>
    <row r="76" spans="1:16" ht="20.25" customHeight="1" x14ac:dyDescent="0.15">
      <c r="A76" s="26"/>
      <c r="B76" s="95"/>
      <c r="C76" s="70"/>
      <c r="D76" s="96"/>
      <c r="E76" s="71"/>
      <c r="F76" s="96"/>
      <c r="G76" s="71"/>
      <c r="H76" s="96"/>
      <c r="I76" s="97">
        <v>-99.6</v>
      </c>
      <c r="J76" s="98">
        <v>-0.02</v>
      </c>
      <c r="K76" s="98">
        <v>-0.39</v>
      </c>
      <c r="L76" s="71"/>
      <c r="M76" s="99" t="s">
        <v>179</v>
      </c>
      <c r="N76" s="100"/>
      <c r="O76" s="101"/>
      <c r="P76" s="102" t="s">
        <v>185</v>
      </c>
    </row>
    <row r="77" spans="1:16" ht="20.25" customHeight="1" x14ac:dyDescent="0.15">
      <c r="A77" s="12">
        <v>15</v>
      </c>
      <c r="B77" s="94">
        <v>16925</v>
      </c>
      <c r="C77" s="61">
        <v>9997</v>
      </c>
      <c r="D77" s="83">
        <v>59.066469719350081</v>
      </c>
      <c r="E77" s="53">
        <v>62</v>
      </c>
      <c r="F77" s="83">
        <v>0.62018605581674502</v>
      </c>
      <c r="G77" s="53">
        <v>56</v>
      </c>
      <c r="H77" s="83">
        <v>90.322580645161281</v>
      </c>
      <c r="I77" s="61">
        <v>9935</v>
      </c>
      <c r="J77" s="61">
        <v>0</v>
      </c>
      <c r="K77" s="61">
        <v>56</v>
      </c>
      <c r="L77" s="53">
        <v>6</v>
      </c>
      <c r="M77" s="61">
        <v>6680</v>
      </c>
      <c r="N77" s="62" t="s">
        <v>188</v>
      </c>
      <c r="O77" s="62" t="s">
        <v>189</v>
      </c>
      <c r="P77" s="63">
        <v>6680</v>
      </c>
    </row>
    <row r="78" spans="1:16" ht="20.25" customHeight="1" x14ac:dyDescent="0.15">
      <c r="A78" s="26"/>
      <c r="B78" s="95"/>
      <c r="C78" s="70"/>
      <c r="D78" s="96"/>
      <c r="E78" s="71"/>
      <c r="F78" s="96"/>
      <c r="G78" s="71"/>
      <c r="H78" s="96"/>
      <c r="I78" s="97">
        <v>-99.6</v>
      </c>
      <c r="J78" s="98"/>
      <c r="K78" s="98">
        <v>-0.56000000000000005</v>
      </c>
      <c r="L78" s="71"/>
      <c r="M78" s="103">
        <v>-1700</v>
      </c>
      <c r="N78" s="100"/>
      <c r="O78" s="101"/>
      <c r="P78" s="74">
        <v>-1600</v>
      </c>
    </row>
    <row r="79" spans="1:16" ht="20.25" customHeight="1" x14ac:dyDescent="0.15">
      <c r="A79" s="12">
        <v>16</v>
      </c>
      <c r="B79" s="104">
        <v>16707</v>
      </c>
      <c r="C79" s="65">
        <v>9811</v>
      </c>
      <c r="D79" s="23">
        <f>IF(C79=0,"",C79/B79*100)</f>
        <v>58.723888190578798</v>
      </c>
      <c r="E79" s="24">
        <v>73</v>
      </c>
      <c r="F79" s="23">
        <f>IF(C79=0,"",E79/C79*100)</f>
        <v>0.74406278666802572</v>
      </c>
      <c r="G79" s="24">
        <v>69</v>
      </c>
      <c r="H79" s="23">
        <f>IF(E79=0,"",G79/E79*100)</f>
        <v>94.520547945205479</v>
      </c>
      <c r="I79" s="65">
        <v>9770</v>
      </c>
      <c r="J79" s="65">
        <v>3</v>
      </c>
      <c r="K79" s="65">
        <v>34</v>
      </c>
      <c r="L79" s="24">
        <v>4</v>
      </c>
      <c r="M79" s="65">
        <v>6680</v>
      </c>
      <c r="N79" s="93" t="s">
        <v>190</v>
      </c>
      <c r="O79" s="93" t="s">
        <v>175</v>
      </c>
      <c r="P79" s="105">
        <v>6680</v>
      </c>
    </row>
    <row r="80" spans="1:16" ht="20.25" customHeight="1" x14ac:dyDescent="0.15">
      <c r="A80" s="75"/>
      <c r="B80" s="106"/>
      <c r="C80" s="76"/>
      <c r="D80" s="32"/>
      <c r="E80" s="33"/>
      <c r="F80" s="32"/>
      <c r="G80" s="33"/>
      <c r="H80" s="32"/>
      <c r="I80" s="107">
        <v>-99.6</v>
      </c>
      <c r="J80" s="108">
        <v>-0.03</v>
      </c>
      <c r="K80" s="108">
        <v>-0.35</v>
      </c>
      <c r="L80" s="33"/>
      <c r="M80" s="109">
        <v>-1700</v>
      </c>
      <c r="N80" s="110"/>
      <c r="O80" s="111"/>
      <c r="P80" s="79">
        <v>-1600</v>
      </c>
    </row>
    <row r="81" spans="1:15" ht="20.25" customHeight="1" x14ac:dyDescent="0.15">
      <c r="A81" s="16"/>
      <c r="B81" s="16"/>
      <c r="C81" s="16"/>
      <c r="D81" s="27"/>
      <c r="E81" s="16"/>
      <c r="F81" s="27"/>
      <c r="G81" s="16"/>
      <c r="H81" s="27"/>
      <c r="I81" s="112"/>
      <c r="J81" s="112"/>
      <c r="K81" s="112"/>
      <c r="L81" s="113"/>
      <c r="M81" s="112"/>
      <c r="N81" s="81"/>
      <c r="O81" s="113"/>
    </row>
    <row r="82" spans="1:15" ht="20.25" customHeight="1" x14ac:dyDescent="0.15">
      <c r="A82" s="16"/>
      <c r="B82" s="16"/>
      <c r="C82" s="16"/>
      <c r="D82" s="114"/>
      <c r="E82" s="16"/>
      <c r="F82" s="27"/>
      <c r="G82" s="16"/>
      <c r="H82" s="27"/>
      <c r="I82" s="112"/>
      <c r="J82" s="112"/>
      <c r="K82" s="112"/>
      <c r="L82" s="113"/>
      <c r="M82" s="112"/>
      <c r="N82" s="81"/>
      <c r="O82" s="113"/>
    </row>
    <row r="83" spans="1:15" ht="20.25" customHeight="1" x14ac:dyDescent="0.15">
      <c r="A83" s="9" t="s">
        <v>50</v>
      </c>
      <c r="D83" s="9"/>
      <c r="F83" s="9"/>
      <c r="H83" s="9"/>
      <c r="I83" s="115"/>
    </row>
    <row r="84" spans="1:15" ht="20.25" customHeight="1" x14ac:dyDescent="0.15">
      <c r="A84" s="246" t="s">
        <v>38</v>
      </c>
      <c r="B84" s="249" t="s">
        <v>39</v>
      </c>
      <c r="C84" s="250"/>
      <c r="D84" s="251"/>
      <c r="E84" s="249" t="s">
        <v>40</v>
      </c>
      <c r="F84" s="250"/>
      <c r="G84" s="250"/>
      <c r="H84" s="251"/>
      <c r="I84" s="249" t="s">
        <v>191</v>
      </c>
      <c r="J84" s="250"/>
      <c r="K84" s="251"/>
      <c r="L84" s="246" t="s">
        <v>192</v>
      </c>
      <c r="M84" s="246" t="s">
        <v>20</v>
      </c>
    </row>
    <row r="85" spans="1:15" ht="20.25" customHeight="1" x14ac:dyDescent="0.15">
      <c r="A85" s="247"/>
      <c r="B85" s="11" t="s">
        <v>6</v>
      </c>
      <c r="C85" s="11" t="s">
        <v>51</v>
      </c>
      <c r="D85" s="11" t="s">
        <v>8</v>
      </c>
      <c r="E85" s="11" t="s">
        <v>21</v>
      </c>
      <c r="F85" s="11" t="s">
        <v>22</v>
      </c>
      <c r="G85" s="11" t="s">
        <v>7</v>
      </c>
      <c r="H85" s="11" t="s">
        <v>8</v>
      </c>
      <c r="I85" s="246" t="s">
        <v>23</v>
      </c>
      <c r="J85" s="246" t="s">
        <v>24</v>
      </c>
      <c r="K85" s="246" t="s">
        <v>25</v>
      </c>
      <c r="L85" s="247"/>
      <c r="M85" s="247"/>
    </row>
    <row r="86" spans="1:15" ht="20.25" customHeight="1" x14ac:dyDescent="0.15">
      <c r="A86" s="248"/>
      <c r="B86" s="13" t="s">
        <v>139</v>
      </c>
      <c r="C86" s="13" t="s">
        <v>140</v>
      </c>
      <c r="D86" s="13" t="s">
        <v>141</v>
      </c>
      <c r="E86" s="13" t="s">
        <v>142</v>
      </c>
      <c r="F86" s="13" t="s">
        <v>143</v>
      </c>
      <c r="G86" s="13" t="s">
        <v>144</v>
      </c>
      <c r="H86" s="13" t="s">
        <v>145</v>
      </c>
      <c r="I86" s="248"/>
      <c r="J86" s="248"/>
      <c r="K86" s="248"/>
      <c r="L86" s="248"/>
      <c r="M86" s="12" t="s">
        <v>13</v>
      </c>
    </row>
    <row r="87" spans="1:15" ht="20.25" customHeight="1" x14ac:dyDescent="0.15">
      <c r="A87" s="12" t="s">
        <v>130</v>
      </c>
      <c r="B87" s="116">
        <v>16086</v>
      </c>
      <c r="C87" s="117">
        <f xml:space="preserve"> I87+J87+K87</f>
        <v>8216</v>
      </c>
      <c r="D87" s="118">
        <f xml:space="preserve"> C87/B87*100</f>
        <v>51.07546935223175</v>
      </c>
      <c r="E87" s="119">
        <v>203</v>
      </c>
      <c r="F87" s="119">
        <v>2.4</v>
      </c>
      <c r="G87" s="119">
        <v>174</v>
      </c>
      <c r="H87" s="120">
        <v>85.7</v>
      </c>
      <c r="I87" s="117">
        <v>8126</v>
      </c>
      <c r="J87" s="119">
        <v>3</v>
      </c>
      <c r="K87" s="119">
        <v>87</v>
      </c>
      <c r="L87" s="119"/>
      <c r="M87" s="121">
        <v>2472</v>
      </c>
    </row>
    <row r="88" spans="1:15" ht="20.25" customHeight="1" x14ac:dyDescent="0.15">
      <c r="A88" s="26"/>
      <c r="B88" s="122"/>
      <c r="C88" s="123" t="s">
        <v>146</v>
      </c>
      <c r="D88" s="124" t="s">
        <v>146</v>
      </c>
      <c r="E88" s="48"/>
      <c r="F88" s="48"/>
      <c r="G88" s="48"/>
      <c r="H88" s="125"/>
      <c r="I88" s="126" t="s">
        <v>52</v>
      </c>
      <c r="J88" s="126" t="s">
        <v>53</v>
      </c>
      <c r="K88" s="126" t="s">
        <v>54</v>
      </c>
      <c r="L88" s="48"/>
      <c r="M88" s="49" t="s">
        <v>55</v>
      </c>
    </row>
    <row r="89" spans="1:15" ht="20.25" customHeight="1" x14ac:dyDescent="0.15">
      <c r="A89" s="12">
        <v>6</v>
      </c>
      <c r="B89" s="14">
        <v>16103</v>
      </c>
      <c r="C89" s="14">
        <f xml:space="preserve"> I89+J89+K89</f>
        <v>8566</v>
      </c>
      <c r="D89" s="127">
        <f xml:space="preserve"> C89/B89*100</f>
        <v>53.195056821710239</v>
      </c>
      <c r="E89" s="16">
        <v>200</v>
      </c>
      <c r="F89" s="16">
        <v>2.2999999999999998</v>
      </c>
      <c r="G89" s="16">
        <v>184</v>
      </c>
      <c r="H89" s="27">
        <v>92</v>
      </c>
      <c r="I89" s="14">
        <v>8460</v>
      </c>
      <c r="J89" s="16">
        <v>4</v>
      </c>
      <c r="K89" s="16">
        <v>102</v>
      </c>
      <c r="L89" s="16"/>
      <c r="M89" s="121">
        <v>2523</v>
      </c>
    </row>
    <row r="90" spans="1:15" ht="20.25" customHeight="1" x14ac:dyDescent="0.15">
      <c r="A90" s="26"/>
      <c r="B90" s="16"/>
      <c r="C90" s="14" t="s">
        <v>146</v>
      </c>
      <c r="D90" s="127" t="s">
        <v>146</v>
      </c>
      <c r="E90" s="16"/>
      <c r="F90" s="16"/>
      <c r="G90" s="16"/>
      <c r="H90" s="27"/>
      <c r="I90" s="37" t="s">
        <v>56</v>
      </c>
      <c r="J90" s="37" t="s">
        <v>53</v>
      </c>
      <c r="K90" s="37" t="s">
        <v>57</v>
      </c>
      <c r="L90" s="16"/>
      <c r="M90" s="38" t="s">
        <v>55</v>
      </c>
    </row>
    <row r="91" spans="1:15" ht="20.25" customHeight="1" x14ac:dyDescent="0.15">
      <c r="A91" s="12">
        <v>7</v>
      </c>
      <c r="B91" s="39">
        <v>16039</v>
      </c>
      <c r="C91" s="40">
        <f xml:space="preserve"> I91+J91+K91</f>
        <v>9199</v>
      </c>
      <c r="D91" s="128">
        <f xml:space="preserve"> C91/B91*100</f>
        <v>57.353949747490496</v>
      </c>
      <c r="E91" s="42">
        <v>342</v>
      </c>
      <c r="F91" s="42">
        <v>3.7</v>
      </c>
      <c r="G91" s="42">
        <v>315</v>
      </c>
      <c r="H91" s="82">
        <v>92.1</v>
      </c>
      <c r="I91" s="40">
        <v>8991</v>
      </c>
      <c r="J91" s="42">
        <v>12</v>
      </c>
      <c r="K91" s="42">
        <v>196</v>
      </c>
      <c r="L91" s="42"/>
      <c r="M91" s="43">
        <v>2781</v>
      </c>
    </row>
    <row r="92" spans="1:15" s="16" customFormat="1" ht="20.25" customHeight="1" x14ac:dyDescent="0.15">
      <c r="A92" s="26"/>
      <c r="B92" s="122"/>
      <c r="C92" s="123" t="s">
        <v>146</v>
      </c>
      <c r="D92" s="124" t="s">
        <v>146</v>
      </c>
      <c r="E92" s="48"/>
      <c r="F92" s="48"/>
      <c r="G92" s="48"/>
      <c r="H92" s="48"/>
      <c r="I92" s="126" t="s">
        <v>58</v>
      </c>
      <c r="J92" s="126" t="s">
        <v>59</v>
      </c>
      <c r="K92" s="126" t="s">
        <v>60</v>
      </c>
      <c r="L92" s="48"/>
      <c r="M92" s="49" t="s">
        <v>55</v>
      </c>
    </row>
    <row r="93" spans="1:15" ht="20.25" customHeight="1" x14ac:dyDescent="0.15">
      <c r="A93" s="12">
        <v>8</v>
      </c>
      <c r="B93" s="14">
        <v>15907</v>
      </c>
      <c r="C93" s="14">
        <f xml:space="preserve"> I93+J93+K93</f>
        <v>9080</v>
      </c>
      <c r="D93" s="127">
        <f xml:space="preserve"> C93/B93*100</f>
        <v>57.081787892122961</v>
      </c>
      <c r="E93" s="16">
        <v>277</v>
      </c>
      <c r="F93" s="16">
        <v>3.1</v>
      </c>
      <c r="G93" s="16">
        <v>262</v>
      </c>
      <c r="H93" s="27">
        <v>94.6</v>
      </c>
      <c r="I93" s="14">
        <v>8923</v>
      </c>
      <c r="J93" s="16">
        <v>6</v>
      </c>
      <c r="K93" s="16">
        <v>151</v>
      </c>
      <c r="L93" s="16"/>
      <c r="M93" s="121">
        <v>2884</v>
      </c>
    </row>
    <row r="94" spans="1:15" s="16" customFormat="1" ht="20.25" customHeight="1" x14ac:dyDescent="0.15">
      <c r="A94" s="26"/>
      <c r="I94" s="37" t="s">
        <v>61</v>
      </c>
      <c r="J94" s="37" t="s">
        <v>47</v>
      </c>
      <c r="K94" s="37" t="s">
        <v>62</v>
      </c>
      <c r="M94" s="38" t="s">
        <v>55</v>
      </c>
    </row>
    <row r="95" spans="1:15" s="16" customFormat="1" ht="20.25" customHeight="1" x14ac:dyDescent="0.15">
      <c r="A95" s="12">
        <v>9</v>
      </c>
      <c r="B95" s="50">
        <v>16249</v>
      </c>
      <c r="C95" s="51">
        <v>9620</v>
      </c>
      <c r="D95" s="129">
        <f xml:space="preserve"> C95/B95*100</f>
        <v>59.20364330112622</v>
      </c>
      <c r="E95" s="53">
        <v>361</v>
      </c>
      <c r="F95" s="53">
        <v>3.8</v>
      </c>
      <c r="G95" s="53">
        <v>339</v>
      </c>
      <c r="H95" s="83">
        <v>94</v>
      </c>
      <c r="I95" s="51">
        <v>9387</v>
      </c>
      <c r="J95" s="53">
        <v>10</v>
      </c>
      <c r="K95" s="53">
        <v>223</v>
      </c>
      <c r="L95" s="42"/>
      <c r="M95" s="54">
        <v>2951</v>
      </c>
    </row>
    <row r="96" spans="1:15" s="16" customFormat="1" ht="20.25" customHeight="1" x14ac:dyDescent="0.15">
      <c r="A96" s="26"/>
      <c r="B96" s="95"/>
      <c r="C96" s="71"/>
      <c r="D96" s="71"/>
      <c r="E96" s="71"/>
      <c r="F96" s="71"/>
      <c r="G96" s="71"/>
      <c r="H96" s="71"/>
      <c r="I96" s="101" t="s">
        <v>193</v>
      </c>
      <c r="J96" s="101" t="s">
        <v>194</v>
      </c>
      <c r="K96" s="101" t="s">
        <v>195</v>
      </c>
      <c r="L96" s="48"/>
      <c r="M96" s="66" t="s">
        <v>150</v>
      </c>
    </row>
    <row r="97" spans="1:15" s="16" customFormat="1" ht="20.25" customHeight="1" x14ac:dyDescent="0.15">
      <c r="A97" s="12">
        <v>10</v>
      </c>
      <c r="B97" s="21">
        <v>16064</v>
      </c>
      <c r="C97" s="22">
        <f>I97+J97+K97</f>
        <v>9281</v>
      </c>
      <c r="D97" s="58">
        <f>C97/B97*100</f>
        <v>57.775149402390433</v>
      </c>
      <c r="E97" s="24">
        <v>319</v>
      </c>
      <c r="F97" s="58">
        <f>E97/C97*100</f>
        <v>3.4371296196530543</v>
      </c>
      <c r="G97" s="24">
        <v>290</v>
      </c>
      <c r="H97" s="130">
        <f>G97/E97*100</f>
        <v>90.909090909090907</v>
      </c>
      <c r="I97" s="65">
        <v>9109</v>
      </c>
      <c r="J97" s="93" t="s">
        <v>189</v>
      </c>
      <c r="K97" s="93" t="s">
        <v>196</v>
      </c>
      <c r="M97" s="105">
        <v>3171</v>
      </c>
    </row>
    <row r="98" spans="1:15" s="16" customFormat="1" ht="20.25" customHeight="1" x14ac:dyDescent="0.15">
      <c r="A98" s="26"/>
      <c r="B98" s="55"/>
      <c r="C98" s="24"/>
      <c r="D98" s="24"/>
      <c r="E98" s="24"/>
      <c r="F98" s="24"/>
      <c r="G98" s="24"/>
      <c r="H98" s="24"/>
      <c r="I98" s="90">
        <v>-98.146751427647899</v>
      </c>
      <c r="J98" s="91">
        <v>-8.6197608016377505E-2</v>
      </c>
      <c r="K98" s="90">
        <v>-1.7670509643357399</v>
      </c>
      <c r="M98" s="59" t="s">
        <v>150</v>
      </c>
    </row>
    <row r="99" spans="1:15" s="16" customFormat="1" ht="20.25" customHeight="1" x14ac:dyDescent="0.15">
      <c r="A99" s="12">
        <v>11</v>
      </c>
      <c r="B99" s="50">
        <v>15890</v>
      </c>
      <c r="C99" s="51">
        <f>I99+J99+K99</f>
        <v>8984</v>
      </c>
      <c r="D99" s="131">
        <f>C99/B99*100</f>
        <v>56.538703587161734</v>
      </c>
      <c r="E99" s="53">
        <v>237</v>
      </c>
      <c r="F99" s="131">
        <f>E99/C99*100</f>
        <v>2.6380231522707036</v>
      </c>
      <c r="G99" s="53">
        <v>211</v>
      </c>
      <c r="H99" s="52">
        <f>G99/E99*100</f>
        <v>89.029535864978897</v>
      </c>
      <c r="I99" s="132">
        <v>8861</v>
      </c>
      <c r="J99" s="132" t="s">
        <v>197</v>
      </c>
      <c r="K99" s="132" t="s">
        <v>198</v>
      </c>
      <c r="L99" s="42"/>
      <c r="M99" s="63">
        <v>3181</v>
      </c>
    </row>
    <row r="100" spans="1:15" s="16" customFormat="1" ht="20.25" customHeight="1" x14ac:dyDescent="0.15">
      <c r="A100" s="26"/>
      <c r="B100" s="95"/>
      <c r="C100" s="71"/>
      <c r="D100" s="71"/>
      <c r="E100" s="71"/>
      <c r="F100" s="71"/>
      <c r="G100" s="71"/>
      <c r="H100" s="71"/>
      <c r="I100" s="97">
        <v>-98.630899376669603</v>
      </c>
      <c r="J100" s="98">
        <v>-0.10017809439002701</v>
      </c>
      <c r="K100" s="97">
        <v>-1.2689225289403401</v>
      </c>
      <c r="L100" s="48"/>
      <c r="M100" s="66" t="s">
        <v>199</v>
      </c>
    </row>
    <row r="101" spans="1:15" s="16" customFormat="1" ht="20.25" customHeight="1" x14ac:dyDescent="0.15">
      <c r="A101" s="12">
        <v>12</v>
      </c>
      <c r="B101" s="21">
        <v>15621</v>
      </c>
      <c r="C101" s="22">
        <f>I101+J101+K101</f>
        <v>9330</v>
      </c>
      <c r="D101" s="58">
        <f>C101/B101*100</f>
        <v>59.727290186287682</v>
      </c>
      <c r="E101" s="24">
        <v>275</v>
      </c>
      <c r="F101" s="58">
        <f>E101/C101*100</f>
        <v>2.947481243301179</v>
      </c>
      <c r="G101" s="24">
        <v>252</v>
      </c>
      <c r="H101" s="130">
        <f>G101/E101*100</f>
        <v>91.63636363636364</v>
      </c>
      <c r="I101" s="80">
        <v>9196</v>
      </c>
      <c r="J101" s="80" t="s">
        <v>200</v>
      </c>
      <c r="K101" s="80" t="s">
        <v>201</v>
      </c>
      <c r="M101" s="105">
        <v>3181</v>
      </c>
    </row>
    <row r="102" spans="1:15" s="16" customFormat="1" ht="20.25" customHeight="1" x14ac:dyDescent="0.15">
      <c r="A102" s="26"/>
      <c r="B102" s="55"/>
      <c r="C102" s="24"/>
      <c r="D102" s="24"/>
      <c r="E102" s="24"/>
      <c r="F102" s="24"/>
      <c r="G102" s="24"/>
      <c r="H102" s="24"/>
      <c r="I102" s="90">
        <v>-98.563772775991396</v>
      </c>
      <c r="J102" s="91">
        <v>-0.107181136120043</v>
      </c>
      <c r="K102" s="90">
        <v>-1.32904608788853</v>
      </c>
      <c r="M102" s="59" t="s">
        <v>199</v>
      </c>
    </row>
    <row r="103" spans="1:15" s="16" customFormat="1" ht="20.25" customHeight="1" x14ac:dyDescent="0.15">
      <c r="A103" s="12">
        <v>13</v>
      </c>
      <c r="B103" s="50">
        <v>16115</v>
      </c>
      <c r="C103" s="51">
        <f>I103+J103+K103+L103</f>
        <v>9679</v>
      </c>
      <c r="D103" s="131">
        <v>60</v>
      </c>
      <c r="E103" s="53">
        <v>207</v>
      </c>
      <c r="F103" s="131">
        <f>E103/C103*100</f>
        <v>2.1386506870544477</v>
      </c>
      <c r="G103" s="53">
        <v>187</v>
      </c>
      <c r="H103" s="52">
        <f>G103/E103*100</f>
        <v>90.338164251207729</v>
      </c>
      <c r="I103" s="132">
        <v>9558</v>
      </c>
      <c r="J103" s="132">
        <v>11</v>
      </c>
      <c r="K103" s="132">
        <v>90</v>
      </c>
      <c r="L103" s="132">
        <v>20</v>
      </c>
      <c r="M103" s="63">
        <v>3181</v>
      </c>
    </row>
    <row r="104" spans="1:15" s="16" customFormat="1" ht="20.25" customHeight="1" x14ac:dyDescent="0.15">
      <c r="A104" s="26"/>
      <c r="B104" s="95"/>
      <c r="C104" s="71"/>
      <c r="D104" s="71"/>
      <c r="E104" s="71"/>
      <c r="F104" s="71"/>
      <c r="G104" s="71"/>
      <c r="H104" s="71"/>
      <c r="I104" s="97">
        <v>-98.7</v>
      </c>
      <c r="J104" s="98">
        <v>-0.11</v>
      </c>
      <c r="K104" s="97">
        <v>-0.93</v>
      </c>
      <c r="L104" s="48"/>
      <c r="M104" s="66" t="s">
        <v>199</v>
      </c>
    </row>
    <row r="105" spans="1:15" s="16" customFormat="1" ht="20.25" customHeight="1" x14ac:dyDescent="0.15">
      <c r="A105" s="12">
        <v>14</v>
      </c>
      <c r="B105" s="50">
        <v>16197</v>
      </c>
      <c r="C105" s="51">
        <v>9662</v>
      </c>
      <c r="D105" s="131">
        <v>60</v>
      </c>
      <c r="E105" s="53">
        <v>246</v>
      </c>
      <c r="F105" s="131">
        <f>E105/C105*100</f>
        <v>2.5460567170358104</v>
      </c>
      <c r="G105" s="53">
        <v>230</v>
      </c>
      <c r="H105" s="52">
        <f>G105/E105*100</f>
        <v>93.495934959349597</v>
      </c>
      <c r="I105" s="132">
        <v>9529</v>
      </c>
      <c r="J105" s="132">
        <v>11</v>
      </c>
      <c r="K105" s="132">
        <v>106</v>
      </c>
      <c r="L105" s="132">
        <v>16</v>
      </c>
      <c r="M105" s="63">
        <v>3030</v>
      </c>
    </row>
    <row r="106" spans="1:15" s="16" customFormat="1" ht="20.25" customHeight="1" x14ac:dyDescent="0.15">
      <c r="A106" s="26"/>
      <c r="B106" s="95"/>
      <c r="C106" s="71"/>
      <c r="D106" s="71"/>
      <c r="E106" s="71"/>
      <c r="F106" s="71"/>
      <c r="G106" s="71"/>
      <c r="H106" s="71"/>
      <c r="I106" s="97">
        <v>-98.6</v>
      </c>
      <c r="J106" s="97">
        <v>-0.11</v>
      </c>
      <c r="K106" s="97">
        <v>-1.1000000000000001</v>
      </c>
      <c r="L106" s="71"/>
      <c r="M106" s="66" t="s">
        <v>199</v>
      </c>
    </row>
    <row r="107" spans="1:15" s="16" customFormat="1" ht="20.25" customHeight="1" x14ac:dyDescent="0.15">
      <c r="A107" s="12">
        <v>15</v>
      </c>
      <c r="B107" s="50">
        <v>11447</v>
      </c>
      <c r="C107" s="51">
        <v>5514</v>
      </c>
      <c r="D107" s="131">
        <v>48.2</v>
      </c>
      <c r="E107" s="53">
        <v>194</v>
      </c>
      <c r="F107" s="131">
        <v>3.5183170112441058</v>
      </c>
      <c r="G107" s="53">
        <v>178</v>
      </c>
      <c r="H107" s="52">
        <v>91.75257731958763</v>
      </c>
      <c r="I107" s="132" t="s">
        <v>202</v>
      </c>
      <c r="J107" s="132" t="s">
        <v>203</v>
      </c>
      <c r="K107" s="132" t="s">
        <v>204</v>
      </c>
      <c r="L107" s="133">
        <v>16</v>
      </c>
      <c r="M107" s="63" t="s">
        <v>205</v>
      </c>
      <c r="N107" s="258" t="s">
        <v>206</v>
      </c>
      <c r="O107" s="259"/>
    </row>
    <row r="108" spans="1:15" s="16" customFormat="1" ht="20.25" customHeight="1" x14ac:dyDescent="0.15">
      <c r="A108" s="26"/>
      <c r="B108" s="134">
        <v>5031</v>
      </c>
      <c r="C108" s="135">
        <v>3282</v>
      </c>
      <c r="D108" s="72">
        <v>65.2</v>
      </c>
      <c r="E108" s="71">
        <v>493</v>
      </c>
      <c r="F108" s="72">
        <v>15.021328458257161</v>
      </c>
      <c r="G108" s="71">
        <v>466</v>
      </c>
      <c r="H108" s="71">
        <v>94.5</v>
      </c>
      <c r="I108" s="97" t="s">
        <v>207</v>
      </c>
      <c r="J108" s="97" t="s">
        <v>208</v>
      </c>
      <c r="K108" s="97" t="s">
        <v>209</v>
      </c>
      <c r="L108" s="136">
        <v>27</v>
      </c>
      <c r="M108" s="66" t="s">
        <v>210</v>
      </c>
      <c r="N108" s="256" t="s">
        <v>211</v>
      </c>
      <c r="O108" s="257"/>
    </row>
    <row r="109" spans="1:15" s="16" customFormat="1" ht="20.25" customHeight="1" x14ac:dyDescent="0.15">
      <c r="A109" s="12">
        <v>16</v>
      </c>
      <c r="B109" s="21">
        <v>6565</v>
      </c>
      <c r="C109" s="22">
        <v>2301</v>
      </c>
      <c r="D109" s="58">
        <v>35</v>
      </c>
      <c r="E109" s="24">
        <v>118</v>
      </c>
      <c r="F109" s="58">
        <f>IF(C109=0,"",E109/C109*100)</f>
        <v>5.1282051282051277</v>
      </c>
      <c r="G109" s="24">
        <v>91</v>
      </c>
      <c r="H109" s="137">
        <f>IF(E109=0,"",G109/E109*100)</f>
        <v>77.118644067796609</v>
      </c>
      <c r="I109" s="80" t="s">
        <v>212</v>
      </c>
      <c r="J109" s="80" t="s">
        <v>213</v>
      </c>
      <c r="K109" s="80" t="s">
        <v>214</v>
      </c>
      <c r="L109" s="138">
        <v>27</v>
      </c>
      <c r="M109" s="105" t="s">
        <v>215</v>
      </c>
      <c r="N109" s="258" t="s">
        <v>206</v>
      </c>
      <c r="O109" s="259"/>
    </row>
    <row r="110" spans="1:15" s="16" customFormat="1" ht="20.25" customHeight="1" x14ac:dyDescent="0.15">
      <c r="A110" s="75"/>
      <c r="B110" s="139">
        <v>5395</v>
      </c>
      <c r="C110" s="140">
        <v>3588</v>
      </c>
      <c r="D110" s="77">
        <v>66.5</v>
      </c>
      <c r="E110" s="33">
        <v>460</v>
      </c>
      <c r="F110" s="77">
        <f>IF(C110=0,"",E110/C110*100)</f>
        <v>12.820512820512819</v>
      </c>
      <c r="G110" s="33">
        <v>404</v>
      </c>
      <c r="H110" s="141">
        <v>87.8</v>
      </c>
      <c r="I110" s="107" t="s">
        <v>216</v>
      </c>
      <c r="J110" s="107" t="s">
        <v>217</v>
      </c>
      <c r="K110" s="107" t="s">
        <v>218</v>
      </c>
      <c r="L110" s="142">
        <v>56</v>
      </c>
      <c r="M110" s="143" t="s">
        <v>219</v>
      </c>
      <c r="N110" s="256" t="s">
        <v>211</v>
      </c>
      <c r="O110" s="257"/>
    </row>
    <row r="111" spans="1:15" ht="20.25" customHeight="1" x14ac:dyDescent="0.15">
      <c r="A111" s="9" t="s">
        <v>63</v>
      </c>
      <c r="D111" s="9"/>
      <c r="F111" s="9"/>
      <c r="H111" s="9"/>
    </row>
    <row r="112" spans="1:15" ht="20.25" customHeight="1" x14ac:dyDescent="0.15">
      <c r="D112" s="9"/>
      <c r="F112" s="9"/>
      <c r="H112" s="9"/>
    </row>
    <row r="113" spans="1:14" ht="20.25" customHeight="1" x14ac:dyDescent="0.15">
      <c r="D113" s="9"/>
      <c r="F113" s="9"/>
      <c r="H113" s="9"/>
    </row>
    <row r="114" spans="1:14" ht="20.25" customHeight="1" x14ac:dyDescent="0.15">
      <c r="A114" s="9" t="s">
        <v>220</v>
      </c>
      <c r="D114" s="9"/>
      <c r="F114" s="9"/>
      <c r="H114" s="9"/>
    </row>
    <row r="115" spans="1:14" ht="20.25" customHeight="1" x14ac:dyDescent="0.15">
      <c r="A115" s="246" t="s">
        <v>38</v>
      </c>
      <c r="B115" s="249" t="s">
        <v>39</v>
      </c>
      <c r="C115" s="250"/>
      <c r="D115" s="251"/>
      <c r="E115" s="249" t="s">
        <v>40</v>
      </c>
      <c r="F115" s="250"/>
      <c r="G115" s="250"/>
      <c r="H115" s="251"/>
      <c r="I115" s="249" t="s">
        <v>4</v>
      </c>
      <c r="J115" s="250"/>
      <c r="K115" s="251"/>
      <c r="L115" s="246" t="s">
        <v>192</v>
      </c>
      <c r="M115" s="246" t="s">
        <v>221</v>
      </c>
      <c r="N115" s="246" t="s">
        <v>20</v>
      </c>
    </row>
    <row r="116" spans="1:14" ht="20.25" customHeight="1" x14ac:dyDescent="0.15">
      <c r="A116" s="247"/>
      <c r="B116" s="11" t="s">
        <v>6</v>
      </c>
      <c r="C116" s="11" t="s">
        <v>7</v>
      </c>
      <c r="D116" s="11" t="s">
        <v>8</v>
      </c>
      <c r="E116" s="11" t="s">
        <v>21</v>
      </c>
      <c r="F116" s="11" t="s">
        <v>22</v>
      </c>
      <c r="G116" s="11" t="s">
        <v>7</v>
      </c>
      <c r="H116" s="11" t="s">
        <v>8</v>
      </c>
      <c r="I116" s="246" t="s">
        <v>23</v>
      </c>
      <c r="J116" s="246" t="s">
        <v>24</v>
      </c>
      <c r="K116" s="246" t="s">
        <v>25</v>
      </c>
      <c r="L116" s="247"/>
      <c r="M116" s="247"/>
      <c r="N116" s="247"/>
    </row>
    <row r="117" spans="1:14" ht="20.25" customHeight="1" x14ac:dyDescent="0.15">
      <c r="A117" s="248"/>
      <c r="B117" s="13" t="s">
        <v>222</v>
      </c>
      <c r="C117" s="13" t="s">
        <v>223</v>
      </c>
      <c r="D117" s="13" t="s">
        <v>224</v>
      </c>
      <c r="E117" s="13" t="s">
        <v>225</v>
      </c>
      <c r="F117" s="13" t="s">
        <v>226</v>
      </c>
      <c r="G117" s="13" t="s">
        <v>227</v>
      </c>
      <c r="H117" s="13" t="s">
        <v>228</v>
      </c>
      <c r="I117" s="248"/>
      <c r="J117" s="248"/>
      <c r="K117" s="248"/>
      <c r="L117" s="248"/>
      <c r="M117" s="248"/>
      <c r="N117" s="13" t="s">
        <v>13</v>
      </c>
    </row>
    <row r="118" spans="1:14" ht="20.25" customHeight="1" x14ac:dyDescent="0.15">
      <c r="A118" s="12" t="s">
        <v>130</v>
      </c>
      <c r="B118" s="14">
        <v>4319</v>
      </c>
      <c r="C118" s="14">
        <v>3260</v>
      </c>
      <c r="D118" s="16">
        <v>75.5</v>
      </c>
      <c r="E118" s="16">
        <v>296</v>
      </c>
      <c r="F118" s="16">
        <v>9.1</v>
      </c>
      <c r="G118" s="16">
        <v>264</v>
      </c>
      <c r="H118" s="27">
        <v>89.2</v>
      </c>
      <c r="I118" s="14">
        <v>2953</v>
      </c>
      <c r="J118" s="16">
        <v>7</v>
      </c>
      <c r="K118" s="16">
        <v>300</v>
      </c>
      <c r="L118" s="16"/>
      <c r="M118" s="16"/>
      <c r="N118" s="36">
        <v>1668</v>
      </c>
    </row>
    <row r="119" spans="1:14" ht="20.25" customHeight="1" x14ac:dyDescent="0.15">
      <c r="A119" s="26"/>
      <c r="B119" s="16"/>
      <c r="C119" s="16"/>
      <c r="D119" s="16"/>
      <c r="E119" s="16"/>
      <c r="F119" s="16"/>
      <c r="G119" s="16"/>
      <c r="H119" s="27"/>
      <c r="I119" s="37" t="s">
        <v>64</v>
      </c>
      <c r="J119" s="37" t="s">
        <v>65</v>
      </c>
      <c r="K119" s="37" t="s">
        <v>66</v>
      </c>
      <c r="L119" s="16"/>
      <c r="M119" s="16"/>
      <c r="N119" s="38" t="s">
        <v>67</v>
      </c>
    </row>
    <row r="120" spans="1:14" ht="20.25" customHeight="1" x14ac:dyDescent="0.15">
      <c r="A120" s="12">
        <v>6</v>
      </c>
      <c r="B120" s="39">
        <v>15297</v>
      </c>
      <c r="C120" s="40">
        <v>7218</v>
      </c>
      <c r="D120" s="42">
        <v>47.2</v>
      </c>
      <c r="E120" s="42">
        <v>609</v>
      </c>
      <c r="F120" s="42">
        <v>8.4</v>
      </c>
      <c r="G120" s="42">
        <v>553</v>
      </c>
      <c r="H120" s="82">
        <v>90.8</v>
      </c>
      <c r="I120" s="40">
        <v>6467</v>
      </c>
      <c r="J120" s="42">
        <v>16</v>
      </c>
      <c r="K120" s="42">
        <v>735</v>
      </c>
      <c r="L120" s="42"/>
      <c r="M120" s="144"/>
      <c r="N120" s="43">
        <v>1864</v>
      </c>
    </row>
    <row r="121" spans="1:14" ht="20.25" customHeight="1" x14ac:dyDescent="0.15">
      <c r="A121" s="26"/>
      <c r="B121" s="122"/>
      <c r="C121" s="48"/>
      <c r="D121" s="48"/>
      <c r="E121" s="48"/>
      <c r="F121" s="48"/>
      <c r="G121" s="48"/>
      <c r="H121" s="125"/>
      <c r="I121" s="126" t="s">
        <v>68</v>
      </c>
      <c r="J121" s="126" t="s">
        <v>69</v>
      </c>
      <c r="K121" s="126" t="s">
        <v>70</v>
      </c>
      <c r="L121" s="48"/>
      <c r="M121" s="48"/>
      <c r="N121" s="49" t="s">
        <v>67</v>
      </c>
    </row>
    <row r="122" spans="1:14" ht="20.25" customHeight="1" x14ac:dyDescent="0.15">
      <c r="A122" s="12">
        <v>7</v>
      </c>
      <c r="B122" s="14">
        <v>16348</v>
      </c>
      <c r="C122" s="14">
        <v>8578</v>
      </c>
      <c r="D122" s="16">
        <v>52.5</v>
      </c>
      <c r="E122" s="16">
        <v>688</v>
      </c>
      <c r="F122" s="27">
        <v>8</v>
      </c>
      <c r="G122" s="16">
        <v>577</v>
      </c>
      <c r="H122" s="27">
        <v>83.9</v>
      </c>
      <c r="I122" s="14">
        <v>7751</v>
      </c>
      <c r="J122" s="16">
        <v>13</v>
      </c>
      <c r="K122" s="16">
        <v>814</v>
      </c>
      <c r="L122" s="16"/>
      <c r="M122" s="16"/>
      <c r="N122" s="121">
        <v>1864</v>
      </c>
    </row>
    <row r="123" spans="1:14" s="16" customFormat="1" ht="20.25" customHeight="1" x14ac:dyDescent="0.15">
      <c r="A123" s="26"/>
      <c r="H123" s="27"/>
      <c r="I123" s="37" t="s">
        <v>71</v>
      </c>
      <c r="J123" s="37" t="s">
        <v>72</v>
      </c>
      <c r="K123" s="37" t="s">
        <v>73</v>
      </c>
      <c r="N123" s="38" t="s">
        <v>67</v>
      </c>
    </row>
    <row r="124" spans="1:14" ht="20.25" customHeight="1" x14ac:dyDescent="0.15">
      <c r="A124" s="12">
        <v>8</v>
      </c>
      <c r="B124" s="39">
        <v>16633</v>
      </c>
      <c r="C124" s="40">
        <v>9498</v>
      </c>
      <c r="D124" s="42">
        <v>57.1</v>
      </c>
      <c r="E124" s="42">
        <v>757</v>
      </c>
      <c r="F124" s="82">
        <v>8</v>
      </c>
      <c r="G124" s="42">
        <v>653</v>
      </c>
      <c r="H124" s="82">
        <v>86.3</v>
      </c>
      <c r="I124" s="40">
        <v>8741</v>
      </c>
      <c r="J124" s="42">
        <v>14</v>
      </c>
      <c r="K124" s="42">
        <v>743</v>
      </c>
      <c r="L124" s="42"/>
      <c r="M124" s="42"/>
      <c r="N124" s="43">
        <v>1803</v>
      </c>
    </row>
    <row r="125" spans="1:14" ht="20.25" customHeight="1" x14ac:dyDescent="0.15">
      <c r="A125" s="26"/>
      <c r="B125" s="122"/>
      <c r="C125" s="48"/>
      <c r="D125" s="48"/>
      <c r="E125" s="48"/>
      <c r="F125" s="48"/>
      <c r="G125" s="48"/>
      <c r="H125" s="125"/>
      <c r="I125" s="126" t="s">
        <v>74</v>
      </c>
      <c r="J125" s="126" t="s">
        <v>72</v>
      </c>
      <c r="K125" s="126" t="s">
        <v>73</v>
      </c>
      <c r="L125" s="48"/>
      <c r="M125" s="48"/>
      <c r="N125" s="49" t="s">
        <v>67</v>
      </c>
    </row>
    <row r="126" spans="1:14" s="16" customFormat="1" ht="20.25" customHeight="1" x14ac:dyDescent="0.15">
      <c r="A126" s="12">
        <v>9</v>
      </c>
      <c r="B126" s="21">
        <v>16808</v>
      </c>
      <c r="C126" s="22">
        <v>10077</v>
      </c>
      <c r="D126" s="23">
        <v>60</v>
      </c>
      <c r="E126" s="24">
        <v>519</v>
      </c>
      <c r="F126" s="24">
        <v>5.2</v>
      </c>
      <c r="G126" s="24">
        <v>403</v>
      </c>
      <c r="H126" s="24">
        <v>77.599999999999994</v>
      </c>
      <c r="I126" s="22">
        <v>9816</v>
      </c>
      <c r="J126" s="24">
        <v>17</v>
      </c>
      <c r="K126" s="24">
        <v>244</v>
      </c>
      <c r="N126" s="145">
        <v>1838</v>
      </c>
    </row>
    <row r="127" spans="1:14" s="16" customFormat="1" ht="20.25" customHeight="1" x14ac:dyDescent="0.15">
      <c r="A127" s="26"/>
      <c r="B127" s="55"/>
      <c r="C127" s="24"/>
      <c r="D127" s="24"/>
      <c r="E127" s="24"/>
      <c r="F127" s="24"/>
      <c r="G127" s="24"/>
      <c r="H127" s="24"/>
      <c r="I127" s="93" t="s">
        <v>229</v>
      </c>
      <c r="J127" s="93" t="s">
        <v>230</v>
      </c>
      <c r="K127" s="93" t="s">
        <v>231</v>
      </c>
      <c r="N127" s="59" t="s">
        <v>232</v>
      </c>
    </row>
    <row r="128" spans="1:14" s="16" customFormat="1" ht="20.25" customHeight="1" x14ac:dyDescent="0.15">
      <c r="A128" s="12">
        <v>10</v>
      </c>
      <c r="B128" s="50">
        <v>17586</v>
      </c>
      <c r="C128" s="51">
        <f>I128+J128+K128</f>
        <v>10403</v>
      </c>
      <c r="D128" s="52">
        <f>C128/B128*100</f>
        <v>59.155009666780387</v>
      </c>
      <c r="E128" s="53">
        <v>397</v>
      </c>
      <c r="F128" s="52">
        <f xml:space="preserve"> E128/C128*100</f>
        <v>3.816206863404787</v>
      </c>
      <c r="G128" s="53">
        <v>364</v>
      </c>
      <c r="H128" s="52">
        <f xml:space="preserve"> G128/E128*100</f>
        <v>91.687657430730468</v>
      </c>
      <c r="I128" s="61">
        <v>10235</v>
      </c>
      <c r="J128" s="61">
        <v>9</v>
      </c>
      <c r="K128" s="61">
        <v>159</v>
      </c>
      <c r="L128" s="42"/>
      <c r="M128" s="42"/>
      <c r="N128" s="63">
        <v>1922</v>
      </c>
    </row>
    <row r="129" spans="1:15" s="16" customFormat="1" ht="20.25" customHeight="1" x14ac:dyDescent="0.15">
      <c r="A129" s="12"/>
      <c r="B129" s="95"/>
      <c r="C129" s="71"/>
      <c r="D129" s="71"/>
      <c r="E129" s="71"/>
      <c r="F129" s="71"/>
      <c r="G129" s="71" t="s">
        <v>146</v>
      </c>
      <c r="H129" s="71"/>
      <c r="I129" s="97">
        <v>-98.385081226569298</v>
      </c>
      <c r="J129" s="98">
        <v>-8.6513505719504002E-2</v>
      </c>
      <c r="K129" s="97">
        <v>-1.5284052677112401</v>
      </c>
      <c r="L129" s="48"/>
      <c r="M129" s="48"/>
      <c r="N129" s="146">
        <v>-500</v>
      </c>
    </row>
    <row r="130" spans="1:15" s="16" customFormat="1" ht="20.25" customHeight="1" x14ac:dyDescent="0.15">
      <c r="A130" s="12">
        <v>11</v>
      </c>
      <c r="B130" s="21">
        <v>17631</v>
      </c>
      <c r="C130" s="22">
        <f>I130+J130+K130</f>
        <v>10351</v>
      </c>
      <c r="D130" s="130">
        <f>C130/B130*100</f>
        <v>58.709091940332371</v>
      </c>
      <c r="E130" s="24">
        <v>510</v>
      </c>
      <c r="F130" s="130">
        <f xml:space="preserve"> E130/C130*100</f>
        <v>4.927060187421505</v>
      </c>
      <c r="G130" s="24">
        <v>450</v>
      </c>
      <c r="H130" s="130">
        <f xml:space="preserve"> G130/E130*100</f>
        <v>88.235294117647058</v>
      </c>
      <c r="I130" s="65">
        <v>10116</v>
      </c>
      <c r="J130" s="65" t="s">
        <v>189</v>
      </c>
      <c r="K130" s="65" t="s">
        <v>233</v>
      </c>
      <c r="N130" s="105">
        <v>1880</v>
      </c>
    </row>
    <row r="131" spans="1:15" s="16" customFormat="1" ht="20.25" customHeight="1" x14ac:dyDescent="0.15">
      <c r="A131" s="26"/>
      <c r="B131" s="55"/>
      <c r="C131" s="24"/>
      <c r="D131" s="24"/>
      <c r="E131" s="24"/>
      <c r="F131" s="24"/>
      <c r="G131" s="24"/>
      <c r="H131" s="24"/>
      <c r="I131" s="147">
        <v>-97.729687952854803</v>
      </c>
      <c r="J131" s="148">
        <v>-7.7287218626219706E-2</v>
      </c>
      <c r="K131" s="147">
        <v>-2.19302482851898</v>
      </c>
      <c r="N131" s="149">
        <v>-500</v>
      </c>
    </row>
    <row r="132" spans="1:15" s="16" customFormat="1" ht="20.25" customHeight="1" x14ac:dyDescent="0.15">
      <c r="A132" s="12">
        <v>12</v>
      </c>
      <c r="B132" s="50">
        <v>17507</v>
      </c>
      <c r="C132" s="51">
        <f>I132+J132+K132</f>
        <v>10547</v>
      </c>
      <c r="D132" s="52">
        <f>C132/B132*100</f>
        <v>60.244473639115782</v>
      </c>
      <c r="E132" s="53">
        <v>557</v>
      </c>
      <c r="F132" s="52">
        <f xml:space="preserve"> E132/C132*100</f>
        <v>5.2811225941025883</v>
      </c>
      <c r="G132" s="53">
        <v>463</v>
      </c>
      <c r="H132" s="52">
        <f xml:space="preserve"> G132/E132*100</f>
        <v>83.123877917414717</v>
      </c>
      <c r="I132" s="46">
        <v>10211</v>
      </c>
      <c r="J132" s="150" t="s">
        <v>200</v>
      </c>
      <c r="K132" s="150" t="s">
        <v>234</v>
      </c>
      <c r="L132" s="42"/>
      <c r="M132" s="42"/>
      <c r="N132" s="63">
        <v>1906</v>
      </c>
    </row>
    <row r="133" spans="1:15" s="16" customFormat="1" ht="20.25" customHeight="1" x14ac:dyDescent="0.15">
      <c r="A133" s="26"/>
      <c r="B133" s="95"/>
      <c r="C133" s="71"/>
      <c r="D133" s="71"/>
      <c r="E133" s="71"/>
      <c r="F133" s="71"/>
      <c r="G133" s="71"/>
      <c r="H133" s="71"/>
      <c r="I133" s="151">
        <v>-96.814259979140999</v>
      </c>
      <c r="J133" s="152">
        <v>-9.4813691096994404E-2</v>
      </c>
      <c r="K133" s="151">
        <v>-3.09092632976202</v>
      </c>
      <c r="L133" s="48"/>
      <c r="M133" s="48"/>
      <c r="N133" s="146">
        <v>-500</v>
      </c>
    </row>
    <row r="134" spans="1:15" s="16" customFormat="1" ht="20.25" customHeight="1" x14ac:dyDescent="0.15">
      <c r="A134" s="12">
        <v>13</v>
      </c>
      <c r="B134" s="21">
        <v>17855</v>
      </c>
      <c r="C134" s="22">
        <f>I134+J134+K134+L134+M134</f>
        <v>10603</v>
      </c>
      <c r="D134" s="130">
        <f>C134/B134*100</f>
        <v>59.383926071128535</v>
      </c>
      <c r="E134" s="24">
        <v>529</v>
      </c>
      <c r="F134" s="130">
        <f xml:space="preserve"> E134/C134*100</f>
        <v>4.9891540130151846</v>
      </c>
      <c r="G134" s="24">
        <v>449</v>
      </c>
      <c r="H134" s="130">
        <f xml:space="preserve"> G134/E134*100</f>
        <v>84.87712665406427</v>
      </c>
      <c r="I134" s="65">
        <v>10274</v>
      </c>
      <c r="J134" s="153">
        <v>13</v>
      </c>
      <c r="K134" s="153">
        <v>232</v>
      </c>
      <c r="L134" s="16">
        <v>80</v>
      </c>
      <c r="M134" s="16">
        <v>4</v>
      </c>
      <c r="N134" s="105">
        <v>1900</v>
      </c>
    </row>
    <row r="135" spans="1:15" s="16" customFormat="1" ht="20.25" customHeight="1" x14ac:dyDescent="0.15">
      <c r="A135" s="26"/>
      <c r="B135" s="55"/>
      <c r="C135" s="24"/>
      <c r="D135" s="24"/>
      <c r="E135" s="24"/>
      <c r="F135" s="24"/>
      <c r="G135" s="24"/>
      <c r="H135" s="24"/>
      <c r="I135" s="147">
        <v>-96.9</v>
      </c>
      <c r="J135" s="148">
        <v>-0.12</v>
      </c>
      <c r="K135" s="147">
        <v>-2.19</v>
      </c>
      <c r="N135" s="149">
        <v>-500</v>
      </c>
    </row>
    <row r="136" spans="1:15" s="16" customFormat="1" ht="20.25" customHeight="1" x14ac:dyDescent="0.15">
      <c r="A136" s="12">
        <v>14</v>
      </c>
      <c r="B136" s="50">
        <v>18022</v>
      </c>
      <c r="C136" s="51">
        <v>10738</v>
      </c>
      <c r="D136" s="52">
        <f>C136/B136*100</f>
        <v>59.582732216180226</v>
      </c>
      <c r="E136" s="53">
        <v>568</v>
      </c>
      <c r="F136" s="52">
        <f xml:space="preserve"> E136/C136*100</f>
        <v>5.2896256286086798</v>
      </c>
      <c r="G136" s="53">
        <v>484</v>
      </c>
      <c r="H136" s="52">
        <f xml:space="preserve"> G136/E136*100</f>
        <v>85.211267605633793</v>
      </c>
      <c r="I136" s="61">
        <v>10404</v>
      </c>
      <c r="J136" s="150">
        <v>17</v>
      </c>
      <c r="K136" s="150">
        <v>233</v>
      </c>
      <c r="L136" s="53">
        <v>84</v>
      </c>
      <c r="M136" s="53"/>
      <c r="N136" s="63">
        <v>1750</v>
      </c>
    </row>
    <row r="137" spans="1:15" s="16" customFormat="1" ht="20.25" customHeight="1" x14ac:dyDescent="0.15">
      <c r="A137" s="26"/>
      <c r="B137" s="95"/>
      <c r="C137" s="71"/>
      <c r="D137" s="71"/>
      <c r="E137" s="71"/>
      <c r="F137" s="71"/>
      <c r="G137" s="71"/>
      <c r="H137" s="71"/>
      <c r="I137" s="151">
        <v>-96.9</v>
      </c>
      <c r="J137" s="151">
        <v>-0.2</v>
      </c>
      <c r="K137" s="151">
        <v>-2.19</v>
      </c>
      <c r="L137" s="71"/>
      <c r="M137" s="71"/>
      <c r="N137" s="146">
        <v>-500</v>
      </c>
    </row>
    <row r="138" spans="1:15" s="16" customFormat="1" ht="20.25" customHeight="1" x14ac:dyDescent="0.15">
      <c r="A138" s="12">
        <v>15</v>
      </c>
      <c r="B138" s="50">
        <v>18406</v>
      </c>
      <c r="C138" s="51">
        <v>11144</v>
      </c>
      <c r="D138" s="52">
        <v>60.545474301858093</v>
      </c>
      <c r="E138" s="53">
        <v>665</v>
      </c>
      <c r="F138" s="52">
        <v>5.967336683417086</v>
      </c>
      <c r="G138" s="53">
        <v>508</v>
      </c>
      <c r="H138" s="52">
        <v>76.390977443609017</v>
      </c>
      <c r="I138" s="61">
        <v>10479</v>
      </c>
      <c r="J138" s="150">
        <v>13</v>
      </c>
      <c r="K138" s="150">
        <v>491</v>
      </c>
      <c r="L138" s="53">
        <v>157</v>
      </c>
      <c r="M138" s="53">
        <v>4</v>
      </c>
      <c r="N138" s="63">
        <v>1670</v>
      </c>
      <c r="O138" s="16" t="s">
        <v>235</v>
      </c>
    </row>
    <row r="139" spans="1:15" s="16" customFormat="1" ht="20.25" customHeight="1" x14ac:dyDescent="0.15">
      <c r="A139" s="26"/>
      <c r="B139" s="95"/>
      <c r="C139" s="71"/>
      <c r="D139" s="71"/>
      <c r="E139" s="71"/>
      <c r="F139" s="71"/>
      <c r="G139" s="71"/>
      <c r="H139" s="71"/>
      <c r="I139" s="151">
        <v>-94</v>
      </c>
      <c r="J139" s="151">
        <v>-0.12</v>
      </c>
      <c r="K139" s="151">
        <v>-4.4000000000000004</v>
      </c>
      <c r="L139" s="71"/>
      <c r="M139" s="71"/>
      <c r="N139" s="146">
        <v>-500</v>
      </c>
    </row>
    <row r="140" spans="1:15" s="16" customFormat="1" ht="20.25" customHeight="1" x14ac:dyDescent="0.15">
      <c r="A140" s="12">
        <v>16</v>
      </c>
      <c r="B140" s="21">
        <v>18822</v>
      </c>
      <c r="C140" s="22">
        <v>10964</v>
      </c>
      <c r="D140" s="130">
        <f>IF(B140=0,"",C140/B140*100)</f>
        <v>58.250982892360007</v>
      </c>
      <c r="E140" s="24">
        <v>508</v>
      </c>
      <c r="F140" s="130">
        <f>IF(C140=0,"",E140/C140*100)</f>
        <v>4.6333454943451295</v>
      </c>
      <c r="G140" s="24">
        <v>448</v>
      </c>
      <c r="H140" s="130">
        <f>IF(E140=0,"",G140/E140*100)</f>
        <v>88.188976377952756</v>
      </c>
      <c r="I140" s="65">
        <v>10673</v>
      </c>
      <c r="J140" s="153">
        <v>21</v>
      </c>
      <c r="K140" s="153">
        <v>210</v>
      </c>
      <c r="L140" s="24">
        <v>60</v>
      </c>
      <c r="M140" s="24"/>
      <c r="N140" s="105">
        <v>1670</v>
      </c>
      <c r="O140" s="16" t="s">
        <v>235</v>
      </c>
    </row>
    <row r="141" spans="1:15" s="16" customFormat="1" ht="20.25" customHeight="1" x14ac:dyDescent="0.15">
      <c r="A141" s="75"/>
      <c r="B141" s="106"/>
      <c r="C141" s="33"/>
      <c r="D141" s="33"/>
      <c r="E141" s="33"/>
      <c r="F141" s="33"/>
      <c r="G141" s="33"/>
      <c r="H141" s="33"/>
      <c r="I141" s="154">
        <v>-97.3</v>
      </c>
      <c r="J141" s="154">
        <v>-0.2</v>
      </c>
      <c r="K141" s="154">
        <v>-1.9</v>
      </c>
      <c r="L141" s="33"/>
      <c r="M141" s="33"/>
      <c r="N141" s="155">
        <v>-500</v>
      </c>
    </row>
    <row r="142" spans="1:15" s="16" customFormat="1" ht="20.25" customHeight="1" x14ac:dyDescent="0.15">
      <c r="A142" s="16" t="s">
        <v>236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5" ht="20.25" customHeight="1" x14ac:dyDescent="0.15">
      <c r="A143" s="16" t="s">
        <v>237</v>
      </c>
      <c r="D143" s="9"/>
      <c r="F143" s="9"/>
      <c r="H143" s="9"/>
    </row>
    <row r="144" spans="1:15" ht="20.25" customHeight="1" x14ac:dyDescent="0.15">
      <c r="A144" s="9" t="s">
        <v>75</v>
      </c>
      <c r="D144" s="9"/>
      <c r="F144" s="9"/>
      <c r="H144" s="9"/>
    </row>
    <row r="145" spans="1:13" ht="20.25" customHeight="1" x14ac:dyDescent="0.15">
      <c r="D145" s="9"/>
      <c r="F145" s="9"/>
      <c r="H145" s="9"/>
    </row>
    <row r="146" spans="1:13" ht="20.25" customHeight="1" x14ac:dyDescent="0.15">
      <c r="A146" s="9" t="s">
        <v>76</v>
      </c>
      <c r="D146" s="9"/>
      <c r="F146" s="9"/>
      <c r="H146" s="9"/>
    </row>
    <row r="147" spans="1:13" ht="20.25" customHeight="1" x14ac:dyDescent="0.15">
      <c r="A147" s="246" t="s">
        <v>38</v>
      </c>
      <c r="B147" s="249" t="s">
        <v>39</v>
      </c>
      <c r="C147" s="250"/>
      <c r="D147" s="251"/>
      <c r="E147" s="249" t="s">
        <v>40</v>
      </c>
      <c r="F147" s="250"/>
      <c r="G147" s="250"/>
      <c r="H147" s="251"/>
      <c r="I147" s="249" t="s">
        <v>4</v>
      </c>
      <c r="J147" s="250"/>
      <c r="K147" s="251"/>
      <c r="L147" s="246" t="s">
        <v>192</v>
      </c>
      <c r="M147" s="11" t="s">
        <v>20</v>
      </c>
    </row>
    <row r="148" spans="1:13" ht="20.25" customHeight="1" x14ac:dyDescent="0.15">
      <c r="A148" s="247"/>
      <c r="B148" s="11" t="s">
        <v>77</v>
      </c>
      <c r="C148" s="11" t="s">
        <v>7</v>
      </c>
      <c r="D148" s="11" t="s">
        <v>8</v>
      </c>
      <c r="E148" s="11" t="s">
        <v>21</v>
      </c>
      <c r="F148" s="11" t="s">
        <v>22</v>
      </c>
      <c r="G148" s="11" t="s">
        <v>7</v>
      </c>
      <c r="H148" s="11" t="s">
        <v>8</v>
      </c>
      <c r="I148" s="246" t="s">
        <v>23</v>
      </c>
      <c r="J148" s="246" t="s">
        <v>24</v>
      </c>
      <c r="K148" s="246" t="s">
        <v>25</v>
      </c>
      <c r="L148" s="247"/>
      <c r="M148" s="12" t="s">
        <v>13</v>
      </c>
    </row>
    <row r="149" spans="1:13" ht="20.25" customHeight="1" x14ac:dyDescent="0.15">
      <c r="A149" s="248"/>
      <c r="B149" s="13" t="s">
        <v>139</v>
      </c>
      <c r="C149" s="13" t="s">
        <v>140</v>
      </c>
      <c r="D149" s="13" t="s">
        <v>141</v>
      </c>
      <c r="E149" s="13" t="s">
        <v>142</v>
      </c>
      <c r="F149" s="13" t="s">
        <v>143</v>
      </c>
      <c r="G149" s="13" t="s">
        <v>144</v>
      </c>
      <c r="H149" s="13" t="s">
        <v>145</v>
      </c>
      <c r="I149" s="248"/>
      <c r="J149" s="248"/>
      <c r="K149" s="248"/>
      <c r="L149" s="248"/>
      <c r="M149" s="13" t="s">
        <v>78</v>
      </c>
    </row>
    <row r="150" spans="1:13" ht="20.25" customHeight="1" x14ac:dyDescent="0.15">
      <c r="A150" s="12" t="s">
        <v>130</v>
      </c>
      <c r="B150" s="14">
        <v>34509</v>
      </c>
      <c r="C150" s="14">
        <v>23599</v>
      </c>
      <c r="D150" s="16">
        <v>68.400000000000006</v>
      </c>
      <c r="E150" s="16">
        <v>221</v>
      </c>
      <c r="F150" s="16">
        <v>0.94</v>
      </c>
      <c r="G150" s="16">
        <v>203</v>
      </c>
      <c r="H150" s="16">
        <v>91.9</v>
      </c>
      <c r="I150" s="14">
        <v>23017</v>
      </c>
      <c r="J150" s="16">
        <v>3</v>
      </c>
      <c r="K150" s="16">
        <v>579</v>
      </c>
      <c r="L150" s="16"/>
      <c r="M150" s="156">
        <v>638</v>
      </c>
    </row>
    <row r="151" spans="1:13" ht="20.25" customHeight="1" x14ac:dyDescent="0.15">
      <c r="A151" s="12"/>
      <c r="B151" s="16"/>
      <c r="C151" s="16"/>
      <c r="D151" s="16"/>
      <c r="E151" s="16"/>
      <c r="F151" s="16"/>
      <c r="G151" s="16"/>
      <c r="H151" s="16"/>
      <c r="I151" s="37" t="s">
        <v>79</v>
      </c>
      <c r="J151" s="37" t="s">
        <v>80</v>
      </c>
      <c r="K151" s="37" t="s">
        <v>238</v>
      </c>
      <c r="L151" s="16"/>
      <c r="M151" s="38" t="s">
        <v>67</v>
      </c>
    </row>
    <row r="152" spans="1:13" ht="20.25" customHeight="1" x14ac:dyDescent="0.15">
      <c r="A152" s="12">
        <v>6</v>
      </c>
      <c r="B152" s="39">
        <v>38706</v>
      </c>
      <c r="C152" s="40">
        <v>23804</v>
      </c>
      <c r="D152" s="82">
        <v>61.5</v>
      </c>
      <c r="E152" s="42">
        <v>291</v>
      </c>
      <c r="F152" s="82">
        <v>1.2</v>
      </c>
      <c r="G152" s="42">
        <v>283</v>
      </c>
      <c r="H152" s="42">
        <v>97.3</v>
      </c>
      <c r="I152" s="40">
        <v>22980</v>
      </c>
      <c r="J152" s="42">
        <v>7</v>
      </c>
      <c r="K152" s="42">
        <v>817</v>
      </c>
      <c r="L152" s="42"/>
      <c r="M152" s="157">
        <v>638</v>
      </c>
    </row>
    <row r="153" spans="1:13" ht="20.25" customHeight="1" x14ac:dyDescent="0.15">
      <c r="A153" s="12"/>
      <c r="B153" s="122"/>
      <c r="C153" s="48"/>
      <c r="D153" s="48"/>
      <c r="E153" s="48"/>
      <c r="F153" s="48"/>
      <c r="G153" s="48"/>
      <c r="H153" s="48"/>
      <c r="I153" s="126" t="s">
        <v>81</v>
      </c>
      <c r="J153" s="126" t="s">
        <v>59</v>
      </c>
      <c r="K153" s="126" t="s">
        <v>239</v>
      </c>
      <c r="L153" s="48"/>
      <c r="M153" s="49" t="s">
        <v>67</v>
      </c>
    </row>
    <row r="154" spans="1:13" ht="20.25" customHeight="1" x14ac:dyDescent="0.15">
      <c r="A154" s="12">
        <v>7</v>
      </c>
      <c r="B154" s="14">
        <v>37941</v>
      </c>
      <c r="C154" s="14">
        <v>23932</v>
      </c>
      <c r="D154" s="27">
        <v>63.1</v>
      </c>
      <c r="E154" s="16">
        <v>333</v>
      </c>
      <c r="F154" s="16">
        <v>1.4</v>
      </c>
      <c r="G154" s="16">
        <v>322</v>
      </c>
      <c r="H154" s="27">
        <v>96.7</v>
      </c>
      <c r="I154" s="14">
        <v>22979</v>
      </c>
      <c r="J154" s="16">
        <v>13</v>
      </c>
      <c r="K154" s="16">
        <v>940</v>
      </c>
      <c r="L154" s="16"/>
      <c r="M154" s="158">
        <v>638</v>
      </c>
    </row>
    <row r="155" spans="1:13" ht="20.25" customHeight="1" x14ac:dyDescent="0.15">
      <c r="A155" s="12"/>
      <c r="B155" s="16"/>
      <c r="C155" s="16"/>
      <c r="D155" s="16"/>
      <c r="E155" s="16"/>
      <c r="F155" s="16"/>
      <c r="G155" s="16"/>
      <c r="H155" s="16"/>
      <c r="I155" s="37" t="s">
        <v>82</v>
      </c>
      <c r="J155" s="37" t="s">
        <v>83</v>
      </c>
      <c r="K155" s="37" t="s">
        <v>240</v>
      </c>
      <c r="L155" s="16"/>
      <c r="M155" s="38" t="s">
        <v>67</v>
      </c>
    </row>
    <row r="156" spans="1:13" s="16" customFormat="1" ht="20.25" customHeight="1" x14ac:dyDescent="0.15">
      <c r="A156" s="12">
        <v>8</v>
      </c>
      <c r="B156" s="39">
        <v>38617</v>
      </c>
      <c r="C156" s="40">
        <v>23277</v>
      </c>
      <c r="D156" s="82">
        <v>60.3</v>
      </c>
      <c r="E156" s="42">
        <v>250</v>
      </c>
      <c r="F156" s="82">
        <v>1.1000000000000001</v>
      </c>
      <c r="G156" s="42">
        <v>223</v>
      </c>
      <c r="H156" s="82">
        <v>89.2</v>
      </c>
      <c r="I156" s="40">
        <v>22533</v>
      </c>
      <c r="J156" s="42">
        <v>7</v>
      </c>
      <c r="K156" s="42">
        <v>737</v>
      </c>
      <c r="L156" s="42"/>
      <c r="M156" s="157">
        <v>690</v>
      </c>
    </row>
    <row r="157" spans="1:13" ht="20.25" customHeight="1" x14ac:dyDescent="0.15">
      <c r="A157" s="12"/>
      <c r="B157" s="122"/>
      <c r="C157" s="48"/>
      <c r="D157" s="48"/>
      <c r="E157" s="48"/>
      <c r="F157" s="48"/>
      <c r="G157" s="48"/>
      <c r="H157" s="48"/>
      <c r="I157" s="126" t="s">
        <v>84</v>
      </c>
      <c r="J157" s="126" t="s">
        <v>59</v>
      </c>
      <c r="K157" s="126" t="s">
        <v>241</v>
      </c>
      <c r="L157" s="48"/>
      <c r="M157" s="49" t="s">
        <v>67</v>
      </c>
    </row>
    <row r="158" spans="1:13" s="16" customFormat="1" ht="20.25" customHeight="1" x14ac:dyDescent="0.15">
      <c r="A158" s="12">
        <v>9</v>
      </c>
      <c r="B158" s="21">
        <v>38667</v>
      </c>
      <c r="C158" s="22">
        <v>23252</v>
      </c>
      <c r="D158" s="24">
        <v>60.1</v>
      </c>
      <c r="E158" s="24">
        <v>301</v>
      </c>
      <c r="F158" s="24">
        <v>1.29</v>
      </c>
      <c r="G158" s="24">
        <v>279</v>
      </c>
      <c r="H158" s="24">
        <v>92.7</v>
      </c>
      <c r="I158" s="22">
        <v>22349</v>
      </c>
      <c r="J158" s="24">
        <v>5</v>
      </c>
      <c r="K158" s="24">
        <v>898</v>
      </c>
      <c r="M158" s="159">
        <v>746</v>
      </c>
    </row>
    <row r="159" spans="1:13" s="16" customFormat="1" ht="20.25" customHeight="1" x14ac:dyDescent="0.15">
      <c r="A159" s="12" t="s">
        <v>85</v>
      </c>
      <c r="B159" s="55"/>
      <c r="C159" s="24"/>
      <c r="D159" s="24"/>
      <c r="E159" s="24"/>
      <c r="F159" s="24"/>
      <c r="G159" s="24"/>
      <c r="H159" s="24"/>
      <c r="I159" s="93" t="s">
        <v>242</v>
      </c>
      <c r="J159" s="93" t="s">
        <v>243</v>
      </c>
      <c r="K159" s="93" t="s">
        <v>240</v>
      </c>
      <c r="M159" s="59" t="s">
        <v>232</v>
      </c>
    </row>
    <row r="160" spans="1:13" s="16" customFormat="1" ht="20.25" customHeight="1" x14ac:dyDescent="0.15">
      <c r="A160" s="12">
        <v>10</v>
      </c>
      <c r="B160" s="50">
        <v>39628</v>
      </c>
      <c r="C160" s="51">
        <f>I160+J160+K160</f>
        <v>23088</v>
      </c>
      <c r="D160" s="131">
        <f>C160/B160*100</f>
        <v>58.261835066114863</v>
      </c>
      <c r="E160" s="53">
        <v>328</v>
      </c>
      <c r="F160" s="52">
        <f>E160/C160*100</f>
        <v>1.4206514206514207</v>
      </c>
      <c r="G160" s="53">
        <v>302</v>
      </c>
      <c r="H160" s="52">
        <f>G160/E160*100</f>
        <v>92.073170731707322</v>
      </c>
      <c r="I160" s="61">
        <v>22206</v>
      </c>
      <c r="J160" s="62" t="s">
        <v>197</v>
      </c>
      <c r="K160" s="62" t="s">
        <v>244</v>
      </c>
      <c r="L160" s="42"/>
      <c r="M160" s="160" t="s">
        <v>245</v>
      </c>
    </row>
    <row r="161" spans="1:13" s="16" customFormat="1" ht="20.25" customHeight="1" x14ac:dyDescent="0.15">
      <c r="A161" s="12"/>
      <c r="B161" s="69"/>
      <c r="C161" s="161"/>
      <c r="D161" s="71"/>
      <c r="E161" s="71"/>
      <c r="F161" s="71"/>
      <c r="G161" s="71"/>
      <c r="H161" s="71"/>
      <c r="I161" s="97">
        <v>-96.179833679833706</v>
      </c>
      <c r="J161" s="98">
        <v>-3.8981288981288997E-2</v>
      </c>
      <c r="K161" s="97">
        <v>-3.7811850311850299</v>
      </c>
      <c r="L161" s="48"/>
      <c r="M161" s="66" t="s">
        <v>232</v>
      </c>
    </row>
    <row r="162" spans="1:13" s="16" customFormat="1" ht="20.25" customHeight="1" x14ac:dyDescent="0.15">
      <c r="A162" s="12">
        <v>11</v>
      </c>
      <c r="B162" s="21">
        <v>39756</v>
      </c>
      <c r="C162" s="22">
        <f>I162+J162+K162</f>
        <v>23609</v>
      </c>
      <c r="D162" s="58">
        <f>C162/B162*100</f>
        <v>59.384746956434256</v>
      </c>
      <c r="E162" s="24">
        <v>358</v>
      </c>
      <c r="F162" s="130">
        <f>E162/C162*100</f>
        <v>1.5163708755135754</v>
      </c>
      <c r="G162" s="24">
        <v>322</v>
      </c>
      <c r="H162" s="130">
        <f>G162/E162*100</f>
        <v>89.944134078212286</v>
      </c>
      <c r="I162" s="65">
        <v>22664</v>
      </c>
      <c r="J162" s="65" t="s">
        <v>189</v>
      </c>
      <c r="K162" s="65" t="s">
        <v>246</v>
      </c>
      <c r="M162" s="59" t="s">
        <v>245</v>
      </c>
    </row>
    <row r="163" spans="1:13" s="16" customFormat="1" ht="20.25" customHeight="1" x14ac:dyDescent="0.15">
      <c r="A163" s="12"/>
      <c r="B163" s="21"/>
      <c r="C163" s="22"/>
      <c r="D163" s="24"/>
      <c r="E163" s="24"/>
      <c r="F163" s="24"/>
      <c r="G163" s="24"/>
      <c r="H163" s="24"/>
      <c r="I163" s="90">
        <v>-95.997289169384601</v>
      </c>
      <c r="J163" s="91">
        <v>-3.3885382693040797E-2</v>
      </c>
      <c r="K163" s="90">
        <v>-3.9688254479223999</v>
      </c>
      <c r="M163" s="59" t="s">
        <v>232</v>
      </c>
    </row>
    <row r="164" spans="1:13" s="16" customFormat="1" ht="20.25" customHeight="1" x14ac:dyDescent="0.15">
      <c r="A164" s="12">
        <v>12</v>
      </c>
      <c r="B164" s="50">
        <v>39975</v>
      </c>
      <c r="C164" s="51">
        <f>I164+J164+K164</f>
        <v>23398</v>
      </c>
      <c r="D164" s="131">
        <f>C164/B164*100</f>
        <v>58.531582238899318</v>
      </c>
      <c r="E164" s="53">
        <v>361</v>
      </c>
      <c r="F164" s="52">
        <f>E164/C164*100</f>
        <v>1.5428669117018547</v>
      </c>
      <c r="G164" s="53">
        <v>328</v>
      </c>
      <c r="H164" s="52">
        <f>G164/E164*100</f>
        <v>90.858725761772845</v>
      </c>
      <c r="I164" s="61">
        <v>22402</v>
      </c>
      <c r="J164" s="61" t="s">
        <v>247</v>
      </c>
      <c r="K164" s="61" t="s">
        <v>248</v>
      </c>
      <c r="L164" s="42"/>
      <c r="M164" s="160" t="s">
        <v>245</v>
      </c>
    </row>
    <row r="165" spans="1:13" s="16" customFormat="1" ht="20.25" customHeight="1" x14ac:dyDescent="0.15">
      <c r="A165" s="12"/>
      <c r="B165" s="95"/>
      <c r="C165" s="71"/>
      <c r="D165" s="71"/>
      <c r="E165" s="71"/>
      <c r="F165" s="71"/>
      <c r="G165" s="71"/>
      <c r="H165" s="71"/>
      <c r="I165" s="97">
        <v>-95.743225916745004</v>
      </c>
      <c r="J165" s="98">
        <v>-4.7012565176510798E-2</v>
      </c>
      <c r="K165" s="97">
        <v>-4.2097615180784702</v>
      </c>
      <c r="L165" s="48"/>
      <c r="M165" s="66" t="s">
        <v>232</v>
      </c>
    </row>
    <row r="166" spans="1:13" s="16" customFormat="1" ht="20.25" customHeight="1" x14ac:dyDescent="0.15">
      <c r="A166" s="12">
        <v>13</v>
      </c>
      <c r="B166" s="21">
        <v>39170</v>
      </c>
      <c r="C166" s="22">
        <f>I166+J166+K166+L166</f>
        <v>23548</v>
      </c>
      <c r="D166" s="58">
        <f>C166/B166*100</f>
        <v>60.117436813888183</v>
      </c>
      <c r="E166" s="24">
        <v>378</v>
      </c>
      <c r="F166" s="130">
        <f>E166/C166*100</f>
        <v>1.6052318668252081</v>
      </c>
      <c r="G166" s="24">
        <v>352</v>
      </c>
      <c r="H166" s="130">
        <f>G166/E166*100</f>
        <v>93.121693121693113</v>
      </c>
      <c r="I166" s="65">
        <v>23425</v>
      </c>
      <c r="J166" s="65">
        <v>14</v>
      </c>
      <c r="K166" s="65">
        <v>75</v>
      </c>
      <c r="L166" s="65">
        <v>34</v>
      </c>
      <c r="M166" s="59" t="s">
        <v>245</v>
      </c>
    </row>
    <row r="167" spans="1:13" s="16" customFormat="1" ht="20.25" customHeight="1" x14ac:dyDescent="0.15">
      <c r="A167" s="12"/>
      <c r="B167" s="55"/>
      <c r="C167" s="24"/>
      <c r="D167" s="24"/>
      <c r="E167" s="24"/>
      <c r="F167" s="24"/>
      <c r="G167" s="24"/>
      <c r="H167" s="24"/>
      <c r="I167" s="90">
        <v>-99.5</v>
      </c>
      <c r="J167" s="91">
        <v>-0.06</v>
      </c>
      <c r="K167" s="90">
        <v>-0.32</v>
      </c>
      <c r="M167" s="59" t="s">
        <v>232</v>
      </c>
    </row>
    <row r="168" spans="1:13" s="16" customFormat="1" ht="20.25" customHeight="1" x14ac:dyDescent="0.15">
      <c r="A168" s="12">
        <v>14</v>
      </c>
      <c r="B168" s="50">
        <v>39550</v>
      </c>
      <c r="C168" s="51">
        <v>23576</v>
      </c>
      <c r="D168" s="131">
        <f>C168/B168*100</f>
        <v>59.610619469026545</v>
      </c>
      <c r="E168" s="53">
        <v>376</v>
      </c>
      <c r="F168" s="52">
        <f>E168/C168*100</f>
        <v>1.5948422124194097</v>
      </c>
      <c r="G168" s="53">
        <v>369</v>
      </c>
      <c r="H168" s="52">
        <f>G168/E168*100</f>
        <v>98.138297872340431</v>
      </c>
      <c r="I168" s="61">
        <v>23246</v>
      </c>
      <c r="J168" s="61">
        <v>11</v>
      </c>
      <c r="K168" s="61">
        <v>312</v>
      </c>
      <c r="L168" s="61">
        <v>7</v>
      </c>
      <c r="M168" s="160" t="s">
        <v>249</v>
      </c>
    </row>
    <row r="169" spans="1:13" s="16" customFormat="1" ht="20.25" customHeight="1" x14ac:dyDescent="0.15">
      <c r="A169" s="12"/>
      <c r="B169" s="95"/>
      <c r="C169" s="71"/>
      <c r="D169" s="71"/>
      <c r="E169" s="71"/>
      <c r="F169" s="71"/>
      <c r="G169" s="71"/>
      <c r="H169" s="71"/>
      <c r="I169" s="97">
        <v>-98.6</v>
      </c>
      <c r="J169" s="98">
        <v>-0.05</v>
      </c>
      <c r="K169" s="97">
        <v>-1.3</v>
      </c>
      <c r="L169" s="71"/>
      <c r="M169" s="59" t="s">
        <v>232</v>
      </c>
    </row>
    <row r="170" spans="1:13" s="16" customFormat="1" ht="20.25" customHeight="1" x14ac:dyDescent="0.15">
      <c r="A170" s="12">
        <v>15</v>
      </c>
      <c r="B170" s="50">
        <v>39681</v>
      </c>
      <c r="C170" s="51">
        <v>23558</v>
      </c>
      <c r="D170" s="131">
        <v>59.368463496383661</v>
      </c>
      <c r="E170" s="53">
        <v>392</v>
      </c>
      <c r="F170" s="162">
        <v>1.6639782664063165</v>
      </c>
      <c r="G170" s="53">
        <v>355</v>
      </c>
      <c r="H170" s="52">
        <v>90.561224489795919</v>
      </c>
      <c r="I170" s="61">
        <v>23222</v>
      </c>
      <c r="J170" s="61">
        <v>11</v>
      </c>
      <c r="K170" s="61">
        <v>288</v>
      </c>
      <c r="L170" s="61">
        <v>37</v>
      </c>
      <c r="M170" s="160" t="s">
        <v>250</v>
      </c>
    </row>
    <row r="171" spans="1:13" s="16" customFormat="1" ht="20.25" customHeight="1" x14ac:dyDescent="0.15">
      <c r="A171" s="12"/>
      <c r="B171" s="95"/>
      <c r="C171" s="71"/>
      <c r="D171" s="71"/>
      <c r="E171" s="71"/>
      <c r="F171" s="163"/>
      <c r="G171" s="71"/>
      <c r="H171" s="71"/>
      <c r="I171" s="97">
        <v>-98.6</v>
      </c>
      <c r="J171" s="98">
        <v>-0.05</v>
      </c>
      <c r="K171" s="97">
        <v>-1.2</v>
      </c>
      <c r="L171" s="71"/>
      <c r="M171" s="66" t="s">
        <v>232</v>
      </c>
    </row>
    <row r="172" spans="1:13" s="16" customFormat="1" ht="20.25" customHeight="1" x14ac:dyDescent="0.15">
      <c r="A172" s="12">
        <v>16</v>
      </c>
      <c r="B172" s="21">
        <v>41230</v>
      </c>
      <c r="C172" s="22">
        <v>22758</v>
      </c>
      <c r="D172" s="58">
        <f>IF(B172=0,"",C172/B172*100)</f>
        <v>55.197671598350716</v>
      </c>
      <c r="E172" s="24">
        <v>324</v>
      </c>
      <c r="F172" s="137">
        <f>IF(C172=0,"",E172/C172*100)</f>
        <v>1.4236751911415766</v>
      </c>
      <c r="G172" s="24">
        <v>278</v>
      </c>
      <c r="H172" s="130">
        <f>IF(E172=0,"",G172/E172*100)</f>
        <v>85.802469135802468</v>
      </c>
      <c r="I172" s="65">
        <v>22499</v>
      </c>
      <c r="J172" s="65">
        <v>3</v>
      </c>
      <c r="K172" s="65">
        <v>210</v>
      </c>
      <c r="L172" s="65">
        <v>46</v>
      </c>
      <c r="M172" s="59" t="s">
        <v>250</v>
      </c>
    </row>
    <row r="173" spans="1:13" s="16" customFormat="1" ht="20.25" customHeight="1" x14ac:dyDescent="0.15">
      <c r="A173" s="13"/>
      <c r="B173" s="106"/>
      <c r="C173" s="33"/>
      <c r="D173" s="33"/>
      <c r="E173" s="33"/>
      <c r="F173" s="33"/>
      <c r="G173" s="33"/>
      <c r="H173" s="33"/>
      <c r="I173" s="107">
        <v>-98.9</v>
      </c>
      <c r="J173" s="108">
        <v>-0.01</v>
      </c>
      <c r="K173" s="107">
        <v>-0.9</v>
      </c>
      <c r="L173" s="33"/>
      <c r="M173" s="143" t="s">
        <v>232</v>
      </c>
    </row>
    <row r="174" spans="1:13" s="16" customFormat="1" ht="20.25" customHeight="1" x14ac:dyDescent="0.15">
      <c r="A174" s="60"/>
      <c r="B174" s="19"/>
      <c r="C174" s="19"/>
      <c r="I174" s="19"/>
    </row>
    <row r="175" spans="1:13" s="16" customFormat="1" ht="20.25" customHeight="1" x14ac:dyDescent="0.15">
      <c r="A175" s="60"/>
      <c r="I175" s="37"/>
      <c r="J175" s="37"/>
      <c r="K175" s="37"/>
      <c r="L175" s="37"/>
    </row>
    <row r="176" spans="1:13" s="16" customFormat="1" ht="20.25" customHeight="1" x14ac:dyDescent="0.15">
      <c r="A176" s="9" t="s">
        <v>86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ht="20.25" customHeight="1" x14ac:dyDescent="0.15">
      <c r="A177" s="246" t="s">
        <v>38</v>
      </c>
      <c r="B177" s="249" t="s">
        <v>39</v>
      </c>
      <c r="C177" s="250"/>
      <c r="D177" s="251"/>
      <c r="E177" s="249" t="s">
        <v>40</v>
      </c>
      <c r="F177" s="250"/>
      <c r="G177" s="250"/>
      <c r="H177" s="251"/>
      <c r="I177" s="249" t="s">
        <v>4</v>
      </c>
      <c r="J177" s="250"/>
      <c r="K177" s="251"/>
      <c r="L177" s="11" t="s">
        <v>20</v>
      </c>
    </row>
    <row r="178" spans="1:12" ht="20.25" customHeight="1" x14ac:dyDescent="0.15">
      <c r="A178" s="247"/>
      <c r="B178" s="11" t="s">
        <v>77</v>
      </c>
      <c r="C178" s="11" t="s">
        <v>7</v>
      </c>
      <c r="D178" s="11" t="s">
        <v>8</v>
      </c>
      <c r="E178" s="11" t="s">
        <v>21</v>
      </c>
      <c r="F178" s="11" t="s">
        <v>22</v>
      </c>
      <c r="G178" s="11" t="s">
        <v>7</v>
      </c>
      <c r="H178" s="11" t="s">
        <v>8</v>
      </c>
      <c r="I178" s="246" t="s">
        <v>23</v>
      </c>
      <c r="J178" s="246" t="s">
        <v>24</v>
      </c>
      <c r="K178" s="246" t="s">
        <v>25</v>
      </c>
      <c r="L178" s="12" t="s">
        <v>13</v>
      </c>
    </row>
    <row r="179" spans="1:12" ht="20.25" customHeight="1" x14ac:dyDescent="0.15">
      <c r="A179" s="248"/>
      <c r="B179" s="13" t="s">
        <v>251</v>
      </c>
      <c r="C179" s="13" t="s">
        <v>252</v>
      </c>
      <c r="D179" s="13" t="s">
        <v>253</v>
      </c>
      <c r="E179" s="13" t="s">
        <v>254</v>
      </c>
      <c r="F179" s="13" t="s">
        <v>255</v>
      </c>
      <c r="G179" s="13" t="s">
        <v>256</v>
      </c>
      <c r="H179" s="13" t="s">
        <v>257</v>
      </c>
      <c r="I179" s="248"/>
      <c r="J179" s="248"/>
      <c r="K179" s="248"/>
      <c r="L179" s="13" t="s">
        <v>78</v>
      </c>
    </row>
    <row r="180" spans="1:12" ht="20.25" customHeight="1" x14ac:dyDescent="0.15">
      <c r="A180" s="12" t="s">
        <v>130</v>
      </c>
      <c r="B180" s="164">
        <v>634</v>
      </c>
      <c r="C180" s="119">
        <v>595</v>
      </c>
      <c r="D180" s="120">
        <v>93.8</v>
      </c>
      <c r="E180" s="119">
        <v>2</v>
      </c>
      <c r="F180" s="165">
        <v>0.34</v>
      </c>
      <c r="G180" s="119">
        <v>2</v>
      </c>
      <c r="H180" s="120">
        <v>100</v>
      </c>
      <c r="I180" s="119">
        <v>593</v>
      </c>
      <c r="J180" s="119">
        <v>1</v>
      </c>
      <c r="K180" s="119">
        <v>1</v>
      </c>
      <c r="L180" s="166">
        <v>2729</v>
      </c>
    </row>
    <row r="181" spans="1:12" ht="20.25" customHeight="1" x14ac:dyDescent="0.15">
      <c r="A181" s="12"/>
      <c r="B181" s="122"/>
      <c r="C181" s="48"/>
      <c r="D181" s="48"/>
      <c r="E181" s="48"/>
      <c r="F181" s="48"/>
      <c r="G181" s="48"/>
      <c r="H181" s="125"/>
      <c r="I181" s="126" t="s">
        <v>258</v>
      </c>
      <c r="J181" s="126" t="s">
        <v>87</v>
      </c>
      <c r="K181" s="126" t="s">
        <v>87</v>
      </c>
      <c r="L181" s="49" t="s">
        <v>67</v>
      </c>
    </row>
    <row r="182" spans="1:12" ht="20.25" customHeight="1" x14ac:dyDescent="0.15">
      <c r="A182" s="12">
        <v>6</v>
      </c>
      <c r="B182" s="16">
        <v>644</v>
      </c>
      <c r="C182" s="16">
        <v>606</v>
      </c>
      <c r="D182" s="27">
        <v>94.1</v>
      </c>
      <c r="E182" s="167" t="s">
        <v>88</v>
      </c>
      <c r="F182" s="167" t="s">
        <v>88</v>
      </c>
      <c r="G182" s="167" t="s">
        <v>88</v>
      </c>
      <c r="H182" s="167" t="s">
        <v>88</v>
      </c>
      <c r="I182" s="16">
        <v>606</v>
      </c>
      <c r="J182" s="167" t="s">
        <v>88</v>
      </c>
      <c r="K182" s="167" t="s">
        <v>88</v>
      </c>
      <c r="L182" s="168">
        <v>2729</v>
      </c>
    </row>
    <row r="183" spans="1:12" ht="20.25" customHeight="1" x14ac:dyDescent="0.15">
      <c r="A183" s="12"/>
      <c r="B183" s="16"/>
      <c r="C183" s="16"/>
      <c r="D183" s="16"/>
      <c r="E183" s="16"/>
      <c r="F183" s="16"/>
      <c r="G183" s="16"/>
      <c r="H183" s="27"/>
      <c r="I183" s="37" t="s">
        <v>89</v>
      </c>
      <c r="J183" s="37" t="s">
        <v>85</v>
      </c>
      <c r="K183" s="37" t="s">
        <v>85</v>
      </c>
      <c r="L183" s="38" t="s">
        <v>67</v>
      </c>
    </row>
    <row r="184" spans="1:12" ht="20.25" customHeight="1" x14ac:dyDescent="0.15">
      <c r="A184" s="12">
        <v>7</v>
      </c>
      <c r="B184" s="169">
        <v>642</v>
      </c>
      <c r="C184" s="42">
        <v>639</v>
      </c>
      <c r="D184" s="82">
        <v>99.5</v>
      </c>
      <c r="E184" s="42">
        <v>4</v>
      </c>
      <c r="F184" s="170">
        <v>0.63</v>
      </c>
      <c r="G184" s="42">
        <v>4</v>
      </c>
      <c r="H184" s="171">
        <v>100</v>
      </c>
      <c r="I184" s="42">
        <v>635</v>
      </c>
      <c r="J184" s="42">
        <v>1</v>
      </c>
      <c r="K184" s="42">
        <v>3</v>
      </c>
      <c r="L184" s="172">
        <v>2729</v>
      </c>
    </row>
    <row r="185" spans="1:12" ht="20.25" customHeight="1" x14ac:dyDescent="0.15">
      <c r="A185" s="12"/>
      <c r="B185" s="122"/>
      <c r="C185" s="48"/>
      <c r="D185" s="48"/>
      <c r="E185" s="48"/>
      <c r="F185" s="48"/>
      <c r="G185" s="48"/>
      <c r="H185" s="125"/>
      <c r="I185" s="126" t="s">
        <v>259</v>
      </c>
      <c r="J185" s="126" t="s">
        <v>90</v>
      </c>
      <c r="K185" s="126" t="s">
        <v>91</v>
      </c>
      <c r="L185" s="49" t="s">
        <v>67</v>
      </c>
    </row>
    <row r="186" spans="1:12" s="16" customFormat="1" ht="20.25" customHeight="1" x14ac:dyDescent="0.15">
      <c r="A186" s="12">
        <v>8</v>
      </c>
      <c r="B186" s="16">
        <v>725</v>
      </c>
      <c r="C186" s="16">
        <v>672</v>
      </c>
      <c r="D186" s="27">
        <v>92.7</v>
      </c>
      <c r="E186" s="16">
        <v>1</v>
      </c>
      <c r="F186" s="167">
        <v>0.15</v>
      </c>
      <c r="G186" s="16">
        <v>1</v>
      </c>
      <c r="H186" s="173">
        <v>100</v>
      </c>
      <c r="I186" s="16">
        <v>670</v>
      </c>
      <c r="J186" s="16">
        <v>1</v>
      </c>
      <c r="K186" s="16">
        <v>1</v>
      </c>
      <c r="L186" s="168">
        <v>2729</v>
      </c>
    </row>
    <row r="187" spans="1:12" ht="20.25" customHeight="1" x14ac:dyDescent="0.15">
      <c r="A187" s="12"/>
      <c r="B187" s="16"/>
      <c r="C187" s="16"/>
      <c r="D187" s="16"/>
      <c r="E187" s="16"/>
      <c r="F187" s="16"/>
      <c r="G187" s="16"/>
      <c r="H187" s="27"/>
      <c r="I187" s="37" t="s">
        <v>258</v>
      </c>
      <c r="J187" s="37" t="s">
        <v>72</v>
      </c>
      <c r="K187" s="37" t="s">
        <v>72</v>
      </c>
      <c r="L187" s="38" t="s">
        <v>67</v>
      </c>
    </row>
    <row r="188" spans="1:12" s="16" customFormat="1" ht="20.25" customHeight="1" x14ac:dyDescent="0.15">
      <c r="A188" s="12">
        <v>9</v>
      </c>
      <c r="B188" s="174">
        <v>726</v>
      </c>
      <c r="C188" s="53">
        <v>675</v>
      </c>
      <c r="D188" s="83">
        <v>93</v>
      </c>
      <c r="E188" s="53">
        <v>4</v>
      </c>
      <c r="F188" s="53">
        <v>0.59</v>
      </c>
      <c r="G188" s="53">
        <v>4</v>
      </c>
      <c r="H188" s="83">
        <v>100</v>
      </c>
      <c r="I188" s="53">
        <v>671</v>
      </c>
      <c r="J188" s="53">
        <v>4</v>
      </c>
      <c r="K188" s="53">
        <v>0</v>
      </c>
      <c r="L188" s="54">
        <v>2783</v>
      </c>
    </row>
    <row r="189" spans="1:12" s="16" customFormat="1" ht="20.25" customHeight="1" x14ac:dyDescent="0.15">
      <c r="A189" s="26"/>
      <c r="B189" s="95"/>
      <c r="C189" s="71"/>
      <c r="D189" s="71"/>
      <c r="E189" s="71"/>
      <c r="F189" s="71"/>
      <c r="G189" s="71"/>
      <c r="H189" s="71"/>
      <c r="I189" s="101" t="s">
        <v>259</v>
      </c>
      <c r="J189" s="101" t="s">
        <v>260</v>
      </c>
      <c r="K189" s="101" t="s">
        <v>261</v>
      </c>
      <c r="L189" s="66" t="s">
        <v>232</v>
      </c>
    </row>
    <row r="190" spans="1:12" s="16" customFormat="1" ht="20.25" customHeight="1" x14ac:dyDescent="0.15">
      <c r="A190" s="12">
        <v>10</v>
      </c>
      <c r="B190" s="55">
        <v>906</v>
      </c>
      <c r="C190" s="93">
        <f>I190+J190+K190</f>
        <v>855</v>
      </c>
      <c r="D190" s="58">
        <f xml:space="preserve"> C190/B190*100</f>
        <v>94.370860927152322</v>
      </c>
      <c r="E190" s="24">
        <v>2</v>
      </c>
      <c r="F190" s="175">
        <f>E190/C190*100</f>
        <v>0.23391812865497078</v>
      </c>
      <c r="G190" s="24">
        <v>2</v>
      </c>
      <c r="H190" s="176">
        <f>G190/E190*100</f>
        <v>100</v>
      </c>
      <c r="I190" s="93" t="s">
        <v>262</v>
      </c>
      <c r="J190" s="93" t="s">
        <v>263</v>
      </c>
      <c r="K190" s="93" t="s">
        <v>264</v>
      </c>
      <c r="L190" s="105">
        <v>2783</v>
      </c>
    </row>
    <row r="191" spans="1:12" s="16" customFormat="1" ht="20.25" customHeight="1" x14ac:dyDescent="0.15">
      <c r="A191" s="26"/>
      <c r="B191" s="55"/>
      <c r="C191" s="87"/>
      <c r="D191" s="24"/>
      <c r="E191" s="24"/>
      <c r="F191" s="24"/>
      <c r="G191" s="24"/>
      <c r="H191" s="176"/>
      <c r="I191" s="84">
        <v>-99.766081871344994</v>
      </c>
      <c r="J191" s="93" t="s">
        <v>265</v>
      </c>
      <c r="K191" s="84">
        <v>-0.233918128654971</v>
      </c>
      <c r="L191" s="59" t="s">
        <v>266</v>
      </c>
    </row>
    <row r="192" spans="1:12" s="16" customFormat="1" ht="20.25" customHeight="1" x14ac:dyDescent="0.15">
      <c r="A192" s="12">
        <v>11</v>
      </c>
      <c r="B192" s="174">
        <v>792</v>
      </c>
      <c r="C192" s="62">
        <f>I192+J192+K192</f>
        <v>764</v>
      </c>
      <c r="D192" s="131">
        <f xml:space="preserve"> C192/B192*100</f>
        <v>96.464646464646464</v>
      </c>
      <c r="E192" s="53">
        <v>1</v>
      </c>
      <c r="F192" s="177">
        <f>E192/C192*100</f>
        <v>0.13089005235602094</v>
      </c>
      <c r="G192" s="53">
        <v>1</v>
      </c>
      <c r="H192" s="178">
        <f>G192/E192*100</f>
        <v>100</v>
      </c>
      <c r="I192" s="179" t="s">
        <v>267</v>
      </c>
      <c r="J192" s="179" t="s">
        <v>263</v>
      </c>
      <c r="K192" s="179" t="s">
        <v>268</v>
      </c>
      <c r="L192" s="63">
        <v>2783</v>
      </c>
    </row>
    <row r="193" spans="1:12" s="16" customFormat="1" ht="20.25" customHeight="1" x14ac:dyDescent="0.15">
      <c r="A193" s="26"/>
      <c r="B193" s="95"/>
      <c r="C193" s="180"/>
      <c r="D193" s="71"/>
      <c r="E193" s="71"/>
      <c r="F193" s="71"/>
      <c r="G193" s="71"/>
      <c r="H193" s="181"/>
      <c r="I193" s="182">
        <v>-99.869109947644006</v>
      </c>
      <c r="J193" s="101" t="s">
        <v>265</v>
      </c>
      <c r="K193" s="182">
        <v>-0.130890052356021</v>
      </c>
      <c r="L193" s="66" t="s">
        <v>269</v>
      </c>
    </row>
    <row r="194" spans="1:12" s="16" customFormat="1" ht="20.25" customHeight="1" x14ac:dyDescent="0.15">
      <c r="A194" s="12">
        <v>12</v>
      </c>
      <c r="B194" s="55">
        <v>793</v>
      </c>
      <c r="C194" s="93">
        <f>I194+J194+K194</f>
        <v>750</v>
      </c>
      <c r="D194" s="58">
        <f xml:space="preserve"> C194/B194*100</f>
        <v>94.577553593947044</v>
      </c>
      <c r="E194" s="24">
        <v>3</v>
      </c>
      <c r="F194" s="175">
        <f>E194/C194*100</f>
        <v>0.4</v>
      </c>
      <c r="G194" s="24">
        <v>3</v>
      </c>
      <c r="H194" s="176">
        <f>G194/E194*100</f>
        <v>100</v>
      </c>
      <c r="I194" s="183" t="s">
        <v>270</v>
      </c>
      <c r="J194" s="183" t="s">
        <v>264</v>
      </c>
      <c r="K194" s="183" t="s">
        <v>268</v>
      </c>
      <c r="L194" s="105">
        <v>2783</v>
      </c>
    </row>
    <row r="195" spans="1:12" s="16" customFormat="1" ht="20.25" customHeight="1" x14ac:dyDescent="0.15">
      <c r="A195" s="26"/>
      <c r="B195" s="55"/>
      <c r="C195" s="24"/>
      <c r="D195" s="58" t="s">
        <v>146</v>
      </c>
      <c r="E195" s="24"/>
      <c r="F195" s="24"/>
      <c r="G195" s="24"/>
      <c r="H195" s="176"/>
      <c r="I195" s="84">
        <v>-99.6</v>
      </c>
      <c r="J195" s="85">
        <v>-0.266666666666667</v>
      </c>
      <c r="K195" s="85">
        <v>-0.133333333333333</v>
      </c>
      <c r="L195" s="59" t="s">
        <v>269</v>
      </c>
    </row>
    <row r="196" spans="1:12" s="16" customFormat="1" ht="20.25" customHeight="1" x14ac:dyDescent="0.15">
      <c r="A196" s="12">
        <v>13</v>
      </c>
      <c r="B196" s="174">
        <v>757</v>
      </c>
      <c r="C196" s="62">
        <f>I196+J196+K196</f>
        <v>715</v>
      </c>
      <c r="D196" s="131">
        <f xml:space="preserve"> C196/B196*100</f>
        <v>94.451783355350059</v>
      </c>
      <c r="E196" s="53">
        <v>0</v>
      </c>
      <c r="F196" s="184">
        <v>0</v>
      </c>
      <c r="G196" s="53">
        <v>0</v>
      </c>
      <c r="H196" s="178">
        <v>0</v>
      </c>
      <c r="I196" s="179">
        <v>715</v>
      </c>
      <c r="J196" s="179">
        <v>0</v>
      </c>
      <c r="K196" s="179">
        <v>0</v>
      </c>
      <c r="L196" s="63">
        <v>2650</v>
      </c>
    </row>
    <row r="197" spans="1:12" s="16" customFormat="1" ht="20.25" customHeight="1" x14ac:dyDescent="0.15">
      <c r="A197" s="26"/>
      <c r="B197" s="95"/>
      <c r="C197" s="71"/>
      <c r="D197" s="72" t="s">
        <v>146</v>
      </c>
      <c r="E197" s="71"/>
      <c r="F197" s="185"/>
      <c r="G197" s="71"/>
      <c r="H197" s="181"/>
      <c r="I197" s="182">
        <v>-100</v>
      </c>
      <c r="J197" s="186"/>
      <c r="K197" s="186"/>
      <c r="L197" s="66" t="s">
        <v>269</v>
      </c>
    </row>
    <row r="198" spans="1:12" s="16" customFormat="1" ht="20.25" customHeight="1" x14ac:dyDescent="0.15">
      <c r="A198" s="12">
        <v>14</v>
      </c>
      <c r="B198" s="174">
        <v>757</v>
      </c>
      <c r="C198" s="53">
        <v>757</v>
      </c>
      <c r="D198" s="131">
        <f xml:space="preserve"> C198/B198*100</f>
        <v>100</v>
      </c>
      <c r="E198" s="53">
        <v>0</v>
      </c>
      <c r="F198" s="184">
        <v>0</v>
      </c>
      <c r="G198" s="53">
        <v>0</v>
      </c>
      <c r="H198" s="178">
        <v>0</v>
      </c>
      <c r="I198" s="179">
        <v>757</v>
      </c>
      <c r="J198" s="179">
        <v>0</v>
      </c>
      <c r="K198" s="179">
        <v>0</v>
      </c>
      <c r="L198" s="63">
        <v>2650</v>
      </c>
    </row>
    <row r="199" spans="1:12" s="16" customFormat="1" ht="20.25" customHeight="1" x14ac:dyDescent="0.15">
      <c r="A199" s="26"/>
      <c r="B199" s="95"/>
      <c r="C199" s="71"/>
      <c r="D199" s="72"/>
      <c r="E199" s="71"/>
      <c r="F199" s="185"/>
      <c r="G199" s="71"/>
      <c r="H199" s="181"/>
      <c r="I199" s="182"/>
      <c r="J199" s="186"/>
      <c r="K199" s="186"/>
      <c r="L199" s="66" t="s">
        <v>269</v>
      </c>
    </row>
    <row r="200" spans="1:12" s="16" customFormat="1" ht="20.25" customHeight="1" x14ac:dyDescent="0.15">
      <c r="A200" s="12">
        <v>15</v>
      </c>
      <c r="B200" s="174">
        <v>606</v>
      </c>
      <c r="C200" s="53">
        <v>590</v>
      </c>
      <c r="D200" s="131">
        <v>97.359735973597367</v>
      </c>
      <c r="E200" s="53">
        <v>0</v>
      </c>
      <c r="F200" s="184">
        <v>0</v>
      </c>
      <c r="G200" s="53">
        <v>0</v>
      </c>
      <c r="H200" s="178">
        <v>0</v>
      </c>
      <c r="I200" s="179">
        <v>590</v>
      </c>
      <c r="J200" s="179">
        <v>0</v>
      </c>
      <c r="K200" s="179">
        <v>0</v>
      </c>
      <c r="L200" s="63">
        <v>2650</v>
      </c>
    </row>
    <row r="201" spans="1:12" s="16" customFormat="1" ht="20.25" customHeight="1" x14ac:dyDescent="0.15">
      <c r="A201" s="26"/>
      <c r="B201" s="95"/>
      <c r="C201" s="71"/>
      <c r="D201" s="72"/>
      <c r="E201" s="71"/>
      <c r="F201" s="185"/>
      <c r="G201" s="71"/>
      <c r="H201" s="181"/>
      <c r="I201" s="182"/>
      <c r="J201" s="186"/>
      <c r="K201" s="186"/>
      <c r="L201" s="66" t="s">
        <v>271</v>
      </c>
    </row>
    <row r="202" spans="1:12" s="16" customFormat="1" ht="20.25" customHeight="1" x14ac:dyDescent="0.15">
      <c r="A202" s="12">
        <v>16</v>
      </c>
      <c r="B202" s="55">
        <v>485</v>
      </c>
      <c r="C202" s="24">
        <v>468</v>
      </c>
      <c r="D202" s="58">
        <f>IF(B202=0,"",C202/B202*100)</f>
        <v>96.494845360824741</v>
      </c>
      <c r="E202" s="24">
        <v>0</v>
      </c>
      <c r="F202" s="187">
        <v>0</v>
      </c>
      <c r="G202" s="24">
        <v>0</v>
      </c>
      <c r="H202" s="176">
        <v>0</v>
      </c>
      <c r="I202" s="183">
        <v>467</v>
      </c>
      <c r="J202" s="183">
        <v>1</v>
      </c>
      <c r="K202" s="183">
        <v>0</v>
      </c>
      <c r="L202" s="105">
        <v>2650</v>
      </c>
    </row>
    <row r="203" spans="1:12" s="16" customFormat="1" ht="20.25" customHeight="1" x14ac:dyDescent="0.15">
      <c r="A203" s="75"/>
      <c r="B203" s="106"/>
      <c r="C203" s="33"/>
      <c r="D203" s="77"/>
      <c r="E203" s="33"/>
      <c r="F203" s="33"/>
      <c r="G203" s="33"/>
      <c r="H203" s="33"/>
      <c r="I203" s="188"/>
      <c r="J203" s="189"/>
      <c r="K203" s="189"/>
      <c r="L203" s="143" t="s">
        <v>271</v>
      </c>
    </row>
    <row r="204" spans="1:12" s="16" customFormat="1" ht="20.25" customHeight="1" x14ac:dyDescent="0.1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ht="20.25" customHeight="1" x14ac:dyDescent="0.15">
      <c r="A205" s="9" t="s">
        <v>272</v>
      </c>
      <c r="D205" s="9"/>
      <c r="F205" s="9"/>
      <c r="H205" s="9"/>
    </row>
  </sheetData>
  <mergeCells count="70">
    <mergeCell ref="N110:O110"/>
    <mergeCell ref="N109:O109"/>
    <mergeCell ref="N55:N56"/>
    <mergeCell ref="O55:O56"/>
    <mergeCell ref="N107:O107"/>
    <mergeCell ref="N108:O108"/>
    <mergeCell ref="I26:I27"/>
    <mergeCell ref="J26:J27"/>
    <mergeCell ref="K26:K27"/>
    <mergeCell ref="N54:P54"/>
    <mergeCell ref="A177:A179"/>
    <mergeCell ref="B177:D177"/>
    <mergeCell ref="E177:H177"/>
    <mergeCell ref="I177:K177"/>
    <mergeCell ref="I178:I179"/>
    <mergeCell ref="J178:J179"/>
    <mergeCell ref="K178:K179"/>
    <mergeCell ref="N115:N116"/>
    <mergeCell ref="A147:A149"/>
    <mergeCell ref="B147:D147"/>
    <mergeCell ref="E147:H147"/>
    <mergeCell ref="I147:K147"/>
    <mergeCell ref="I148:I149"/>
    <mergeCell ref="J148:J149"/>
    <mergeCell ref="K148:K149"/>
    <mergeCell ref="A115:A117"/>
    <mergeCell ref="B115:D115"/>
    <mergeCell ref="E115:H115"/>
    <mergeCell ref="I115:K115"/>
    <mergeCell ref="I116:I117"/>
    <mergeCell ref="J116:J117"/>
    <mergeCell ref="K116:K117"/>
    <mergeCell ref="M115:M117"/>
    <mergeCell ref="L147:L149"/>
    <mergeCell ref="L25:L27"/>
    <mergeCell ref="L54:L56"/>
    <mergeCell ref="L84:L86"/>
    <mergeCell ref="L115:L117"/>
    <mergeCell ref="M54:M55"/>
    <mergeCell ref="M84:M85"/>
    <mergeCell ref="M5:N5"/>
    <mergeCell ref="M6:N6"/>
    <mergeCell ref="M7:N7"/>
    <mergeCell ref="A25:A27"/>
    <mergeCell ref="B25:D25"/>
    <mergeCell ref="E25:H25"/>
    <mergeCell ref="I25:K25"/>
    <mergeCell ref="M25:M26"/>
    <mergeCell ref="I6:I7"/>
    <mergeCell ref="J6:J7"/>
    <mergeCell ref="I5:L5"/>
    <mergeCell ref="L6:L7"/>
    <mergeCell ref="A5:A7"/>
    <mergeCell ref="B5:D5"/>
    <mergeCell ref="E5:F5"/>
    <mergeCell ref="G5:H5"/>
    <mergeCell ref="A84:A86"/>
    <mergeCell ref="B84:D84"/>
    <mergeCell ref="E84:H84"/>
    <mergeCell ref="I84:K84"/>
    <mergeCell ref="I85:I86"/>
    <mergeCell ref="J85:J86"/>
    <mergeCell ref="K85:K86"/>
    <mergeCell ref="A54:A56"/>
    <mergeCell ref="B54:D54"/>
    <mergeCell ref="E54:H54"/>
    <mergeCell ref="I54:K54"/>
    <mergeCell ref="I55:I56"/>
    <mergeCell ref="J55:J56"/>
    <mergeCell ref="K55:K56"/>
  </mergeCells>
  <phoneticPr fontId="4"/>
  <pageMargins left="0.78740157480314965" right="0.78740157480314965" top="0.59055118110236227" bottom="0.78740157480314965" header="0.51181102362204722" footer="0.51181102362204722"/>
  <pageSetup paperSize="9" scale="48" fitToHeight="3" orientation="portrait" horizontalDpi="300" verticalDpi="300" r:id="rId1"/>
  <headerFooter alignWithMargins="0"/>
  <rowBreaks count="2" manualBreakCount="2">
    <brk id="81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16-8（1）</vt:lpstr>
      <vt:lpstr>16-8（1）（旧石巻市）</vt:lpstr>
      <vt:lpstr>'16-8（1）'!Print_Area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2024-03-07T04:34:42Z</cp:lastPrinted>
  <dcterms:created xsi:type="dcterms:W3CDTF">2008-09-25T04:36:39Z</dcterms:created>
  <dcterms:modified xsi:type="dcterms:W3CDTF">2024-03-07T04:35:01Z</dcterms:modified>
</cp:coreProperties>
</file>