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 activeTab="3"/>
  </bookViews>
  <sheets>
    <sheet name="石巻市立病院 (新）" sheetId="5" r:id="rId1"/>
    <sheet name="石巻市立病院（旧）" sheetId="1" r:id="rId2"/>
    <sheet name="石巻市立病院開成仮診療所" sheetId="6" r:id="rId3"/>
    <sheet name="牡鹿病院" sheetId="7" r:id="rId4"/>
  </sheets>
  <calcPr calcId="162913"/>
</workbook>
</file>

<file path=xl/calcChain.xml><?xml version="1.0" encoding="utf-8"?>
<calcChain xmlns="http://schemas.openxmlformats.org/spreadsheetml/2006/main">
  <c r="F21" i="7" l="1"/>
  <c r="F22" i="7"/>
  <c r="B22" i="7"/>
  <c r="B21" i="7"/>
  <c r="F12" i="5"/>
  <c r="F11" i="5"/>
  <c r="B11" i="5"/>
  <c r="B12" i="5"/>
  <c r="F10" i="5" l="1"/>
  <c r="B10" i="5"/>
  <c r="F20" i="7" l="1"/>
  <c r="B20" i="7"/>
  <c r="E18" i="7" l="1"/>
  <c r="F18" i="7" s="1"/>
  <c r="B18" i="7"/>
  <c r="E8" i="5"/>
  <c r="F8" i="5" s="1"/>
  <c r="B8" i="5"/>
  <c r="B5" i="7" l="1"/>
  <c r="F5" i="7"/>
  <c r="B6" i="7"/>
  <c r="F6" i="7"/>
  <c r="B7" i="7"/>
  <c r="F7" i="7"/>
  <c r="B8" i="7"/>
  <c r="F8" i="7"/>
  <c r="B9" i="7"/>
  <c r="F9" i="7"/>
  <c r="B10" i="7"/>
  <c r="F10" i="7"/>
  <c r="B11" i="7"/>
  <c r="E11" i="7"/>
  <c r="F11" i="7"/>
  <c r="B12" i="7"/>
  <c r="F12" i="7"/>
  <c r="B13" i="7"/>
  <c r="F13" i="7"/>
  <c r="B14" i="7"/>
  <c r="E14" i="7"/>
  <c r="F14" i="7"/>
  <c r="B15" i="7"/>
  <c r="E15" i="7"/>
  <c r="F15" i="7" s="1"/>
  <c r="B16" i="7"/>
  <c r="E16" i="7"/>
  <c r="F16" i="7"/>
  <c r="B17" i="7"/>
  <c r="E17" i="7"/>
  <c r="F17" i="7"/>
  <c r="B19" i="7"/>
  <c r="F19" i="7"/>
  <c r="F9" i="5" l="1"/>
  <c r="B9" i="5"/>
  <c r="F7" i="5" l="1"/>
  <c r="E7" i="5"/>
  <c r="B7" i="5"/>
  <c r="E6" i="5" l="1"/>
  <c r="F6" i="5" s="1"/>
  <c r="B6" i="5"/>
  <c r="B5" i="1" l="1"/>
  <c r="F5" i="1"/>
  <c r="B6" i="1"/>
  <c r="F6" i="1"/>
  <c r="B7" i="1"/>
  <c r="F7" i="1"/>
  <c r="B8" i="1"/>
  <c r="F8" i="1"/>
  <c r="B9" i="1"/>
  <c r="F9" i="1"/>
  <c r="B10" i="1"/>
  <c r="F10" i="1"/>
</calcChain>
</file>

<file path=xl/sharedStrings.xml><?xml version="1.0" encoding="utf-8"?>
<sst xmlns="http://schemas.openxmlformats.org/spreadsheetml/2006/main" count="82" uniqueCount="42">
  <si>
    <t>３．市立病院の概況</t>
    <rPh sb="2" eb="4">
      <t>シリツ</t>
    </rPh>
    <rPh sb="4" eb="6">
      <t>ビョウイン</t>
    </rPh>
    <rPh sb="7" eb="9">
      <t>ガイキョウ</t>
    </rPh>
    <phoneticPr fontId="1"/>
  </si>
  <si>
    <t>年度</t>
    <rPh sb="0" eb="2">
      <t>ネンド</t>
    </rPh>
    <phoneticPr fontId="1"/>
  </si>
  <si>
    <t>入院患者及び外来患者数</t>
    <rPh sb="0" eb="2">
      <t>ニュウイン</t>
    </rPh>
    <rPh sb="2" eb="4">
      <t>カンジャ</t>
    </rPh>
    <rPh sb="4" eb="5">
      <t>オヨ</t>
    </rPh>
    <rPh sb="6" eb="8">
      <t>ガイライ</t>
    </rPh>
    <rPh sb="8" eb="10">
      <t>カンジャ</t>
    </rPh>
    <rPh sb="10" eb="11">
      <t>スウ</t>
    </rPh>
    <phoneticPr fontId="1"/>
  </si>
  <si>
    <t>病床利用状況</t>
    <rPh sb="0" eb="2">
      <t>ビョウショウ</t>
    </rPh>
    <rPh sb="2" eb="4">
      <t>リヨウ</t>
    </rPh>
    <rPh sb="4" eb="6">
      <t>ジョウキョウ</t>
    </rPh>
    <phoneticPr fontId="1"/>
  </si>
  <si>
    <t>患者計</t>
    <rPh sb="0" eb="2">
      <t>カンジャ</t>
    </rPh>
    <rPh sb="2" eb="3">
      <t>ケイ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</si>
  <si>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</si>
  <si>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</si>
  <si>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年間病床数</t>
    <rPh sb="0" eb="2">
      <t>ネンカン</t>
    </rPh>
    <rPh sb="2" eb="4">
      <t>ビョウショウ</t>
    </rPh>
    <rPh sb="4" eb="5">
      <t>スウ</t>
    </rPh>
    <phoneticPr fontId="1"/>
  </si>
  <si>
    <t>利用率（％）</t>
    <rPh sb="0" eb="2">
      <t>リヨウ</t>
    </rPh>
    <rPh sb="2" eb="3">
      <t>リツ</t>
    </rPh>
    <phoneticPr fontId="1"/>
  </si>
  <si>
    <t>（単位：人）</t>
    <rPh sb="1" eb="3">
      <t>タンイ</t>
    </rPh>
    <rPh sb="4" eb="5">
      <t>ニン</t>
    </rPh>
    <phoneticPr fontId="1"/>
  </si>
  <si>
    <t>　(１)患者数及び病床利用状況</t>
    <rPh sb="4" eb="6">
      <t>カンジャ</t>
    </rPh>
    <rPh sb="6" eb="7">
      <t>スウ</t>
    </rPh>
    <rPh sb="7" eb="8">
      <t>オヨ</t>
    </rPh>
    <rPh sb="9" eb="11">
      <t>ビョウショウ</t>
    </rPh>
    <rPh sb="11" eb="13">
      <t>リヨウ</t>
    </rPh>
    <rPh sb="13" eb="15">
      <t>ジョウキョウ</t>
    </rPh>
    <phoneticPr fontId="1"/>
  </si>
  <si>
    <r>
      <rPr>
        <b/>
        <sz val="11"/>
        <rFont val="ＭＳ Ｐゴシック"/>
        <family val="3"/>
        <charset val="128"/>
      </rPr>
      <t>※1</t>
    </r>
    <r>
      <rPr>
        <sz val="11"/>
        <rFont val="ＭＳ Ｐゴシック"/>
        <family val="3"/>
        <charset val="128"/>
      </rPr>
      <t>平成22年度の年間病床数は、348日で算出。</t>
    </r>
    <rPh sb="2" eb="4">
      <t>ヘイセイ</t>
    </rPh>
    <rPh sb="6" eb="8">
      <t>ネンド</t>
    </rPh>
    <rPh sb="9" eb="11">
      <t>ネンカン</t>
    </rPh>
    <rPh sb="11" eb="13">
      <t>ビョウショウ</t>
    </rPh>
    <rPh sb="13" eb="14">
      <t>スウ</t>
    </rPh>
    <rPh sb="19" eb="20">
      <t>ニチ</t>
    </rPh>
    <rPh sb="21" eb="23">
      <t>サンシュツ</t>
    </rPh>
    <phoneticPr fontId="1"/>
  </si>
  <si>
    <t>資料：病院管理課</t>
    <rPh sb="0" eb="2">
      <t>シリョウ</t>
    </rPh>
    <rPh sb="3" eb="5">
      <t>ビョウイン</t>
    </rPh>
    <rPh sb="5" eb="8">
      <t>カンリカ</t>
    </rPh>
    <phoneticPr fontId="1"/>
  </si>
  <si>
    <r>
      <rPr>
        <b/>
        <sz val="11"/>
        <rFont val="ＭＳ Ｐゴシック"/>
        <family val="3"/>
        <charset val="128"/>
      </rPr>
      <t>※1</t>
    </r>
    <r>
      <rPr>
        <sz val="11"/>
        <rFont val="ＭＳ Ｐゴシック"/>
        <family val="3"/>
        <charset val="128"/>
      </rPr>
      <t>平成28年9月1日から診療を開始したため、平成28年度の診療日数は外来が140日、入院が212日</t>
    </r>
    <rPh sb="2" eb="4">
      <t>ヘイセイ</t>
    </rPh>
    <rPh sb="6" eb="7">
      <t>ネン</t>
    </rPh>
    <rPh sb="8" eb="9">
      <t>ツキ</t>
    </rPh>
    <rPh sb="10" eb="11">
      <t>ヒ</t>
    </rPh>
    <rPh sb="13" eb="15">
      <t>シンリョウ</t>
    </rPh>
    <rPh sb="16" eb="18">
      <t>カイシ</t>
    </rPh>
    <rPh sb="23" eb="25">
      <t>ヘイセイ</t>
    </rPh>
    <rPh sb="27" eb="29">
      <t>ネンド</t>
    </rPh>
    <rPh sb="30" eb="32">
      <t>シンリョウ</t>
    </rPh>
    <rPh sb="32" eb="34">
      <t>ニッスウ</t>
    </rPh>
    <rPh sb="35" eb="37">
      <t>ガイライ</t>
    </rPh>
    <rPh sb="41" eb="42">
      <t>ヒ</t>
    </rPh>
    <rPh sb="43" eb="45">
      <t>ニュウイン</t>
    </rPh>
    <rPh sb="49" eb="50">
      <t>ヒ</t>
    </rPh>
    <phoneticPr fontId="1"/>
  </si>
  <si>
    <t>　　①（新） 石巻市立病院【病床数180床】</t>
    <rPh sb="4" eb="5">
      <t>シン</t>
    </rPh>
    <rPh sb="7" eb="9">
      <t>イシノマキ</t>
    </rPh>
    <rPh sb="9" eb="10">
      <t>シ</t>
    </rPh>
    <rPh sb="10" eb="11">
      <t>リツ</t>
    </rPh>
    <rPh sb="11" eb="13">
      <t>ビョウイン</t>
    </rPh>
    <rPh sb="14" eb="17">
      <t>ビョウショウスウ</t>
    </rPh>
    <rPh sb="20" eb="21">
      <t>トコ</t>
    </rPh>
    <phoneticPr fontId="1"/>
  </si>
  <si>
    <t>外来患者数</t>
    <rPh sb="0" eb="2">
      <t>ガイライ</t>
    </rPh>
    <rPh sb="2" eb="4">
      <t>カンジャ</t>
    </rPh>
    <rPh sb="4" eb="5">
      <t>スウ</t>
    </rPh>
    <phoneticPr fontId="1"/>
  </si>
  <si>
    <t>　　②（旧）石巻市立病院【病床数206床】</t>
    <rPh sb="4" eb="5">
      <t>キュウ</t>
    </rPh>
    <rPh sb="6" eb="8">
      <t>イシノマキ</t>
    </rPh>
    <rPh sb="8" eb="9">
      <t>シ</t>
    </rPh>
    <rPh sb="9" eb="10">
      <t>リツ</t>
    </rPh>
    <rPh sb="10" eb="12">
      <t>ビョウイン</t>
    </rPh>
    <rPh sb="13" eb="16">
      <t>ビョウショウスウ</t>
    </rPh>
    <rPh sb="19" eb="20">
      <t>トコ</t>
    </rPh>
    <phoneticPr fontId="1"/>
  </si>
  <si>
    <t>　　③ 石巻市立病院開成仮診療所</t>
    <rPh sb="4" eb="10">
      <t>イ</t>
    </rPh>
    <rPh sb="10" eb="12">
      <t>カイセイ</t>
    </rPh>
    <rPh sb="12" eb="13">
      <t>カリ</t>
    </rPh>
    <rPh sb="13" eb="16">
      <t>シンリョウジョ</t>
    </rPh>
    <phoneticPr fontId="1"/>
  </si>
  <si>
    <t>　　④ 石巻市立牡鹿病院（病床数：平成21年度までは40床、平成22年度から25床）</t>
    <rPh sb="4" eb="6">
      <t>イシノマキ</t>
    </rPh>
    <rPh sb="6" eb="7">
      <t>シ</t>
    </rPh>
    <rPh sb="7" eb="8">
      <t>リツ</t>
    </rPh>
    <rPh sb="8" eb="10">
      <t>オシカ</t>
    </rPh>
    <rPh sb="10" eb="12">
      <t>ビョウイン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</si>
  <si>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</si>
  <si>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</si>
  <si>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</si>
  <si>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</si>
  <si>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</si>
  <si>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</si>
  <si>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</si>
  <si>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</si>
  <si>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</si>
  <si>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</si>
  <si>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</si>
  <si>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</si>
  <si>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</si>
  <si>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</si>
  <si>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</si>
  <si>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</si>
  <si>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</si>
  <si>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r>
      <t>平成 28</t>
    </r>
    <r>
      <rPr>
        <b/>
        <sz val="9"/>
        <rFont val="ＭＳ Ｐゴシック"/>
        <family val="3"/>
        <charset val="128"/>
      </rPr>
      <t>※1</t>
    </r>
    <rPh sb="0" eb="2">
      <t>ヘイセイ</t>
    </rPh>
    <phoneticPr fontId="1"/>
  </si>
  <si>
    <r>
      <t xml:space="preserve">     平成22</t>
    </r>
    <r>
      <rPr>
        <b/>
        <sz val="9"/>
        <rFont val="ＭＳ Ｐゴシック"/>
        <family val="3"/>
        <charset val="128"/>
      </rPr>
      <t>※1</t>
    </r>
    <rPh sb="5" eb="7">
      <t>ヘイセイ</t>
    </rPh>
    <phoneticPr fontId="1"/>
  </si>
  <si>
    <t>令和２</t>
    <rPh sb="0" eb="2">
      <t>レイワ</t>
    </rPh>
    <phoneticPr fontId="1"/>
  </si>
  <si>
    <t>令和３</t>
    <rPh sb="0" eb="2">
      <t>レイワ</t>
    </rPh>
    <phoneticPr fontId="1"/>
  </si>
  <si>
    <t>令和４</t>
    <rPh sb="0" eb="2">
      <t>レイワ</t>
    </rPh>
    <phoneticPr fontId="1"/>
  </si>
  <si>
    <t>資料：病院管理課</t>
    <rPh sb="0" eb="2">
      <t>シリョウ</t>
    </rPh>
    <rPh sb="3" eb="5">
      <t>ビョウイン</t>
    </rPh>
    <rPh sb="5" eb="7">
      <t>カンリ</t>
    </rPh>
    <rPh sb="7" eb="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</si>
</sst>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0" borderId="5" xfId="0" applyNumberFormat="1" applyBorder="1" applyAlignment="1">
      <alignment horizontal="right" vertical="center" indent="8"/>
    </xf>
    <xf numFmtId="0" fontId="0" fillId="0" borderId="7" xfId="0" applyBorder="1" applyAlignment="1">
      <alignment horizontal="right" vertical="center" indent="8"/>
    </xf>
    <xf numFmtId="0" fontId="0" fillId="0" borderId="6" xfId="0" applyBorder="1" applyAlignment="1">
      <alignment horizontal="right" vertical="center" indent="8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F14"/>
  <sheetViews>
    <sheetView zoomScaleNormal="100" workbookViewId="0">
      <selection activeCell="H12" sqref="H12"/>
    </sheetView>
  </sheetViews>
  <sheetFormatPr defaultColWidth="9" defaultRowHeight="20.25" customHeight="1" x14ac:dyDescent="0.15"/>
  <cols>
    <col min="1" max="6" width="13" customWidth="1"/>
  </cols>
  <sheetData>
    <row r="1" spans="1:6" ht="20.25" customHeight="1" x14ac:dyDescent="0.15">
      <c r="A1" t="s">
        <v>0</v>
      </c>
    </row>
    <row r="2" spans="1:6" ht="20.25" customHeight="1" x14ac:dyDescent="0.15">
      <c r="A2" t="s">
        <v>10</v>
      </c>
    </row>
    <row r="3" spans="1:6" ht="20.25" customHeight="1" x14ac:dyDescent="0.15">
      <c r="A3" s="7" t="s">
        <v>14</v>
      </c>
      <c r="F3" s="5" t="s">
        <v>9</v>
      </c>
    </row>
    <row r="4" spans="1:6" ht="20.25" customHeight="1" x14ac:dyDescent="0.15">
      <c r="A4" s="20" t="s">
        <v>1</v>
      </c>
      <c r="B4" s="22" t="s">
        <v>2</v>
      </c>
      <c r="C4" s="23"/>
      <c r="D4" s="24"/>
      <c r="E4" s="22" t="s">
        <v>3</v>
      </c>
      <c r="F4" s="24"/>
    </row>
    <row r="5" spans="1:6" s="2" customFormat="1" ht="20.25" customHeight="1" x14ac:dyDescent="0.15">
      <c r="A5" s="21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</row>
    <row r="6" spans="1:6" ht="20.25" customHeight="1" x14ac:dyDescent="0.15">
      <c r="A6" s="16" t="s">
        <v>36</v>
      </c>
      <c r="B6" s="3">
        <f>C6+D6</f>
        <v>31202</v>
      </c>
      <c r="C6" s="11">
        <v>18149</v>
      </c>
      <c r="D6" s="3">
        <v>13053</v>
      </c>
      <c r="E6" s="11">
        <f>180*212</f>
        <v>38160</v>
      </c>
      <c r="F6" s="4">
        <f t="shared" ref="F6:F12" si="0">C6/E6*100</f>
        <v>47.560272536687634</v>
      </c>
    </row>
    <row r="7" spans="1:6" ht="20.25" customHeight="1" x14ac:dyDescent="0.15">
      <c r="A7" s="16" t="s">
        <v>34</v>
      </c>
      <c r="B7" s="3">
        <f>C7+D7</f>
        <v>72119</v>
      </c>
      <c r="C7" s="11">
        <v>41993</v>
      </c>
      <c r="D7" s="14">
        <v>30126</v>
      </c>
      <c r="E7" s="11">
        <f>180*365</f>
        <v>65700</v>
      </c>
      <c r="F7" s="4">
        <f t="shared" si="0"/>
        <v>63.916286149162858</v>
      </c>
    </row>
    <row r="8" spans="1:6" ht="20.25" customHeight="1" x14ac:dyDescent="0.15">
      <c r="A8" s="15" t="s">
        <v>35</v>
      </c>
      <c r="B8" s="3">
        <f>C8+D8</f>
        <v>86825</v>
      </c>
      <c r="C8" s="11">
        <v>48223</v>
      </c>
      <c r="D8" s="3">
        <v>38602</v>
      </c>
      <c r="E8" s="11">
        <f>180*365</f>
        <v>65700</v>
      </c>
      <c r="F8" s="4">
        <f t="shared" si="0"/>
        <v>73.398782343987818</v>
      </c>
    </row>
    <row r="9" spans="1:6" ht="20.25" customHeight="1" x14ac:dyDescent="0.15">
      <c r="A9" s="12" t="s">
        <v>33</v>
      </c>
      <c r="B9" s="3">
        <f>C9+D9</f>
        <v>89769</v>
      </c>
      <c r="C9" s="11">
        <v>49135</v>
      </c>
      <c r="D9" s="3">
        <v>40634</v>
      </c>
      <c r="E9" s="11">
        <v>65880</v>
      </c>
      <c r="F9" s="4">
        <f t="shared" si="0"/>
        <v>74.582574377656343</v>
      </c>
    </row>
    <row r="10" spans="1:6" ht="20.25" customHeight="1" x14ac:dyDescent="0.15">
      <c r="A10" s="18" t="s">
        <v>38</v>
      </c>
      <c r="B10" s="3">
        <f>C10+D10</f>
        <v>86940</v>
      </c>
      <c r="C10" s="11">
        <v>46313</v>
      </c>
      <c r="D10" s="3">
        <v>40627</v>
      </c>
      <c r="E10" s="11">
        <v>65700</v>
      </c>
      <c r="F10" s="4">
        <f t="shared" si="0"/>
        <v>70.491628614916294</v>
      </c>
    </row>
    <row r="11" spans="1:6" ht="20.25" customHeight="1" x14ac:dyDescent="0.15">
      <c r="A11" s="17" t="s">
        <v>39</v>
      </c>
      <c r="B11" s="3">
        <f t="shared" ref="B11:B12" si="1">C11+D11</f>
        <v>92864</v>
      </c>
      <c r="C11" s="11">
        <v>49126</v>
      </c>
      <c r="D11" s="3">
        <v>43738</v>
      </c>
      <c r="E11" s="11">
        <v>65700</v>
      </c>
      <c r="F11" s="4">
        <f t="shared" si="0"/>
        <v>74.773211567732119</v>
      </c>
    </row>
    <row r="12" spans="1:6" ht="20.25" customHeight="1" x14ac:dyDescent="0.15">
      <c r="A12" s="19" t="s">
        <v>40</v>
      </c>
      <c r="B12" s="3">
        <f t="shared" si="1"/>
        <v>92067</v>
      </c>
      <c r="C12" s="11">
        <v>47925</v>
      </c>
      <c r="D12" s="3">
        <v>44142</v>
      </c>
      <c r="E12" s="11">
        <v>65700</v>
      </c>
      <c r="F12" s="4">
        <f t="shared" si="0"/>
        <v>72.945205479452056</v>
      </c>
    </row>
    <row r="13" spans="1:6" ht="20.25" customHeight="1" x14ac:dyDescent="0.15">
      <c r="A13" t="s">
        <v>13</v>
      </c>
    </row>
    <row r="14" spans="1:6" ht="20.25" customHeight="1" x14ac:dyDescent="0.15">
      <c r="A14" s="6" t="s">
        <v>41</v>
      </c>
      <c r="F14" s="5"/>
    </row>
  </sheetData>
  <mergeCells count="3">
    <mergeCell ref="A4:A5"/>
    <mergeCell ref="B4:D4"/>
    <mergeCell ref="E4:F4"/>
  </mergeCells>
  <phoneticPr fontId="1"/>
  <pageMargins left="0.78740157480314965" right="0.74803149606299213" top="0.98425196850393704" bottom="0.98425196850393704" header="0.70866141732283472" footer="0.51181102362204722"/>
  <pageSetup paperSize="9" orientation="landscape" r:id="rId1"/>
  <headerFooter>
    <oddHeader>&amp;L第１６章　保健・衛生・公害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9"/>
  </sheetPr>
  <dimension ref="A2:F12"/>
  <sheetViews>
    <sheetView workbookViewId="0">
      <selection activeCell="B21" sqref="B21"/>
    </sheetView>
  </sheetViews>
  <sheetFormatPr defaultColWidth="9" defaultRowHeight="20.25" customHeight="1" x14ac:dyDescent="0.15"/>
  <cols>
    <col min="1" max="6" width="13" customWidth="1"/>
  </cols>
  <sheetData>
    <row r="2" spans="1:6" ht="20.25" customHeight="1" x14ac:dyDescent="0.15">
      <c r="A2" s="7" t="s">
        <v>16</v>
      </c>
      <c r="F2" s="5" t="s">
        <v>9</v>
      </c>
    </row>
    <row r="3" spans="1:6" ht="20.25" customHeight="1" x14ac:dyDescent="0.15">
      <c r="A3" s="20" t="s">
        <v>1</v>
      </c>
      <c r="B3" s="22" t="s">
        <v>2</v>
      </c>
      <c r="C3" s="23"/>
      <c r="D3" s="24"/>
      <c r="E3" s="22" t="s">
        <v>3</v>
      </c>
      <c r="F3" s="24"/>
    </row>
    <row r="4" spans="1:6" s="2" customFormat="1" ht="20.25" customHeight="1" x14ac:dyDescent="0.15">
      <c r="A4" s="21"/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20.25" customHeight="1" x14ac:dyDescent="0.15">
      <c r="A5" s="1" t="s">
        <v>19</v>
      </c>
      <c r="B5" s="3">
        <f t="shared" ref="B5:B10" si="0">C5+D5</f>
        <v>135547</v>
      </c>
      <c r="C5" s="3">
        <v>62452</v>
      </c>
      <c r="D5" s="3">
        <v>73095</v>
      </c>
      <c r="E5" s="3">
        <v>75190</v>
      </c>
      <c r="F5" s="4">
        <f t="shared" ref="F5:F10" si="1">C5/E5*100</f>
        <v>83.058917409229949</v>
      </c>
    </row>
    <row r="6" spans="1:6" ht="20.25" customHeight="1" x14ac:dyDescent="0.15">
      <c r="A6" s="16" t="s">
        <v>20</v>
      </c>
      <c r="B6" s="3">
        <f t="shared" si="0"/>
        <v>124761</v>
      </c>
      <c r="C6" s="3">
        <v>57322</v>
      </c>
      <c r="D6" s="3">
        <v>67439</v>
      </c>
      <c r="E6" s="3">
        <v>75190</v>
      </c>
      <c r="F6" s="4">
        <f t="shared" si="1"/>
        <v>76.236201622556194</v>
      </c>
    </row>
    <row r="7" spans="1:6" ht="20.25" customHeight="1" x14ac:dyDescent="0.15">
      <c r="A7" s="16" t="s">
        <v>21</v>
      </c>
      <c r="B7" s="3">
        <f t="shared" si="0"/>
        <v>128902</v>
      </c>
      <c r="C7" s="3">
        <v>56372</v>
      </c>
      <c r="D7" s="3">
        <v>72530</v>
      </c>
      <c r="E7" s="3">
        <v>75396</v>
      </c>
      <c r="F7" s="4">
        <f t="shared" si="1"/>
        <v>74.767892195872463</v>
      </c>
    </row>
    <row r="8" spans="1:6" ht="20.25" customHeight="1" x14ac:dyDescent="0.15">
      <c r="A8" s="16" t="s">
        <v>22</v>
      </c>
      <c r="B8" s="3">
        <f t="shared" si="0"/>
        <v>121820</v>
      </c>
      <c r="C8" s="3">
        <v>51596</v>
      </c>
      <c r="D8" s="3">
        <v>70224</v>
      </c>
      <c r="E8" s="3">
        <v>75190</v>
      </c>
      <c r="F8" s="4">
        <f t="shared" si="1"/>
        <v>68.620827237664585</v>
      </c>
    </row>
    <row r="9" spans="1:6" ht="20.25" customHeight="1" x14ac:dyDescent="0.15">
      <c r="A9" s="16" t="s">
        <v>23</v>
      </c>
      <c r="B9" s="3">
        <f t="shared" si="0"/>
        <v>125680</v>
      </c>
      <c r="C9" s="3">
        <v>52678</v>
      </c>
      <c r="D9" s="3">
        <v>73002</v>
      </c>
      <c r="E9" s="3">
        <v>75190</v>
      </c>
      <c r="F9" s="4">
        <f t="shared" si="1"/>
        <v>70.059848384093627</v>
      </c>
    </row>
    <row r="10" spans="1:6" ht="20.25" customHeight="1" x14ac:dyDescent="0.15">
      <c r="A10" s="8" t="s">
        <v>37</v>
      </c>
      <c r="B10" s="3">
        <f t="shared" si="0"/>
        <v>127301</v>
      </c>
      <c r="C10" s="3">
        <v>54724</v>
      </c>
      <c r="D10" s="3">
        <v>72577</v>
      </c>
      <c r="E10" s="3">
        <v>71688</v>
      </c>
      <c r="F10" s="4">
        <f t="shared" si="1"/>
        <v>76.336346389911839</v>
      </c>
    </row>
    <row r="11" spans="1:6" ht="20.25" customHeight="1" x14ac:dyDescent="0.15">
      <c r="A11" t="s">
        <v>11</v>
      </c>
    </row>
    <row r="12" spans="1:6" ht="20.25" customHeight="1" x14ac:dyDescent="0.15">
      <c r="A12" s="6" t="s">
        <v>12</v>
      </c>
      <c r="F12" s="5"/>
    </row>
  </sheetData>
  <mergeCells count="3">
    <mergeCell ref="B3:D3"/>
    <mergeCell ref="E3:F3"/>
    <mergeCell ref="A3:A4"/>
  </mergeCells>
  <phoneticPr fontId="1"/>
  <pageMargins left="0.78740157480314965" right="0.74803149606299213" top="0.98425196850393704" bottom="0.98425196850393704" header="0.70866141732283472" footer="0.51181102362204722"/>
  <pageSetup paperSize="9" orientation="landscape" r:id="rId1"/>
  <headerFooter>
    <oddHeader>&amp;L第１６章　保健・衛生・公害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D14"/>
  <sheetViews>
    <sheetView workbookViewId="0">
      <selection activeCell="C20" sqref="C20"/>
    </sheetView>
  </sheetViews>
  <sheetFormatPr defaultColWidth="9" defaultRowHeight="20.25" customHeight="1" x14ac:dyDescent="0.15"/>
  <cols>
    <col min="1" max="4" width="13" customWidth="1"/>
  </cols>
  <sheetData>
    <row r="2" spans="1:4" ht="20.25" customHeight="1" x14ac:dyDescent="0.15">
      <c r="A2" s="7" t="s">
        <v>17</v>
      </c>
      <c r="D2" s="5" t="s">
        <v>9</v>
      </c>
    </row>
    <row r="3" spans="1:4" ht="20.25" customHeight="1" x14ac:dyDescent="0.15">
      <c r="A3" s="20" t="s">
        <v>1</v>
      </c>
      <c r="B3" s="28" t="s">
        <v>15</v>
      </c>
      <c r="C3" s="29"/>
      <c r="D3" s="30"/>
    </row>
    <row r="4" spans="1:4" s="2" customFormat="1" ht="20.25" customHeight="1" x14ac:dyDescent="0.15">
      <c r="A4" s="21"/>
      <c r="B4" s="31"/>
      <c r="C4" s="32"/>
      <c r="D4" s="33"/>
    </row>
    <row r="5" spans="1:4" ht="20.25" customHeight="1" x14ac:dyDescent="0.15">
      <c r="A5" s="10" t="s">
        <v>25</v>
      </c>
      <c r="B5" s="25">
        <v>11402</v>
      </c>
      <c r="C5" s="26"/>
      <c r="D5" s="27"/>
    </row>
    <row r="6" spans="1:4" ht="20.25" customHeight="1" x14ac:dyDescent="0.15">
      <c r="A6" s="16" t="s">
        <v>26</v>
      </c>
      <c r="B6" s="25">
        <v>3305</v>
      </c>
      <c r="C6" s="26"/>
      <c r="D6" s="27"/>
    </row>
    <row r="7" spans="1:4" ht="20.25" customHeight="1" x14ac:dyDescent="0.15">
      <c r="A7" s="16" t="s">
        <v>27</v>
      </c>
      <c r="B7" s="25">
        <v>6030</v>
      </c>
      <c r="C7" s="26"/>
      <c r="D7" s="27"/>
    </row>
    <row r="8" spans="1:4" ht="20.25" customHeight="1" x14ac:dyDescent="0.15">
      <c r="A8" s="16" t="s">
        <v>28</v>
      </c>
      <c r="B8" s="25">
        <v>8059</v>
      </c>
      <c r="C8" s="26"/>
      <c r="D8" s="27"/>
    </row>
    <row r="9" spans="1:4" ht="20.25" customHeight="1" x14ac:dyDescent="0.15">
      <c r="A9" s="16" t="s">
        <v>29</v>
      </c>
      <c r="B9" s="25">
        <v>8992</v>
      </c>
      <c r="C9" s="26"/>
      <c r="D9" s="27"/>
    </row>
    <row r="10" spans="1:4" ht="20.25" customHeight="1" x14ac:dyDescent="0.15">
      <c r="A10" s="16" t="s">
        <v>30</v>
      </c>
      <c r="B10" s="25">
        <v>4693</v>
      </c>
      <c r="C10" s="26"/>
      <c r="D10" s="27"/>
    </row>
    <row r="11" spans="1:4" ht="20.25" customHeight="1" x14ac:dyDescent="0.15">
      <c r="A11" s="16" t="s">
        <v>31</v>
      </c>
      <c r="B11" s="25">
        <v>1184</v>
      </c>
      <c r="C11" s="26"/>
      <c r="D11" s="27"/>
    </row>
    <row r="12" spans="1:4" ht="20.25" customHeight="1" x14ac:dyDescent="0.15">
      <c r="A12" s="16" t="s">
        <v>32</v>
      </c>
      <c r="B12" s="25">
        <v>443</v>
      </c>
      <c r="C12" s="26"/>
      <c r="D12" s="27"/>
    </row>
    <row r="13" spans="1:4" ht="20.25" customHeight="1" x14ac:dyDescent="0.15">
      <c r="A13" s="12" t="s">
        <v>33</v>
      </c>
      <c r="B13" s="25">
        <v>82</v>
      </c>
      <c r="C13" s="26"/>
      <c r="D13" s="27"/>
    </row>
    <row r="14" spans="1:4" ht="20.25" customHeight="1" x14ac:dyDescent="0.15">
      <c r="A14" s="6" t="s">
        <v>12</v>
      </c>
    </row>
  </sheetData>
  <mergeCells count="11">
    <mergeCell ref="B13:D13"/>
    <mergeCell ref="A3:A4"/>
    <mergeCell ref="B3:D4"/>
    <mergeCell ref="B5:D5"/>
    <mergeCell ref="B6:D6"/>
    <mergeCell ref="B11:D11"/>
    <mergeCell ref="B7:D7"/>
    <mergeCell ref="B8:D8"/>
    <mergeCell ref="B10:D10"/>
    <mergeCell ref="B9:D9"/>
    <mergeCell ref="B12:D12"/>
  </mergeCells>
  <phoneticPr fontId="1"/>
  <pageMargins left="0.78740157480314965" right="0.74803149606299213" top="0.98425196850393704" bottom="0.98425196850393704" header="0.70866141732283472" footer="0.51181102362204722"/>
  <pageSetup paperSize="9" orientation="landscape" r:id="rId1"/>
  <headerFooter>
    <oddHeader>&amp;L第１６章　保健・衛生・公害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F23"/>
  <sheetViews>
    <sheetView tabSelected="1" workbookViewId="0">
      <selection activeCell="A23" sqref="A23"/>
    </sheetView>
  </sheetViews>
  <sheetFormatPr defaultRowHeight="20.25" customHeight="1" x14ac:dyDescent="0.15"/>
  <cols>
    <col min="1" max="4" width="13" customWidth="1"/>
    <col min="5" max="5" width="14.25" customWidth="1"/>
    <col min="6" max="6" width="13" customWidth="1"/>
  </cols>
  <sheetData>
    <row r="1" spans="1:6" ht="12" customHeight="1" x14ac:dyDescent="0.15"/>
    <row r="2" spans="1:6" ht="20.25" customHeight="1" x14ac:dyDescent="0.15">
      <c r="A2" s="34" t="s">
        <v>18</v>
      </c>
      <c r="B2" s="34"/>
      <c r="C2" s="34"/>
      <c r="D2" s="34"/>
      <c r="E2" s="34"/>
      <c r="F2" s="5" t="s">
        <v>9</v>
      </c>
    </row>
    <row r="3" spans="1:6" ht="20.25" customHeight="1" x14ac:dyDescent="0.15">
      <c r="A3" s="35" t="s">
        <v>1</v>
      </c>
      <c r="B3" s="35" t="s">
        <v>2</v>
      </c>
      <c r="C3" s="35"/>
      <c r="D3" s="35"/>
      <c r="E3" s="35" t="s">
        <v>3</v>
      </c>
      <c r="F3" s="35"/>
    </row>
    <row r="4" spans="1:6" s="2" customFormat="1" ht="20.25" customHeight="1" x14ac:dyDescent="0.15">
      <c r="A4" s="35"/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</row>
    <row r="5" spans="1:6" ht="20.25" customHeight="1" x14ac:dyDescent="0.15">
      <c r="A5" s="13" t="s">
        <v>19</v>
      </c>
      <c r="B5" s="3">
        <f t="shared" ref="B5:B22" si="0">C5+D5</f>
        <v>42758</v>
      </c>
      <c r="C5" s="3">
        <v>7524</v>
      </c>
      <c r="D5" s="3">
        <v>35234</v>
      </c>
      <c r="E5" s="3">
        <v>14600</v>
      </c>
      <c r="F5" s="4">
        <f t="shared" ref="F5:F22" si="1">C5/E5*100</f>
        <v>51.534246575342465</v>
      </c>
    </row>
    <row r="6" spans="1:6" ht="20.25" customHeight="1" x14ac:dyDescent="0.15">
      <c r="A6" s="16" t="s">
        <v>20</v>
      </c>
      <c r="B6" s="3">
        <f t="shared" si="0"/>
        <v>40221</v>
      </c>
      <c r="C6" s="3">
        <v>5997</v>
      </c>
      <c r="D6" s="3">
        <v>34224</v>
      </c>
      <c r="E6" s="3">
        <v>14600</v>
      </c>
      <c r="F6" s="4">
        <f t="shared" si="1"/>
        <v>41.075342465753423</v>
      </c>
    </row>
    <row r="7" spans="1:6" ht="20.25" customHeight="1" x14ac:dyDescent="0.15">
      <c r="A7" s="16" t="s">
        <v>21</v>
      </c>
      <c r="B7" s="3">
        <f t="shared" si="0"/>
        <v>39577</v>
      </c>
      <c r="C7" s="3">
        <v>5031</v>
      </c>
      <c r="D7" s="3">
        <v>34546</v>
      </c>
      <c r="E7" s="3">
        <v>14640</v>
      </c>
      <c r="F7" s="4">
        <f t="shared" si="1"/>
        <v>34.364754098360656</v>
      </c>
    </row>
    <row r="8" spans="1:6" ht="20.25" customHeight="1" x14ac:dyDescent="0.15">
      <c r="A8" s="16" t="s">
        <v>22</v>
      </c>
      <c r="B8" s="3">
        <f t="shared" si="0"/>
        <v>34458</v>
      </c>
      <c r="C8" s="3">
        <v>4392</v>
      </c>
      <c r="D8" s="3">
        <v>30066</v>
      </c>
      <c r="E8" s="3">
        <v>14600</v>
      </c>
      <c r="F8" s="4">
        <f t="shared" si="1"/>
        <v>30.082191780821915</v>
      </c>
    </row>
    <row r="9" spans="1:6" ht="20.25" customHeight="1" x14ac:dyDescent="0.15">
      <c r="A9" s="16" t="s">
        <v>23</v>
      </c>
      <c r="B9" s="3">
        <f t="shared" si="0"/>
        <v>34802</v>
      </c>
      <c r="C9" s="3">
        <v>4921</v>
      </c>
      <c r="D9" s="3">
        <v>29881</v>
      </c>
      <c r="E9" s="3">
        <v>14600</v>
      </c>
      <c r="F9" s="4">
        <f t="shared" si="1"/>
        <v>33.705479452054796</v>
      </c>
    </row>
    <row r="10" spans="1:6" ht="20.25" customHeight="1" x14ac:dyDescent="0.15">
      <c r="A10" s="16" t="s">
        <v>24</v>
      </c>
      <c r="B10" s="3">
        <f t="shared" si="0"/>
        <v>35627</v>
      </c>
      <c r="C10" s="3">
        <v>5033</v>
      </c>
      <c r="D10" s="3">
        <v>30594</v>
      </c>
      <c r="E10" s="3">
        <v>9125</v>
      </c>
      <c r="F10" s="4">
        <f t="shared" si="1"/>
        <v>55.156164383561645</v>
      </c>
    </row>
    <row r="11" spans="1:6" ht="20.25" customHeight="1" x14ac:dyDescent="0.15">
      <c r="A11" s="16" t="s">
        <v>25</v>
      </c>
      <c r="B11" s="3">
        <f t="shared" si="0"/>
        <v>29094</v>
      </c>
      <c r="C11" s="3">
        <v>4761</v>
      </c>
      <c r="D11" s="3">
        <v>24333</v>
      </c>
      <c r="E11" s="3">
        <f>366*25</f>
        <v>9150</v>
      </c>
      <c r="F11" s="4">
        <f t="shared" si="1"/>
        <v>52.032786885245898</v>
      </c>
    </row>
    <row r="12" spans="1:6" ht="20.25" customHeight="1" x14ac:dyDescent="0.15">
      <c r="A12" s="16" t="s">
        <v>26</v>
      </c>
      <c r="B12" s="3">
        <f t="shared" si="0"/>
        <v>27931</v>
      </c>
      <c r="C12" s="3">
        <v>3539</v>
      </c>
      <c r="D12" s="3">
        <v>24392</v>
      </c>
      <c r="E12" s="3">
        <v>9125</v>
      </c>
      <c r="F12" s="4">
        <f t="shared" si="1"/>
        <v>38.783561643835618</v>
      </c>
    </row>
    <row r="13" spans="1:6" ht="20.25" customHeight="1" x14ac:dyDescent="0.15">
      <c r="A13" s="16" t="s">
        <v>27</v>
      </c>
      <c r="B13" s="3">
        <f t="shared" si="0"/>
        <v>22584</v>
      </c>
      <c r="C13" s="3">
        <v>2366</v>
      </c>
      <c r="D13" s="3">
        <v>20218</v>
      </c>
      <c r="E13" s="3">
        <v>9125</v>
      </c>
      <c r="F13" s="4">
        <f t="shared" si="1"/>
        <v>25.92876712328767</v>
      </c>
    </row>
    <row r="14" spans="1:6" ht="20.25" customHeight="1" x14ac:dyDescent="0.15">
      <c r="A14" s="16" t="s">
        <v>28</v>
      </c>
      <c r="B14" s="3">
        <f t="shared" si="0"/>
        <v>23021</v>
      </c>
      <c r="C14" s="3">
        <v>1745</v>
      </c>
      <c r="D14" s="3">
        <v>21276</v>
      </c>
      <c r="E14" s="3">
        <f>365*25</f>
        <v>9125</v>
      </c>
      <c r="F14" s="4">
        <f t="shared" si="1"/>
        <v>19.123287671232877</v>
      </c>
    </row>
    <row r="15" spans="1:6" ht="20.25" customHeight="1" x14ac:dyDescent="0.15">
      <c r="A15" s="16" t="s">
        <v>29</v>
      </c>
      <c r="B15" s="3">
        <f t="shared" si="0"/>
        <v>22809</v>
      </c>
      <c r="C15" s="3">
        <v>2355</v>
      </c>
      <c r="D15" s="3">
        <v>20454</v>
      </c>
      <c r="E15" s="3">
        <f>366*25</f>
        <v>9150</v>
      </c>
      <c r="F15" s="4">
        <f t="shared" si="1"/>
        <v>25.73770491803279</v>
      </c>
    </row>
    <row r="16" spans="1:6" ht="20.25" customHeight="1" x14ac:dyDescent="0.15">
      <c r="A16" s="16" t="s">
        <v>30</v>
      </c>
      <c r="B16" s="3">
        <f t="shared" si="0"/>
        <v>21317</v>
      </c>
      <c r="C16" s="3">
        <v>2806</v>
      </c>
      <c r="D16" s="3">
        <v>18511</v>
      </c>
      <c r="E16" s="3">
        <f>365*25</f>
        <v>9125</v>
      </c>
      <c r="F16" s="4">
        <f t="shared" si="1"/>
        <v>30.75068493150685</v>
      </c>
    </row>
    <row r="17" spans="1:6" ht="20.25" customHeight="1" x14ac:dyDescent="0.15">
      <c r="A17" s="16" t="s">
        <v>31</v>
      </c>
      <c r="B17" s="3">
        <f t="shared" si="0"/>
        <v>19390</v>
      </c>
      <c r="C17" s="3">
        <v>2916</v>
      </c>
      <c r="D17" s="3">
        <v>16474</v>
      </c>
      <c r="E17" s="3">
        <f>365*25</f>
        <v>9125</v>
      </c>
      <c r="F17" s="4">
        <f t="shared" si="1"/>
        <v>31.956164383561642</v>
      </c>
    </row>
    <row r="18" spans="1:6" ht="20.25" customHeight="1" x14ac:dyDescent="0.15">
      <c r="A18" s="16" t="s">
        <v>32</v>
      </c>
      <c r="B18" s="3">
        <f t="shared" ref="B18" si="2">C18+D18</f>
        <v>17267</v>
      </c>
      <c r="C18" s="3">
        <v>3701</v>
      </c>
      <c r="D18" s="3">
        <v>13566</v>
      </c>
      <c r="E18" s="3">
        <f>365*25</f>
        <v>9125</v>
      </c>
      <c r="F18" s="4">
        <f t="shared" ref="F18" si="3">C18/E18*100</f>
        <v>40.558904109589037</v>
      </c>
    </row>
    <row r="19" spans="1:6" ht="20.25" customHeight="1" x14ac:dyDescent="0.15">
      <c r="A19" s="13" t="s">
        <v>33</v>
      </c>
      <c r="B19" s="3">
        <f t="shared" si="0"/>
        <v>17766</v>
      </c>
      <c r="C19" s="3">
        <v>5063</v>
      </c>
      <c r="D19" s="3">
        <v>12703</v>
      </c>
      <c r="E19" s="3">
        <v>9150</v>
      </c>
      <c r="F19" s="4">
        <f t="shared" si="1"/>
        <v>55.333333333333336</v>
      </c>
    </row>
    <row r="20" spans="1:6" ht="20.25" customHeight="1" x14ac:dyDescent="0.15">
      <c r="A20" s="17" t="s">
        <v>38</v>
      </c>
      <c r="B20" s="3">
        <f t="shared" si="0"/>
        <v>17744</v>
      </c>
      <c r="C20" s="3">
        <v>4934</v>
      </c>
      <c r="D20" s="3">
        <v>12810</v>
      </c>
      <c r="E20" s="3">
        <v>9125</v>
      </c>
      <c r="F20" s="4">
        <f t="shared" si="1"/>
        <v>54.07123287671233</v>
      </c>
    </row>
    <row r="21" spans="1:6" ht="20.25" customHeight="1" x14ac:dyDescent="0.15">
      <c r="A21" s="19" t="s">
        <v>39</v>
      </c>
      <c r="B21" s="3">
        <f t="shared" si="0"/>
        <v>16828</v>
      </c>
      <c r="C21" s="3">
        <v>4045</v>
      </c>
      <c r="D21" s="3">
        <v>12783</v>
      </c>
      <c r="E21" s="3">
        <v>9125</v>
      </c>
      <c r="F21" s="4">
        <f t="shared" si="1"/>
        <v>44.328767123287669</v>
      </c>
    </row>
    <row r="22" spans="1:6" ht="20.25" customHeight="1" x14ac:dyDescent="0.15">
      <c r="A22" s="19" t="s">
        <v>40</v>
      </c>
      <c r="B22" s="3">
        <f t="shared" si="0"/>
        <v>15732</v>
      </c>
      <c r="C22" s="3">
        <v>3276</v>
      </c>
      <c r="D22" s="3">
        <v>12456</v>
      </c>
      <c r="E22" s="3">
        <v>9125</v>
      </c>
      <c r="F22" s="4">
        <f t="shared" si="1"/>
        <v>35.901369863013699</v>
      </c>
    </row>
    <row r="23" spans="1:6" ht="20.25" customHeight="1" x14ac:dyDescent="0.15">
      <c r="A23" s="6" t="s">
        <v>12</v>
      </c>
      <c r="F23" s="5"/>
    </row>
  </sheetData>
  <mergeCells count="4">
    <mergeCell ref="A2:E2"/>
    <mergeCell ref="A3:A4"/>
    <mergeCell ref="B3:D3"/>
    <mergeCell ref="E3:F3"/>
  </mergeCells>
  <phoneticPr fontId="1"/>
  <pageMargins left="0.78740157480314965" right="0.74803149606299213" top="0.98425196850393704" bottom="0.98425196850393704" header="0.70866141732283472" footer="0.51181102362204722"/>
  <pageSetup paperSize="9" orientation="landscape" r:id="rId1"/>
  <headerFooter>
    <oddHeader>&amp;L第１６章　保健・衛生・公害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石巻市立病院 (新）</vt:lpstr>
      <vt:lpstr>石巻市立病院（旧）</vt:lpstr>
      <vt:lpstr>石巻市立病院開成仮診療所</vt:lpstr>
      <vt:lpstr>牡鹿病院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2024-03-06T07:27:15Z</cp:lastPrinted>
  <dcterms:created xsi:type="dcterms:W3CDTF">2009-01-26T06:57:21Z</dcterms:created>
  <dcterms:modified xsi:type="dcterms:W3CDTF">2024-03-06T07:27:23Z</dcterms:modified>
</cp:coreProperties>
</file>