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総務部\財政課\02_決算\06_決算照会関係\R5決算照会\04_庁内\20240118_【政策企画課】【依頼】石巻市統計書の更新に係る資料提供について\02_回答\"/>
    </mc:Choice>
  </mc:AlternateContent>
  <bookViews>
    <workbookView xWindow="480" yWindow="225" windowWidth="14655" windowHeight="8295"/>
  </bookViews>
  <sheets>
    <sheet name="12-1" sheetId="1" r:id="rId1"/>
    <sheet name="12-1（旧石巻市）" sheetId="2" r:id="rId2"/>
  </sheets>
  <definedNames>
    <definedName name="_xlnm.Print_Area" localSheetId="0">'12-1'!$A$2:$BQ$55</definedName>
    <definedName name="_xlnm.Print_Titles" localSheetId="0">'12-1'!$A:$A</definedName>
  </definedNames>
  <calcPr calcId="162913"/>
</workbook>
</file>

<file path=xl/calcChain.xml><?xml version="1.0" encoding="utf-8"?>
<calcChain xmlns="http://schemas.openxmlformats.org/spreadsheetml/2006/main">
  <c r="BQ31" i="1" l="1"/>
  <c r="BQ30" i="1"/>
  <c r="BQ29" i="1"/>
  <c r="BQ28" i="1"/>
  <c r="BQ27" i="1"/>
  <c r="BQ26" i="1"/>
  <c r="BQ25" i="1"/>
  <c r="BQ24" i="1"/>
  <c r="BQ23" i="1"/>
  <c r="BQ22" i="1"/>
  <c r="BQ21" i="1"/>
  <c r="BQ20" i="1"/>
  <c r="BQ19" i="1"/>
  <c r="BQ18" i="1"/>
  <c r="BQ15" i="1"/>
  <c r="BQ14" i="1"/>
  <c r="BQ13" i="1"/>
  <c r="BQ12" i="1"/>
  <c r="BQ11" i="1"/>
  <c r="BQ10" i="1"/>
  <c r="BQ9" i="1"/>
  <c r="BP39" i="1"/>
  <c r="BQ53" i="1" s="1"/>
  <c r="BO39" i="1"/>
  <c r="BN39" i="1"/>
  <c r="BP8" i="1"/>
  <c r="BO8" i="1"/>
  <c r="BN8" i="1"/>
  <c r="BQ8" i="1" l="1"/>
  <c r="BQ42" i="1"/>
  <c r="BQ48" i="1"/>
  <c r="BQ43" i="1"/>
  <c r="BQ49" i="1"/>
  <c r="BQ44" i="1"/>
  <c r="BQ50" i="1"/>
  <c r="BQ45" i="1"/>
  <c r="BQ51" i="1"/>
  <c r="BQ40" i="1"/>
  <c r="BQ46" i="1"/>
  <c r="BQ52" i="1"/>
  <c r="BQ41" i="1"/>
  <c r="BQ47" i="1"/>
  <c r="BM22" i="1"/>
  <c r="BQ39" i="1" l="1"/>
  <c r="BL39" i="1"/>
  <c r="BM51" i="1" s="1"/>
  <c r="BK39" i="1"/>
  <c r="BJ39" i="1"/>
  <c r="BL8" i="1"/>
  <c r="BM21" i="1" s="1"/>
  <c r="BK8" i="1"/>
  <c r="BJ8" i="1"/>
  <c r="BM41" i="1" l="1"/>
  <c r="BM43" i="1"/>
  <c r="BM45" i="1"/>
  <c r="BM49" i="1"/>
  <c r="BM52" i="1"/>
  <c r="BM47" i="1"/>
  <c r="BM53" i="1"/>
  <c r="BM18" i="1"/>
  <c r="BM20" i="1"/>
  <c r="BM31" i="1"/>
  <c r="BM19" i="1"/>
  <c r="BM30" i="1"/>
  <c r="BM24" i="1"/>
  <c r="BM12" i="1"/>
  <c r="BM29" i="1"/>
  <c r="BM23" i="1"/>
  <c r="BM15" i="1"/>
  <c r="BM26" i="1"/>
  <c r="BM14" i="1"/>
  <c r="BM25" i="1"/>
  <c r="BM13" i="1"/>
  <c r="BM11" i="1"/>
  <c r="BM28" i="1"/>
  <c r="BM9" i="1"/>
  <c r="BM10" i="1"/>
  <c r="BM27" i="1"/>
  <c r="BM42" i="1"/>
  <c r="BM48" i="1"/>
  <c r="BM44" i="1"/>
  <c r="BM50" i="1"/>
  <c r="BM40" i="1"/>
  <c r="BM46" i="1"/>
  <c r="BI47" i="1"/>
  <c r="BH39" i="1"/>
  <c r="BI44" i="1"/>
  <c r="BI52" i="1"/>
  <c r="BI50" i="1"/>
  <c r="BI48" i="1"/>
  <c r="BI45" i="1"/>
  <c r="BI42" i="1"/>
  <c r="BI40" i="1"/>
  <c r="BM8" i="1" l="1"/>
  <c r="BM39" i="1"/>
  <c r="BI41" i="1"/>
  <c r="BI43" i="1"/>
  <c r="BI46" i="1"/>
  <c r="BI49" i="1"/>
  <c r="BI51" i="1"/>
  <c r="BI53" i="1"/>
  <c r="BI39" i="1" l="1"/>
  <c r="BF8" i="1"/>
  <c r="BG39" i="1"/>
  <c r="BF39" i="1"/>
  <c r="BG8" i="1"/>
  <c r="BH8" i="1"/>
  <c r="BI29" i="1" l="1"/>
  <c r="BI11" i="1"/>
  <c r="BI13" i="1"/>
  <c r="BI15" i="1"/>
  <c r="BI19" i="1"/>
  <c r="BI21" i="1"/>
  <c r="BI23" i="1"/>
  <c r="BI25" i="1"/>
  <c r="BI28" i="1"/>
  <c r="BI31" i="1"/>
  <c r="BI26" i="1"/>
  <c r="BI10" i="1"/>
  <c r="BI12" i="1"/>
  <c r="BI14" i="1"/>
  <c r="BI18" i="1"/>
  <c r="BI20" i="1"/>
  <c r="BI22" i="1"/>
  <c r="BI24" i="1"/>
  <c r="BI27" i="1"/>
  <c r="BI30" i="1"/>
  <c r="BI9" i="1"/>
  <c r="BI8" i="1" s="1"/>
  <c r="BC29" i="1"/>
  <c r="BE18" i="1" l="1"/>
  <c r="BE41" i="1" l="1"/>
  <c r="BD39" i="1"/>
  <c r="BE53" i="1" s="1"/>
  <c r="BC39" i="1"/>
  <c r="BB39" i="1"/>
  <c r="BD8" i="1"/>
  <c r="BC8" i="1"/>
  <c r="BB8" i="1"/>
  <c r="BE44" i="1" l="1"/>
  <c r="BE31" i="1"/>
  <c r="BE25" i="1"/>
  <c r="BE19" i="1"/>
  <c r="BE40" i="1"/>
  <c r="BE10" i="1"/>
  <c r="BE20" i="1"/>
  <c r="BE15" i="1"/>
  <c r="BE12" i="1"/>
  <c r="BE17" i="1"/>
  <c r="BE22" i="1"/>
  <c r="BE24" i="1"/>
  <c r="BE26" i="1"/>
  <c r="BE28" i="1"/>
  <c r="BE30" i="1"/>
  <c r="BE42" i="1"/>
  <c r="BE46" i="1"/>
  <c r="BE48" i="1"/>
  <c r="BE50" i="1"/>
  <c r="BE52" i="1"/>
  <c r="BE9" i="1"/>
  <c r="BE11" i="1"/>
  <c r="BE13" i="1"/>
  <c r="BE21" i="1"/>
  <c r="BE23" i="1"/>
  <c r="BE27" i="1"/>
  <c r="BE29" i="1"/>
  <c r="BE43" i="1"/>
  <c r="BE45" i="1"/>
  <c r="BE47" i="1"/>
  <c r="BE49" i="1"/>
  <c r="BE51" i="1"/>
  <c r="AZ39" i="1"/>
  <c r="BA53" i="1" s="1"/>
  <c r="AY39" i="1"/>
  <c r="AX39" i="1"/>
  <c r="AY8" i="1"/>
  <c r="AX8" i="1"/>
  <c r="BA41" i="1" l="1"/>
  <c r="BE8" i="1"/>
  <c r="BE39" i="1"/>
  <c r="AZ8" i="1"/>
  <c r="BA43" i="1"/>
  <c r="BA45" i="1"/>
  <c r="BA48" i="1"/>
  <c r="BA50" i="1"/>
  <c r="BA52" i="1"/>
  <c r="BA40" i="1"/>
  <c r="BA42" i="1"/>
  <c r="BA44" i="1"/>
  <c r="BA46" i="1"/>
  <c r="BA47" i="1"/>
  <c r="BA49" i="1"/>
  <c r="BA51" i="1"/>
  <c r="AU47" i="1"/>
  <c r="AV23" i="1"/>
  <c r="AU23" i="1"/>
  <c r="AV8" i="1"/>
  <c r="AW19" i="1" s="1"/>
  <c r="BA30" i="1" l="1"/>
  <c r="BA28" i="1"/>
  <c r="BA26" i="1"/>
  <c r="BA24" i="1"/>
  <c r="BA22" i="1"/>
  <c r="BA20" i="1"/>
  <c r="BA17" i="1"/>
  <c r="BA15" i="1"/>
  <c r="BA12" i="1"/>
  <c r="BA10" i="1"/>
  <c r="BA31" i="1"/>
  <c r="BA29" i="1"/>
  <c r="BA27" i="1"/>
  <c r="BA25" i="1"/>
  <c r="BA21" i="1"/>
  <c r="BA19" i="1"/>
  <c r="BA16" i="1"/>
  <c r="BA13" i="1"/>
  <c r="BA11" i="1"/>
  <c r="BA9" i="1"/>
  <c r="BA39" i="1"/>
  <c r="BA23" i="1"/>
  <c r="AW28" i="1"/>
  <c r="AV39" i="1"/>
  <c r="AU39" i="1"/>
  <c r="AT39" i="1"/>
  <c r="AW31" i="1"/>
  <c r="AU8" i="1"/>
  <c r="AT8" i="1"/>
  <c r="BA8" i="1" l="1"/>
  <c r="AW52" i="1"/>
  <c r="AW42" i="1"/>
  <c r="AW41" i="1"/>
  <c r="AW49" i="1"/>
  <c r="AW45" i="1"/>
  <c r="AW53" i="1"/>
  <c r="AW43" i="1"/>
  <c r="AW47" i="1"/>
  <c r="AW51" i="1"/>
  <c r="AW40" i="1"/>
  <c r="AW44" i="1"/>
  <c r="AW46" i="1"/>
  <c r="AW48" i="1"/>
  <c r="AW50" i="1"/>
  <c r="AW10" i="1"/>
  <c r="AW12" i="1"/>
  <c r="AW15" i="1"/>
  <c r="AW17" i="1"/>
  <c r="AW20" i="1"/>
  <c r="AW22" i="1"/>
  <c r="AW24" i="1"/>
  <c r="AW26" i="1"/>
  <c r="AW30" i="1"/>
  <c r="AW9" i="1"/>
  <c r="AW11" i="1"/>
  <c r="AW13" i="1"/>
  <c r="AW16" i="1"/>
  <c r="AW21" i="1"/>
  <c r="AW23" i="1"/>
  <c r="AW25" i="1"/>
  <c r="AW27" i="1"/>
  <c r="AW29" i="1"/>
  <c r="AW39" i="1" l="1"/>
  <c r="AW8" i="1"/>
  <c r="AR39" i="1"/>
  <c r="AQ39" i="1"/>
  <c r="AP39" i="1"/>
  <c r="AR8" i="1"/>
  <c r="AQ8" i="1"/>
  <c r="AP8" i="1"/>
  <c r="AS31" i="1" l="1"/>
  <c r="AS17" i="1"/>
  <c r="AS27" i="1"/>
  <c r="AS53" i="1"/>
  <c r="AS42" i="1"/>
  <c r="AS45" i="1"/>
  <c r="AS10" i="1"/>
  <c r="AS28" i="1"/>
  <c r="AS20" i="1"/>
  <c r="AS15" i="1"/>
  <c r="AS24" i="1"/>
  <c r="AS12" i="1"/>
  <c r="AS22" i="1"/>
  <c r="AS26" i="1"/>
  <c r="AS30" i="1"/>
  <c r="AS40" i="1"/>
  <c r="AS44" i="1"/>
  <c r="AS46" i="1"/>
  <c r="AS48" i="1"/>
  <c r="AS50" i="1"/>
  <c r="AS52" i="1"/>
  <c r="AS9" i="1"/>
  <c r="AS11" i="1"/>
  <c r="AS13" i="1"/>
  <c r="AS16" i="1"/>
  <c r="AS19" i="1"/>
  <c r="AS21" i="1"/>
  <c r="AS23" i="1"/>
  <c r="AS25" i="1"/>
  <c r="AS29" i="1"/>
  <c r="AS41" i="1"/>
  <c r="AS43" i="1"/>
  <c r="AS47" i="1"/>
  <c r="AS49" i="1"/>
  <c r="AS51" i="1"/>
  <c r="AN39" i="1"/>
  <c r="AO45" i="1" s="1"/>
  <c r="AM39" i="1"/>
  <c r="AL39" i="1"/>
  <c r="AN8" i="1"/>
  <c r="AO30" i="1" s="1"/>
  <c r="AM8" i="1"/>
  <c r="AL8" i="1"/>
  <c r="AJ39" i="1"/>
  <c r="AK50" i="1" s="1"/>
  <c r="AI39" i="1"/>
  <c r="AH39" i="1"/>
  <c r="AJ8" i="1"/>
  <c r="AK29" i="1" s="1"/>
  <c r="AI8" i="1"/>
  <c r="AH8" i="1"/>
  <c r="AF39" i="1"/>
  <c r="AG53" i="1" s="1"/>
  <c r="AE39" i="1"/>
  <c r="AD39" i="1"/>
  <c r="AF8" i="1"/>
  <c r="AG29" i="1" s="1"/>
  <c r="AE8" i="1"/>
  <c r="AD8" i="1"/>
  <c r="AB39" i="1"/>
  <c r="AC45" i="1" s="1"/>
  <c r="AA39" i="1"/>
  <c r="Z39" i="1"/>
  <c r="AB8" i="1"/>
  <c r="AC20" i="1" s="1"/>
  <c r="AA8" i="1"/>
  <c r="Z8" i="1"/>
  <c r="W8" i="1"/>
  <c r="X39" i="1"/>
  <c r="Y45" i="1" s="1"/>
  <c r="W39" i="1"/>
  <c r="V39" i="1"/>
  <c r="X8" i="1"/>
  <c r="Y15" i="1" s="1"/>
  <c r="V8" i="1"/>
  <c r="T39" i="1"/>
  <c r="U51" i="1" s="1"/>
  <c r="S39" i="1"/>
  <c r="R39" i="1"/>
  <c r="T8" i="1"/>
  <c r="U26" i="1" s="1"/>
  <c r="S8" i="1"/>
  <c r="R8" i="1"/>
  <c r="P8" i="1"/>
  <c r="Q31" i="1" s="1"/>
  <c r="Q39" i="1"/>
  <c r="P39" i="1"/>
  <c r="O39" i="1"/>
  <c r="N39" i="1"/>
  <c r="O8" i="1"/>
  <c r="N8" i="1"/>
  <c r="M39" i="1"/>
  <c r="I8" i="1"/>
  <c r="H8" i="1"/>
  <c r="G8" i="1"/>
  <c r="F8" i="1"/>
  <c r="D8" i="1"/>
  <c r="C8" i="1"/>
  <c r="B8" i="1"/>
  <c r="I39" i="1"/>
  <c r="H39" i="1"/>
  <c r="G39" i="1"/>
  <c r="F39" i="1"/>
  <c r="E39" i="1"/>
  <c r="D39" i="1"/>
  <c r="C39" i="1"/>
  <c r="B39" i="1"/>
  <c r="J8" i="1"/>
  <c r="K8" i="1"/>
  <c r="L8" i="1"/>
  <c r="M8" i="1"/>
  <c r="J39" i="1"/>
  <c r="K39" i="1"/>
  <c r="L39" i="1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Y27" i="1"/>
  <c r="U41" i="1"/>
  <c r="U44" i="1"/>
  <c r="AC43" i="1"/>
  <c r="U42" i="1"/>
  <c r="Y25" i="1"/>
  <c r="AC47" i="1"/>
  <c r="Y47" i="1"/>
  <c r="Y19" i="1"/>
  <c r="Y53" i="1"/>
  <c r="Y30" i="1"/>
  <c r="AC50" i="1"/>
  <c r="AC40" i="1"/>
  <c r="U53" i="1"/>
  <c r="AC10" i="1"/>
  <c r="AC11" i="1"/>
  <c r="AC9" i="1"/>
  <c r="AG26" i="1"/>
  <c r="AG42" i="1"/>
  <c r="AG9" i="1"/>
  <c r="AG10" i="1"/>
  <c r="AG40" i="1"/>
  <c r="AG48" i="1"/>
  <c r="AG45" i="1"/>
  <c r="AK51" i="1"/>
  <c r="AK47" i="1"/>
  <c r="AK44" i="1"/>
  <c r="AK41" i="1"/>
  <c r="AK23" i="1"/>
  <c r="AK25" i="1"/>
  <c r="AK17" i="1"/>
  <c r="AK30" i="1"/>
  <c r="AK26" i="1"/>
  <c r="AK45" i="1"/>
  <c r="AG24" i="1"/>
  <c r="AC25" i="1"/>
  <c r="AC44" i="1"/>
  <c r="AC46" i="1"/>
  <c r="U43" i="1"/>
  <c r="U50" i="1"/>
  <c r="AG52" i="1"/>
  <c r="AG51" i="1"/>
  <c r="AG46" i="1"/>
  <c r="AG47" i="1"/>
  <c r="AC13" i="1"/>
  <c r="U28" i="1"/>
  <c r="AC48" i="1"/>
  <c r="Y21" i="1"/>
  <c r="AC23" i="1"/>
  <c r="Y16" i="1"/>
  <c r="AO17" i="1"/>
  <c r="U22" i="1"/>
  <c r="Y10" i="1"/>
  <c r="U52" i="1"/>
  <c r="U49" i="1"/>
  <c r="U48" i="1"/>
  <c r="Q30" i="1"/>
  <c r="Y29" i="1"/>
  <c r="AK48" i="1"/>
  <c r="AK53" i="1"/>
  <c r="AO49" i="1"/>
  <c r="AO52" i="1"/>
  <c r="AO13" i="1"/>
  <c r="AO25" i="1"/>
  <c r="AO9" i="1"/>
  <c r="AO21" i="1"/>
  <c r="AO16" i="1"/>
  <c r="AO28" i="1"/>
  <c r="AO19" i="1"/>
  <c r="AO29" i="1"/>
  <c r="AO46" i="1"/>
  <c r="AO47" i="1"/>
  <c r="AO26" i="1"/>
  <c r="AO12" i="1" l="1"/>
  <c r="AO43" i="1"/>
  <c r="AO42" i="1"/>
  <c r="AO24" i="1"/>
  <c r="AO11" i="1"/>
  <c r="AO23" i="1"/>
  <c r="AO10" i="1"/>
  <c r="AO8" i="1" s="1"/>
  <c r="AO15" i="1"/>
  <c r="AO31" i="1"/>
  <c r="AO20" i="1"/>
  <c r="AO53" i="1"/>
  <c r="AO44" i="1"/>
  <c r="AO41" i="1"/>
  <c r="AO40" i="1"/>
  <c r="Y49" i="1"/>
  <c r="Y46" i="1"/>
  <c r="U27" i="1"/>
  <c r="AO22" i="1"/>
  <c r="AO27" i="1"/>
  <c r="U24" i="1"/>
  <c r="AC28" i="1"/>
  <c r="AC31" i="1"/>
  <c r="U11" i="1"/>
  <c r="AG12" i="1"/>
  <c r="AK46" i="1"/>
  <c r="AK40" i="1"/>
  <c r="AK24" i="1"/>
  <c r="AK27" i="1"/>
  <c r="AK10" i="1"/>
  <c r="AK19" i="1"/>
  <c r="AK20" i="1"/>
  <c r="AK43" i="1"/>
  <c r="AK42" i="1"/>
  <c r="AK39" i="1" s="1"/>
  <c r="AK49" i="1"/>
  <c r="AK52" i="1"/>
  <c r="AG21" i="1"/>
  <c r="AG23" i="1"/>
  <c r="AG15" i="1"/>
  <c r="AC22" i="1"/>
  <c r="AC19" i="1"/>
  <c r="U31" i="1"/>
  <c r="U29" i="1"/>
  <c r="Y44" i="1"/>
  <c r="AO51" i="1"/>
  <c r="AO50" i="1"/>
  <c r="Y11" i="1"/>
  <c r="Y20" i="1"/>
  <c r="Y9" i="1"/>
  <c r="U47" i="1"/>
  <c r="U45" i="1"/>
  <c r="U30" i="1"/>
  <c r="U46" i="1"/>
  <c r="AG22" i="1"/>
  <c r="AC53" i="1"/>
  <c r="Y13" i="1"/>
  <c r="U21" i="1"/>
  <c r="Y24" i="1"/>
  <c r="U20" i="1"/>
  <c r="AC52" i="1"/>
  <c r="U17" i="1"/>
  <c r="AC30" i="1"/>
  <c r="AC29" i="1"/>
  <c r="AC17" i="1"/>
  <c r="AG17" i="1"/>
  <c r="AG19" i="1"/>
  <c r="AG28" i="1"/>
  <c r="AG25" i="1"/>
  <c r="U19" i="1"/>
  <c r="U12" i="1"/>
  <c r="AC42" i="1"/>
  <c r="U25" i="1"/>
  <c r="AC26" i="1"/>
  <c r="AC21" i="1"/>
  <c r="AG27" i="1"/>
  <c r="AG11" i="1"/>
  <c r="AG49" i="1"/>
  <c r="AG41" i="1"/>
  <c r="AG16" i="1"/>
  <c r="AG44" i="1"/>
  <c r="AG20" i="1"/>
  <c r="AG43" i="1"/>
  <c r="AG13" i="1"/>
  <c r="AG50" i="1"/>
  <c r="AG30" i="1"/>
  <c r="AG31" i="1"/>
  <c r="AC24" i="1"/>
  <c r="AC27" i="1"/>
  <c r="AC16" i="1"/>
  <c r="AC12" i="1"/>
  <c r="AC15" i="1"/>
  <c r="AC8" i="1" s="1"/>
  <c r="AC41" i="1"/>
  <c r="U10" i="1"/>
  <c r="U9" i="1"/>
  <c r="AC49" i="1"/>
  <c r="AC51" i="1"/>
  <c r="U23" i="1"/>
  <c r="Y31" i="1"/>
  <c r="Y23" i="1"/>
  <c r="U40" i="1"/>
  <c r="U13" i="1"/>
  <c r="U16" i="1"/>
  <c r="U15" i="1"/>
  <c r="Y26" i="1"/>
  <c r="AK11" i="1"/>
  <c r="AK31" i="1"/>
  <c r="AK12" i="1"/>
  <c r="AK9" i="1"/>
  <c r="AK21" i="1"/>
  <c r="AK13" i="1"/>
  <c r="AK28" i="1"/>
  <c r="AK22" i="1"/>
  <c r="AK15" i="1"/>
  <c r="AK16" i="1"/>
  <c r="Y52" i="1"/>
  <c r="Q8" i="1"/>
  <c r="AC39" i="1"/>
  <c r="AS8" i="1"/>
  <c r="AS39" i="1"/>
  <c r="AG39" i="1"/>
  <c r="Y51" i="1"/>
  <c r="Y40" i="1"/>
  <c r="Y50" i="1"/>
  <c r="Y41" i="1"/>
  <c r="Y48" i="1"/>
  <c r="Y17" i="1"/>
  <c r="Y22" i="1"/>
  <c r="Y42" i="1"/>
  <c r="Y28" i="1"/>
  <c r="Y43" i="1"/>
  <c r="Y12" i="1"/>
  <c r="AO48" i="1"/>
  <c r="AO39" i="1" s="1"/>
  <c r="U39" i="1" l="1"/>
  <c r="U8" i="1"/>
  <c r="AG8" i="1"/>
  <c r="Y8" i="1"/>
  <c r="AK8" i="1"/>
  <c r="Y39" i="1"/>
</calcChain>
</file>

<file path=xl/sharedStrings.xml><?xml version="1.0" encoding="utf-8"?>
<sst xmlns="http://schemas.openxmlformats.org/spreadsheetml/2006/main" count="481" uniqueCount="94">
  <si>
    <t>区　　分</t>
  </si>
  <si>
    <t>平成１８年度</t>
  </si>
  <si>
    <t>市税</t>
  </si>
  <si>
    <t>地方譲与税</t>
  </si>
  <si>
    <t>利子割交付金</t>
  </si>
  <si>
    <t>地方消費税交付金</t>
  </si>
  <si>
    <t>ゴルフ場利用税交付金</t>
  </si>
  <si>
    <t>自動車取得税交付金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</si>
  <si>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</si>
  <si>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</si>
  <si>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</si>
  <si>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</si>
  <si>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</si>
  <si>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</si>
  <si>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</si>
  <si>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</si>
  <si>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繰入金</t>
  </si>
  <si>
    <t>諸収入</t>
  </si>
  <si>
    <t>市債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</si>
  <si>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</si>
  <si>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</si>
  <si>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</si>
  <si>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</si>
  <si>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</si>
  <si>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</si>
  <si>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</si>
  <si>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</si>
  <si>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</si>
  <si>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</si>
  <si>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</si>
  <si>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</si>
  <si>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</si>
  <si>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予備費</t>
  </si>
  <si>
    <t>資料：石巻市財政課</t>
  </si>
  <si>
    <t>　科　　　　　目　</t>
  </si>
  <si>
    <t>当初予算額</t>
  </si>
  <si>
    <t>最終予算額</t>
  </si>
  <si>
    <t>決算額</t>
  </si>
  <si>
    <t>総額</t>
  </si>
  <si>
    <t>－</t>
  </si>
  <si>
    <t>特別地方消費税交付金</t>
  </si>
  <si>
    <t>寄付金</t>
  </si>
  <si>
    <t>繰越金</t>
  </si>
  <si>
    <t>　　　資料：総務部財政課</t>
  </si>
  <si>
    <t>1．一般会計歳入歳出決算の推移</t>
    <rPh sb="2" eb="4">
      <t>イッパン</t>
    </rPh>
    <rPh sb="4" eb="6">
      <t>カイケイ</t>
    </rPh>
    <rPh sb="8" eb="10">
      <t>サイシュツ</t>
    </rPh>
    <phoneticPr fontId="21"/>
  </si>
  <si>
    <t>（1）歳入</t>
    <rPh sb="3" eb="5">
      <t>サイニュウ</t>
    </rPh>
    <phoneticPr fontId="20"/>
  </si>
  <si>
    <t>当初予算</t>
    <rPh sb="0" eb="2">
      <t>トウショ</t>
    </rPh>
    <rPh sb="2" eb="4">
      <t>ヨサン</t>
    </rPh>
    <phoneticPr fontId="20"/>
  </si>
  <si>
    <t>最終予算</t>
    <rPh sb="0" eb="2">
      <t>サイシュウ</t>
    </rPh>
    <rPh sb="2" eb="4">
      <t>ヨサン</t>
    </rPh>
    <phoneticPr fontId="20"/>
  </si>
  <si>
    <t>決算</t>
    <rPh sb="0" eb="2">
      <t>ケッサン</t>
    </rPh>
    <phoneticPr fontId="20"/>
  </si>
  <si>
    <t>金額</t>
    <phoneticPr fontId="20"/>
  </si>
  <si>
    <t>構成比（％）</t>
    <phoneticPr fontId="20"/>
  </si>
  <si>
    <t>総計</t>
    <rPh sb="0" eb="2">
      <t>ソウケイ</t>
    </rPh>
    <phoneticPr fontId="20"/>
  </si>
  <si>
    <t>配当割交付金</t>
    <rPh sb="0" eb="2">
      <t>ハイトウ</t>
    </rPh>
    <rPh sb="2" eb="3">
      <t>ワリ</t>
    </rPh>
    <rPh sb="3" eb="6">
      <t>コウフキン</t>
    </rPh>
    <phoneticPr fontId="21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</si>
  <si>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1"/>
  </si>
  <si>
    <t>寄附金</t>
    <rPh sb="0" eb="3">
      <t>キフキン</t>
    </rPh>
    <phoneticPr fontId="21"/>
  </si>
  <si>
    <t>繰越金</t>
    <rPh sb="0" eb="2">
      <t>クリコシ</t>
    </rPh>
    <rPh sb="2" eb="3">
      <t>キン</t>
    </rPh>
    <phoneticPr fontId="21"/>
  </si>
  <si>
    <t>（2）歳出</t>
    <rPh sb="3" eb="5">
      <t>サイシュツ</t>
    </rPh>
    <phoneticPr fontId="20"/>
  </si>
  <si>
    <t>平成１９年度</t>
    <phoneticPr fontId="20"/>
  </si>
  <si>
    <t>１．一般会計歳入予算及び決算（旧石巻市）</t>
    <rPh sb="15" eb="16">
      <t>キュウ</t>
    </rPh>
    <rPh sb="16" eb="19">
      <t>イシノマキシ</t>
    </rPh>
    <phoneticPr fontId="21"/>
  </si>
  <si>
    <t>単位：千円</t>
    <phoneticPr fontId="21"/>
  </si>
  <si>
    <t>平成10年度</t>
    <rPh sb="0" eb="2">
      <t>ヘイセイ</t>
    </rPh>
    <rPh sb="4" eb="6">
      <t>ネンド</t>
    </rPh>
    <phoneticPr fontId="21"/>
  </si>
  <si>
    <t>平成11年度</t>
    <phoneticPr fontId="21"/>
  </si>
  <si>
    <t>平成12年度</t>
    <phoneticPr fontId="21"/>
  </si>
  <si>
    <t>平成13年度</t>
    <phoneticPr fontId="21"/>
  </si>
  <si>
    <t>平成14年度</t>
    <phoneticPr fontId="21"/>
  </si>
  <si>
    <t>平成15年度</t>
    <phoneticPr fontId="21"/>
  </si>
  <si>
    <t>平成16年度</t>
    <phoneticPr fontId="21"/>
  </si>
  <si>
    <t>－</t>
    <phoneticPr fontId="21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</si>
  <si>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21"/>
  </si>
  <si>
    <t>地方特例交付金</t>
    <rPh sb="0" eb="2">
      <t>チホウ</t>
    </rPh>
    <rPh sb="2" eb="4">
      <t>トクレイ</t>
    </rPh>
    <rPh sb="4" eb="7">
      <t>コウフキン</t>
    </rPh>
    <phoneticPr fontId="21"/>
  </si>
  <si>
    <t>－</t>
    <phoneticPr fontId="21"/>
  </si>
  <si>
    <t>単位：千円</t>
    <rPh sb="0" eb="2">
      <t>タンイ</t>
    </rPh>
    <rPh sb="3" eb="5">
      <t>センエン</t>
    </rPh>
    <phoneticPr fontId="20"/>
  </si>
  <si>
    <t>平成２０年度</t>
    <phoneticPr fontId="20"/>
  </si>
  <si>
    <t>平成１８年度</t>
    <phoneticPr fontId="20"/>
  </si>
  <si>
    <t>平成１９年度</t>
    <phoneticPr fontId="20"/>
  </si>
  <si>
    <t>平成２０年度</t>
    <rPh sb="4" eb="6">
      <t>ネンド</t>
    </rPh>
    <phoneticPr fontId="20"/>
  </si>
  <si>
    <t>平成２１年度</t>
    <rPh sb="4" eb="6">
      <t>ネンド</t>
    </rPh>
    <phoneticPr fontId="20"/>
  </si>
  <si>
    <t>平成２１年度</t>
  </si>
  <si>
    <t>平成２２年度</t>
    <rPh sb="4" eb="6">
      <t>ネンド</t>
    </rPh>
    <phoneticPr fontId="20"/>
  </si>
  <si>
    <t>平成２３年度</t>
    <rPh sb="4" eb="6">
      <t>ネンド</t>
    </rPh>
    <phoneticPr fontId="20"/>
  </si>
  <si>
    <t>平成２４年度</t>
    <rPh sb="4" eb="6">
      <t>ネンド</t>
    </rPh>
    <phoneticPr fontId="20"/>
  </si>
  <si>
    <t>平成２５年度</t>
    <rPh sb="4" eb="6">
      <t>ネンド</t>
    </rPh>
    <phoneticPr fontId="20"/>
  </si>
  <si>
    <t>平成２６年度</t>
    <rPh sb="4" eb="6">
      <t>ネンド</t>
    </rPh>
    <phoneticPr fontId="20"/>
  </si>
  <si>
    <t>平成２７年度</t>
    <rPh sb="4" eb="6">
      <t>ネンド</t>
    </rPh>
    <phoneticPr fontId="20"/>
  </si>
  <si>
    <t>平成２８年度</t>
    <rPh sb="4" eb="6">
      <t>ネンド</t>
    </rPh>
    <phoneticPr fontId="20"/>
  </si>
  <si>
    <t>平成２９年度</t>
    <rPh sb="4" eb="6">
      <t>ネンド</t>
    </rPh>
    <phoneticPr fontId="20"/>
  </si>
  <si>
    <t>平成３０年度</t>
    <rPh sb="4" eb="6">
      <t>ネンド</t>
    </rPh>
    <phoneticPr fontId="20"/>
  </si>
  <si>
    <t>令和元年度</t>
    <rPh sb="0" eb="2">
      <t>レイワ</t>
    </rPh>
    <rPh sb="2" eb="3">
      <t>モト</t>
    </rPh>
    <rPh sb="3" eb="5">
      <t>ネンド</t>
    </rPh>
    <phoneticPr fontId="20"/>
  </si>
  <si>
    <t>自動車環境性能割交付金</t>
    <rPh sb="0" eb="3">
      <t>ジドウシャ</t>
    </rPh>
    <rPh sb="3" eb="5">
      <t>カンキョウ</t>
    </rPh>
    <rPh sb="5" eb="7">
      <t>セイノウ</t>
    </rPh>
    <rPh sb="7" eb="8">
      <t>ワリ</t>
    </rPh>
    <rPh sb="8" eb="11">
      <t>コウフキン</t>
    </rPh>
    <phoneticPr fontId="20"/>
  </si>
  <si>
    <t>令和2年度</t>
    <rPh sb="0" eb="2">
      <t>レイワ</t>
    </rPh>
    <rPh sb="3" eb="5">
      <t>ネンド</t>
    </rPh>
    <phoneticPr fontId="20"/>
  </si>
  <si>
    <t>法人事業税交付金</t>
    <rPh sb="0" eb="2">
      <t>ホウジン</t>
    </rPh>
    <rPh sb="2" eb="5">
      <t>ジギョウゼイ</t>
    </rPh>
    <rPh sb="5" eb="8">
      <t>コウフキン</t>
    </rPh>
    <phoneticPr fontId="20"/>
  </si>
  <si>
    <t>－</t>
    <phoneticPr fontId="20"/>
  </si>
  <si>
    <t>令和3年度</t>
    <rPh sb="0" eb="2">
      <t>レイワ</t>
    </rPh>
    <rPh sb="3" eb="5">
      <t>ネンド</t>
    </rPh>
    <phoneticPr fontId="20"/>
  </si>
  <si>
    <t>令和4年度</t>
    <rPh sb="0" eb="2">
      <t>レイワ</t>
    </rPh>
    <rPh sb="3" eb="5">
      <t>ネンド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</si>
</sst>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#,##0.0_);[Red]\(#,##0.0\)"/>
    <numFmt numFmtId="178" formatCode="#,##0_);[Red]\(#,##0\)"/>
    <numFmt numFmtId="179" formatCode="#,##0.0"/>
    <numFmt numFmtId="180" formatCode="0.0_);[Red]\(0.0\)"/>
  </numFmts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2" fillId="0" borderId="0">
      <alignment vertical="center"/>
    </xf>
    <xf numFmtId="0" fontId="18" fillId="0" borderId="0">
      <alignment vertical="center"/>
    </xf>
    <xf numFmtId="0" fontId="6" fillId="0" borderId="0"/>
    <xf numFmtId="0" fontId="23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179" fontId="6" fillId="0" borderId="0" xfId="0" applyNumberFormat="1" applyFont="1" applyAlignment="1">
      <alignment vertical="center"/>
    </xf>
    <xf numFmtId="38" fontId="6" fillId="0" borderId="0" xfId="33" applyFont="1" applyBorder="1" applyAlignment="1">
      <alignment horizontal="left"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 wrapText="1"/>
    </xf>
    <xf numFmtId="176" fontId="6" fillId="24" borderId="11" xfId="0" applyNumberFormat="1" applyFont="1" applyFill="1" applyBorder="1" applyAlignment="1">
      <alignment horizontal="center" vertical="center" wrapText="1"/>
    </xf>
    <xf numFmtId="178" fontId="6" fillId="0" borderId="10" xfId="0" applyNumberFormat="1" applyFont="1" applyFill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177" fontId="6" fillId="0" borderId="10" xfId="0" applyNumberFormat="1" applyFont="1" applyFill="1" applyBorder="1" applyAlignment="1">
      <alignment horizontal="right" vertical="center"/>
    </xf>
    <xf numFmtId="0" fontId="6" fillId="24" borderId="10" xfId="0" applyFont="1" applyFill="1" applyBorder="1" applyAlignment="1">
      <alignment horizontal="left" vertical="center"/>
    </xf>
    <xf numFmtId="178" fontId="6" fillId="0" borderId="10" xfId="0" applyNumberFormat="1" applyFont="1" applyBorder="1" applyAlignment="1">
      <alignment vertical="center"/>
    </xf>
    <xf numFmtId="178" fontId="6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horizontal="right" vertical="center"/>
    </xf>
    <xf numFmtId="0" fontId="6" fillId="24" borderId="10" xfId="0" applyFont="1" applyFill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80" fontId="6" fillId="0" borderId="10" xfId="0" applyNumberFormat="1" applyFont="1" applyFill="1" applyBorder="1" applyAlignment="1">
      <alignment horizontal="right" vertical="center"/>
    </xf>
    <xf numFmtId="180" fontId="6" fillId="0" borderId="10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0" fontId="6" fillId="0" borderId="0" xfId="49" applyFont="1" applyAlignment="1">
      <alignment vertical="center"/>
    </xf>
    <xf numFmtId="0" fontId="6" fillId="24" borderId="10" xfId="49" applyFont="1" applyFill="1" applyBorder="1" applyAlignment="1">
      <alignment horizontal="center" vertical="center"/>
    </xf>
    <xf numFmtId="0" fontId="6" fillId="24" borderId="14" xfId="49" applyFont="1" applyFill="1" applyBorder="1" applyAlignment="1">
      <alignment vertical="center"/>
    </xf>
    <xf numFmtId="38" fontId="6" fillId="0" borderId="14" xfId="33" applyFont="1" applyFill="1" applyBorder="1" applyAlignment="1">
      <alignment vertical="center"/>
    </xf>
    <xf numFmtId="3" fontId="6" fillId="0" borderId="14" xfId="49" applyNumberFormat="1" applyFont="1" applyBorder="1" applyAlignment="1">
      <alignment vertical="center"/>
    </xf>
    <xf numFmtId="0" fontId="6" fillId="0" borderId="14" xfId="49" applyFont="1" applyBorder="1" applyAlignment="1">
      <alignment vertical="center"/>
    </xf>
    <xf numFmtId="38" fontId="6" fillId="0" borderId="14" xfId="33" applyFont="1" applyFill="1" applyBorder="1" applyAlignment="1">
      <alignment horizontal="center" vertical="center"/>
    </xf>
    <xf numFmtId="3" fontId="6" fillId="0" borderId="14" xfId="49" applyNumberFormat="1" applyFont="1" applyBorder="1" applyAlignment="1">
      <alignment horizontal="center" vertical="center"/>
    </xf>
    <xf numFmtId="38" fontId="6" fillId="0" borderId="14" xfId="33" applyFont="1" applyFill="1" applyBorder="1" applyAlignment="1">
      <alignment horizontal="right" vertical="center"/>
    </xf>
    <xf numFmtId="3" fontId="6" fillId="0" borderId="14" xfId="49" applyNumberFormat="1" applyFont="1" applyBorder="1" applyAlignment="1">
      <alignment horizontal="right" vertical="center"/>
    </xf>
    <xf numFmtId="38" fontId="6" fillId="0" borderId="14" xfId="33" applyFont="1" applyBorder="1" applyAlignment="1">
      <alignment vertical="center"/>
    </xf>
    <xf numFmtId="3" fontId="6" fillId="0" borderId="14" xfId="49" applyNumberFormat="1" applyFont="1" applyFill="1" applyBorder="1" applyAlignment="1">
      <alignment vertical="center"/>
    </xf>
    <xf numFmtId="0" fontId="6" fillId="24" borderId="15" xfId="49" applyFont="1" applyFill="1" applyBorder="1" applyAlignment="1">
      <alignment vertical="center"/>
    </xf>
    <xf numFmtId="38" fontId="6" fillId="0" borderId="15" xfId="33" applyFont="1" applyFill="1" applyBorder="1" applyAlignment="1">
      <alignment vertical="center"/>
    </xf>
    <xf numFmtId="3" fontId="6" fillId="0" borderId="15" xfId="49" applyNumberFormat="1" applyFont="1" applyBorder="1" applyAlignment="1">
      <alignment vertical="center"/>
    </xf>
    <xf numFmtId="0" fontId="6" fillId="0" borderId="0" xfId="0" applyFont="1" applyAlignment="1">
      <alignment vertical="center" shrinkToFit="1"/>
    </xf>
    <xf numFmtId="0" fontId="6" fillId="24" borderId="11" xfId="0" applyFont="1" applyFill="1" applyBorder="1" applyAlignment="1">
      <alignment horizontal="center" vertical="center" wrapText="1"/>
    </xf>
    <xf numFmtId="178" fontId="6" fillId="0" borderId="10" xfId="0" applyNumberFormat="1" applyFont="1" applyFill="1" applyBorder="1" applyAlignment="1">
      <alignment vertical="center"/>
    </xf>
    <xf numFmtId="0" fontId="6" fillId="24" borderId="11" xfId="0" applyFont="1" applyFill="1" applyBorder="1" applyAlignment="1">
      <alignment horizontal="center" vertical="center" wrapText="1"/>
    </xf>
    <xf numFmtId="178" fontId="0" fillId="0" borderId="10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179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25" borderId="11" xfId="0" applyFont="1" applyFill="1" applyBorder="1" applyAlignment="1">
      <alignment horizontal="center" vertical="center" wrapText="1"/>
    </xf>
    <xf numFmtId="176" fontId="6" fillId="25" borderId="11" xfId="0" applyNumberFormat="1" applyFont="1" applyFill="1" applyBorder="1" applyAlignment="1">
      <alignment horizontal="center" vertical="center" wrapText="1"/>
    </xf>
    <xf numFmtId="0" fontId="6" fillId="25" borderId="11" xfId="0" applyFont="1" applyFill="1" applyBorder="1" applyAlignment="1">
      <alignment horizontal="center" vertical="center" wrapText="1"/>
    </xf>
    <xf numFmtId="0" fontId="0" fillId="24" borderId="10" xfId="0" applyFont="1" applyFill="1" applyBorder="1" applyAlignment="1">
      <alignment horizontal="left" vertical="center"/>
    </xf>
    <xf numFmtId="178" fontId="24" fillId="0" borderId="10" xfId="0" applyNumberFormat="1" applyFont="1" applyFill="1" applyBorder="1" applyAlignment="1">
      <alignment horizontal="right" vertical="center"/>
    </xf>
    <xf numFmtId="178" fontId="24" fillId="0" borderId="10" xfId="0" applyNumberFormat="1" applyFont="1" applyFill="1" applyBorder="1" applyAlignment="1">
      <alignment vertical="center"/>
    </xf>
    <xf numFmtId="178" fontId="6" fillId="0" borderId="10" xfId="0" applyNumberFormat="1" applyFont="1" applyFill="1" applyBorder="1" applyAlignment="1">
      <alignment horizontal="center" vertical="center"/>
    </xf>
    <xf numFmtId="178" fontId="24" fillId="0" borderId="10" xfId="0" applyNumberFormat="1" applyFont="1" applyFill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7" fontId="6" fillId="0" borderId="10" xfId="0" applyNumberFormat="1" applyFont="1" applyFill="1" applyBorder="1" applyAlignment="1">
      <alignment horizontal="center" vertical="center"/>
    </xf>
    <xf numFmtId="0" fontId="6" fillId="25" borderId="11" xfId="0" applyFont="1" applyFill="1" applyBorder="1" applyAlignment="1">
      <alignment horizontal="center" vertical="center" wrapText="1"/>
    </xf>
    <xf numFmtId="178" fontId="0" fillId="0" borderId="10" xfId="0" applyNumberFormat="1" applyFont="1" applyBorder="1" applyAlignment="1">
      <alignment horizontal="center" vertical="center"/>
    </xf>
    <xf numFmtId="0" fontId="6" fillId="25" borderId="11" xfId="0" applyFont="1" applyFill="1" applyBorder="1" applyAlignment="1">
      <alignment horizontal="center" vertical="center" wrapText="1"/>
    </xf>
    <xf numFmtId="0" fontId="6" fillId="25" borderId="11" xfId="0" applyFont="1" applyFill="1" applyBorder="1" applyAlignment="1">
      <alignment horizontal="center" vertical="center" wrapText="1"/>
    </xf>
    <xf numFmtId="177" fontId="0" fillId="0" borderId="10" xfId="0" applyNumberFormat="1" applyFont="1" applyFill="1" applyBorder="1" applyAlignment="1">
      <alignment horizontal="right" vertical="center"/>
    </xf>
    <xf numFmtId="178" fontId="0" fillId="0" borderId="10" xfId="0" applyNumberFormat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0" fontId="0" fillId="25" borderId="16" xfId="0" applyFont="1" applyFill="1" applyBorder="1" applyAlignment="1">
      <alignment horizontal="center" vertical="center"/>
    </xf>
    <xf numFmtId="0" fontId="6" fillId="25" borderId="17" xfId="0" applyFont="1" applyFill="1" applyBorder="1" applyAlignment="1">
      <alignment horizontal="center" vertical="center"/>
    </xf>
    <xf numFmtId="0" fontId="6" fillId="25" borderId="18" xfId="0" applyFont="1" applyFill="1" applyBorder="1" applyAlignment="1">
      <alignment horizontal="center" vertical="center"/>
    </xf>
    <xf numFmtId="0" fontId="6" fillId="25" borderId="11" xfId="0" applyFont="1" applyFill="1" applyBorder="1" applyAlignment="1">
      <alignment horizontal="center" vertical="center" wrapText="1"/>
    </xf>
    <xf numFmtId="0" fontId="6" fillId="25" borderId="15" xfId="0" applyFont="1" applyFill="1" applyBorder="1" applyAlignment="1">
      <alignment horizontal="center" vertical="center" wrapText="1"/>
    </xf>
    <xf numFmtId="0" fontId="6" fillId="25" borderId="16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 wrapText="1"/>
    </xf>
    <xf numFmtId="0" fontId="6" fillId="24" borderId="15" xfId="0" applyFont="1" applyFill="1" applyBorder="1" applyAlignment="1">
      <alignment horizontal="center" vertical="center" wrapText="1"/>
    </xf>
    <xf numFmtId="0" fontId="6" fillId="24" borderId="16" xfId="0" applyFont="1" applyFill="1" applyBorder="1" applyAlignment="1">
      <alignment horizontal="center" vertical="center"/>
    </xf>
    <xf numFmtId="0" fontId="6" fillId="24" borderId="18" xfId="0" applyFont="1" applyFill="1" applyBorder="1" applyAlignment="1">
      <alignment horizontal="center" vertical="center"/>
    </xf>
    <xf numFmtId="0" fontId="0" fillId="24" borderId="16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1" xfId="49" applyFont="1" applyFill="1" applyBorder="1" applyAlignment="1">
      <alignment horizontal="center" vertical="center"/>
    </xf>
    <xf numFmtId="0" fontId="6" fillId="24" borderId="15" xfId="49" applyFont="1" applyFill="1" applyBorder="1" applyAlignment="1">
      <alignment horizontal="center" vertical="center"/>
    </xf>
    <xf numFmtId="0" fontId="6" fillId="24" borderId="10" xfId="49" applyFont="1" applyFill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桁区切り 4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3" xfId="46"/>
    <cellStyle name="標準 4" xfId="47"/>
    <cellStyle name="標準 5" xfId="48"/>
    <cellStyle name="標準_★02 一般会計歳入予算及び決算" xfId="49"/>
    <cellStyle name="良い" xfId="50" builtinId="26" customBuiltin="1"/>
  </cellStyles>
  <dxfs count="0"/>
  <tableStyles count="0" defaultTableStyle="TableStyleMedium2" defaultPivotStyle="PivotStyleLight16"/>
  <colors>
    <mruColors>
      <color rgb="FFCCFFCC"/>
      <color rgb="FF99FF99"/>
      <color rgb="FFCC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BQ199"/>
  <sheetViews>
    <sheetView tabSelected="1" view="pageBreakPreview" topLeftCell="A30" zoomScale="85" zoomScaleNormal="85" zoomScaleSheetLayoutView="85" workbookViewId="0">
      <pane xSplit="1" topLeftCell="BG1" activePane="topRight" state="frozen"/>
      <selection activeCell="A2" sqref="A2"/>
      <selection pane="topRight" activeCell="BO46" sqref="BO46"/>
    </sheetView>
  </sheetViews>
  <sheetFormatPr defaultRowHeight="13.5" x14ac:dyDescent="0.15"/>
  <cols>
    <col min="1" max="1" width="24" style="1" customWidth="1"/>
    <col min="2" max="4" width="11.875" style="1" customWidth="1"/>
    <col min="5" max="7" width="11.875" style="2" customWidth="1"/>
    <col min="8" max="8" width="11.875" style="3" customWidth="1"/>
    <col min="9" max="11" width="11.875" style="2" customWidth="1"/>
    <col min="12" max="12" width="11.875" style="3" customWidth="1"/>
    <col min="13" max="15" width="11.875" style="2" customWidth="1"/>
    <col min="16" max="16" width="11.875" style="3" customWidth="1"/>
    <col min="17" max="19" width="11.875" style="2" customWidth="1"/>
    <col min="20" max="20" width="11.875" style="3" customWidth="1"/>
    <col min="21" max="23" width="11.875" style="2" customWidth="1"/>
    <col min="24" max="24" width="11.875" style="3" customWidth="1"/>
    <col min="25" max="27" width="11.875" style="2" customWidth="1"/>
    <col min="28" max="28" width="11.875" style="3" customWidth="1"/>
    <col min="29" max="31" width="11.875" style="2" customWidth="1"/>
    <col min="32" max="32" width="11.875" style="3" customWidth="1"/>
    <col min="33" max="35" width="11.875" style="2" customWidth="1"/>
    <col min="36" max="36" width="11.875" style="3" customWidth="1"/>
    <col min="37" max="39" width="11.875" style="2" customWidth="1"/>
    <col min="40" max="40" width="11.875" style="3" customWidth="1"/>
    <col min="41" max="43" width="11.875" style="2" customWidth="1"/>
    <col min="44" max="44" width="11.875" style="3" customWidth="1"/>
    <col min="45" max="47" width="11.875" style="2" customWidth="1"/>
    <col min="48" max="48" width="11.875" style="3" customWidth="1"/>
    <col min="49" max="51" width="11.875" style="2" customWidth="1"/>
    <col min="52" max="52" width="11.875" style="3" customWidth="1"/>
    <col min="53" max="55" width="11.875" style="2" customWidth="1"/>
    <col min="56" max="56" width="11.875" style="3" customWidth="1"/>
    <col min="57" max="57" width="11.875" style="2" customWidth="1"/>
    <col min="58" max="69" width="11.875" style="1" customWidth="1"/>
    <col min="70" max="16384" width="9" style="1"/>
  </cols>
  <sheetData>
    <row r="1" spans="1:69" ht="15.75" customHeight="1" x14ac:dyDescent="0.15"/>
    <row r="2" spans="1:69" ht="20.25" customHeight="1" x14ac:dyDescent="0.15">
      <c r="A2" s="40" t="s">
        <v>44</v>
      </c>
      <c r="AX2" s="46"/>
      <c r="AY2" s="46"/>
      <c r="AZ2" s="47"/>
      <c r="BA2" s="46"/>
      <c r="BB2" s="46"/>
      <c r="BC2" s="46"/>
      <c r="BD2" s="47"/>
      <c r="BE2" s="46"/>
    </row>
    <row r="3" spans="1:69" ht="20.25" customHeight="1" x14ac:dyDescent="0.15">
      <c r="A3" s="1" t="s">
        <v>45</v>
      </c>
      <c r="AX3" s="46"/>
      <c r="AY3" s="46"/>
      <c r="AZ3" s="46"/>
      <c r="BA3" s="46"/>
      <c r="BB3" s="46"/>
      <c r="BC3" s="46"/>
      <c r="BD3" s="46"/>
      <c r="BE3" s="46"/>
    </row>
    <row r="4" spans="1:69" ht="20.25" customHeight="1" x14ac:dyDescent="0.15">
      <c r="A4" s="4" t="s">
        <v>71</v>
      </c>
      <c r="AX4" s="46"/>
      <c r="AY4" s="46"/>
      <c r="AZ4" s="47"/>
      <c r="BA4" s="46"/>
      <c r="BB4" s="46"/>
      <c r="BC4" s="46"/>
      <c r="BD4" s="47"/>
      <c r="BE4" s="46"/>
    </row>
    <row r="5" spans="1:69" ht="20.25" customHeight="1" x14ac:dyDescent="0.15">
      <c r="A5" s="82" t="s">
        <v>0</v>
      </c>
      <c r="B5" s="78" t="s">
        <v>73</v>
      </c>
      <c r="C5" s="81"/>
      <c r="D5" s="81"/>
      <c r="E5" s="79"/>
      <c r="F5" s="78" t="s">
        <v>74</v>
      </c>
      <c r="G5" s="81"/>
      <c r="H5" s="81"/>
      <c r="I5" s="79"/>
      <c r="J5" s="78" t="s">
        <v>75</v>
      </c>
      <c r="K5" s="81"/>
      <c r="L5" s="81"/>
      <c r="M5" s="79"/>
      <c r="N5" s="78" t="s">
        <v>76</v>
      </c>
      <c r="O5" s="81"/>
      <c r="P5" s="81"/>
      <c r="Q5" s="79"/>
      <c r="R5" s="78" t="s">
        <v>78</v>
      </c>
      <c r="S5" s="81"/>
      <c r="T5" s="81"/>
      <c r="U5" s="79"/>
      <c r="V5" s="80" t="s">
        <v>79</v>
      </c>
      <c r="W5" s="81"/>
      <c r="X5" s="81"/>
      <c r="Y5" s="79"/>
      <c r="Z5" s="80" t="s">
        <v>80</v>
      </c>
      <c r="AA5" s="81"/>
      <c r="AB5" s="81"/>
      <c r="AC5" s="79"/>
      <c r="AD5" s="80" t="s">
        <v>81</v>
      </c>
      <c r="AE5" s="81"/>
      <c r="AF5" s="81"/>
      <c r="AG5" s="79"/>
      <c r="AH5" s="80" t="s">
        <v>82</v>
      </c>
      <c r="AI5" s="81"/>
      <c r="AJ5" s="81"/>
      <c r="AK5" s="79"/>
      <c r="AL5" s="80" t="s">
        <v>83</v>
      </c>
      <c r="AM5" s="81"/>
      <c r="AN5" s="81"/>
      <c r="AO5" s="79"/>
      <c r="AP5" s="80" t="s">
        <v>84</v>
      </c>
      <c r="AQ5" s="81"/>
      <c r="AR5" s="81"/>
      <c r="AS5" s="79"/>
      <c r="AT5" s="80" t="s">
        <v>85</v>
      </c>
      <c r="AU5" s="81"/>
      <c r="AV5" s="81"/>
      <c r="AW5" s="79"/>
      <c r="AX5" s="70" t="s">
        <v>86</v>
      </c>
      <c r="AY5" s="71"/>
      <c r="AZ5" s="71"/>
      <c r="BA5" s="72"/>
      <c r="BB5" s="70" t="s">
        <v>87</v>
      </c>
      <c r="BC5" s="71"/>
      <c r="BD5" s="71"/>
      <c r="BE5" s="72"/>
      <c r="BF5" s="70" t="s">
        <v>89</v>
      </c>
      <c r="BG5" s="71"/>
      <c r="BH5" s="71"/>
      <c r="BI5" s="72"/>
      <c r="BJ5" s="70" t="s">
        <v>92</v>
      </c>
      <c r="BK5" s="71"/>
      <c r="BL5" s="71"/>
      <c r="BM5" s="72"/>
      <c r="BN5" s="70" t="s">
        <v>93</v>
      </c>
      <c r="BO5" s="71"/>
      <c r="BP5" s="71"/>
      <c r="BQ5" s="72"/>
    </row>
    <row r="6" spans="1:69" ht="20.25" customHeight="1" x14ac:dyDescent="0.15">
      <c r="A6" s="82"/>
      <c r="B6" s="76" t="s">
        <v>46</v>
      </c>
      <c r="C6" s="76" t="s">
        <v>47</v>
      </c>
      <c r="D6" s="78" t="s">
        <v>48</v>
      </c>
      <c r="E6" s="79"/>
      <c r="F6" s="76" t="s">
        <v>46</v>
      </c>
      <c r="G6" s="76" t="s">
        <v>47</v>
      </c>
      <c r="H6" s="78" t="s">
        <v>48</v>
      </c>
      <c r="I6" s="79"/>
      <c r="J6" s="76" t="s">
        <v>46</v>
      </c>
      <c r="K6" s="76" t="s">
        <v>47</v>
      </c>
      <c r="L6" s="78" t="s">
        <v>48</v>
      </c>
      <c r="M6" s="79"/>
      <c r="N6" s="76" t="s">
        <v>46</v>
      </c>
      <c r="O6" s="76" t="s">
        <v>47</v>
      </c>
      <c r="P6" s="78" t="s">
        <v>48</v>
      </c>
      <c r="Q6" s="79"/>
      <c r="R6" s="76" t="s">
        <v>46</v>
      </c>
      <c r="S6" s="76" t="s">
        <v>47</v>
      </c>
      <c r="T6" s="78" t="s">
        <v>48</v>
      </c>
      <c r="U6" s="79"/>
      <c r="V6" s="76" t="s">
        <v>46</v>
      </c>
      <c r="W6" s="76" t="s">
        <v>47</v>
      </c>
      <c r="X6" s="78" t="s">
        <v>48</v>
      </c>
      <c r="Y6" s="79"/>
      <c r="Z6" s="76" t="s">
        <v>46</v>
      </c>
      <c r="AA6" s="76" t="s">
        <v>47</v>
      </c>
      <c r="AB6" s="78" t="s">
        <v>48</v>
      </c>
      <c r="AC6" s="79"/>
      <c r="AD6" s="76" t="s">
        <v>46</v>
      </c>
      <c r="AE6" s="76" t="s">
        <v>47</v>
      </c>
      <c r="AF6" s="78" t="s">
        <v>48</v>
      </c>
      <c r="AG6" s="79"/>
      <c r="AH6" s="76" t="s">
        <v>46</v>
      </c>
      <c r="AI6" s="76" t="s">
        <v>47</v>
      </c>
      <c r="AJ6" s="78" t="s">
        <v>48</v>
      </c>
      <c r="AK6" s="79"/>
      <c r="AL6" s="76" t="s">
        <v>46</v>
      </c>
      <c r="AM6" s="76" t="s">
        <v>47</v>
      </c>
      <c r="AN6" s="78" t="s">
        <v>48</v>
      </c>
      <c r="AO6" s="79"/>
      <c r="AP6" s="76" t="s">
        <v>46</v>
      </c>
      <c r="AQ6" s="76" t="s">
        <v>47</v>
      </c>
      <c r="AR6" s="78" t="s">
        <v>48</v>
      </c>
      <c r="AS6" s="79"/>
      <c r="AT6" s="76" t="s">
        <v>46</v>
      </c>
      <c r="AU6" s="76" t="s">
        <v>47</v>
      </c>
      <c r="AV6" s="78" t="s">
        <v>48</v>
      </c>
      <c r="AW6" s="79"/>
      <c r="AX6" s="73" t="s">
        <v>46</v>
      </c>
      <c r="AY6" s="73" t="s">
        <v>47</v>
      </c>
      <c r="AZ6" s="75" t="s">
        <v>48</v>
      </c>
      <c r="BA6" s="72"/>
      <c r="BB6" s="73" t="s">
        <v>46</v>
      </c>
      <c r="BC6" s="73" t="s">
        <v>47</v>
      </c>
      <c r="BD6" s="75" t="s">
        <v>48</v>
      </c>
      <c r="BE6" s="72"/>
      <c r="BF6" s="73" t="s">
        <v>46</v>
      </c>
      <c r="BG6" s="73" t="s">
        <v>47</v>
      </c>
      <c r="BH6" s="75" t="s">
        <v>48</v>
      </c>
      <c r="BI6" s="72"/>
      <c r="BJ6" s="73" t="s">
        <v>46</v>
      </c>
      <c r="BK6" s="73" t="s">
        <v>47</v>
      </c>
      <c r="BL6" s="75" t="s">
        <v>48</v>
      </c>
      <c r="BM6" s="72"/>
      <c r="BN6" s="73" t="s">
        <v>46</v>
      </c>
      <c r="BO6" s="73" t="s">
        <v>47</v>
      </c>
      <c r="BP6" s="75" t="s">
        <v>48</v>
      </c>
      <c r="BQ6" s="72"/>
    </row>
    <row r="7" spans="1:69" ht="20.25" customHeight="1" x14ac:dyDescent="0.15">
      <c r="A7" s="82"/>
      <c r="B7" s="77"/>
      <c r="C7" s="77"/>
      <c r="D7" s="6" t="s">
        <v>49</v>
      </c>
      <c r="E7" s="7" t="s">
        <v>50</v>
      </c>
      <c r="F7" s="77"/>
      <c r="G7" s="77"/>
      <c r="H7" s="6" t="s">
        <v>49</v>
      </c>
      <c r="I7" s="7" t="s">
        <v>50</v>
      </c>
      <c r="J7" s="77"/>
      <c r="K7" s="77"/>
      <c r="L7" s="6" t="s">
        <v>49</v>
      </c>
      <c r="M7" s="7" t="s">
        <v>50</v>
      </c>
      <c r="N7" s="77"/>
      <c r="O7" s="77"/>
      <c r="P7" s="6" t="s">
        <v>49</v>
      </c>
      <c r="Q7" s="7" t="s">
        <v>50</v>
      </c>
      <c r="R7" s="77"/>
      <c r="S7" s="77"/>
      <c r="T7" s="6" t="s">
        <v>49</v>
      </c>
      <c r="U7" s="7" t="s">
        <v>50</v>
      </c>
      <c r="V7" s="77"/>
      <c r="W7" s="77"/>
      <c r="X7" s="6" t="s">
        <v>49</v>
      </c>
      <c r="Y7" s="7" t="s">
        <v>50</v>
      </c>
      <c r="Z7" s="77"/>
      <c r="AA7" s="77"/>
      <c r="AB7" s="6" t="s">
        <v>49</v>
      </c>
      <c r="AC7" s="7" t="s">
        <v>50</v>
      </c>
      <c r="AD7" s="77"/>
      <c r="AE7" s="77"/>
      <c r="AF7" s="6" t="s">
        <v>49</v>
      </c>
      <c r="AG7" s="7" t="s">
        <v>50</v>
      </c>
      <c r="AH7" s="77"/>
      <c r="AI7" s="77"/>
      <c r="AJ7" s="6" t="s">
        <v>49</v>
      </c>
      <c r="AK7" s="7" t="s">
        <v>50</v>
      </c>
      <c r="AL7" s="77"/>
      <c r="AM7" s="77"/>
      <c r="AN7" s="6" t="s">
        <v>49</v>
      </c>
      <c r="AO7" s="7" t="s">
        <v>50</v>
      </c>
      <c r="AP7" s="77"/>
      <c r="AQ7" s="77"/>
      <c r="AR7" s="41" t="s">
        <v>49</v>
      </c>
      <c r="AS7" s="7" t="s">
        <v>50</v>
      </c>
      <c r="AT7" s="77"/>
      <c r="AU7" s="77"/>
      <c r="AV7" s="43" t="s">
        <v>49</v>
      </c>
      <c r="AW7" s="7" t="s">
        <v>50</v>
      </c>
      <c r="AX7" s="74"/>
      <c r="AY7" s="74"/>
      <c r="AZ7" s="53" t="s">
        <v>49</v>
      </c>
      <c r="BA7" s="54" t="s">
        <v>50</v>
      </c>
      <c r="BB7" s="74"/>
      <c r="BC7" s="74"/>
      <c r="BD7" s="55" t="s">
        <v>49</v>
      </c>
      <c r="BE7" s="54" t="s">
        <v>50</v>
      </c>
      <c r="BF7" s="74"/>
      <c r="BG7" s="74"/>
      <c r="BH7" s="63" t="s">
        <v>49</v>
      </c>
      <c r="BI7" s="54" t="s">
        <v>50</v>
      </c>
      <c r="BJ7" s="74"/>
      <c r="BK7" s="74"/>
      <c r="BL7" s="65" t="s">
        <v>49</v>
      </c>
      <c r="BM7" s="54" t="s">
        <v>50</v>
      </c>
      <c r="BN7" s="74"/>
      <c r="BO7" s="74"/>
      <c r="BP7" s="66" t="s">
        <v>49</v>
      </c>
      <c r="BQ7" s="54" t="s">
        <v>50</v>
      </c>
    </row>
    <row r="8" spans="1:69" ht="20.25" customHeight="1" x14ac:dyDescent="0.15">
      <c r="A8" s="5" t="s">
        <v>51</v>
      </c>
      <c r="B8" s="8">
        <f>SUM(B9:B31)</f>
        <v>58680000</v>
      </c>
      <c r="C8" s="8">
        <f>SUM(C9:C31)</f>
        <v>61841404</v>
      </c>
      <c r="D8" s="8">
        <f>SUM(D9:D31)</f>
        <v>60027925</v>
      </c>
      <c r="E8" s="9">
        <v>100</v>
      </c>
      <c r="F8" s="8">
        <f t="shared" ref="F8:M8" si="0">SUM(F9:F31)</f>
        <v>56780000</v>
      </c>
      <c r="G8" s="8">
        <f t="shared" si="0"/>
        <v>58877268</v>
      </c>
      <c r="H8" s="8">
        <f t="shared" si="0"/>
        <v>57996465</v>
      </c>
      <c r="I8" s="10">
        <f t="shared" si="0"/>
        <v>100</v>
      </c>
      <c r="J8" s="8">
        <f t="shared" si="0"/>
        <v>59080000</v>
      </c>
      <c r="K8" s="8">
        <f t="shared" si="0"/>
        <v>65139729</v>
      </c>
      <c r="L8" s="8">
        <f t="shared" si="0"/>
        <v>60789234</v>
      </c>
      <c r="M8" s="10">
        <f t="shared" si="0"/>
        <v>100.00000000000003</v>
      </c>
      <c r="N8" s="8">
        <f t="shared" ref="N8:U8" si="1">SUM(N9:N31)</f>
        <v>60760000</v>
      </c>
      <c r="O8" s="8">
        <f t="shared" si="1"/>
        <v>69882361</v>
      </c>
      <c r="P8" s="8">
        <f t="shared" si="1"/>
        <v>66328574</v>
      </c>
      <c r="Q8" s="10">
        <f t="shared" si="1"/>
        <v>100</v>
      </c>
      <c r="R8" s="8">
        <f t="shared" si="1"/>
        <v>62660000</v>
      </c>
      <c r="S8" s="8">
        <f t="shared" si="1"/>
        <v>71287692</v>
      </c>
      <c r="T8" s="8">
        <f t="shared" si="1"/>
        <v>68132673</v>
      </c>
      <c r="U8" s="10">
        <f t="shared" si="1"/>
        <v>100</v>
      </c>
      <c r="V8" s="8">
        <f t="shared" ref="V8:AB8" si="2">SUM(V9:V31)</f>
        <v>61750000</v>
      </c>
      <c r="W8" s="8">
        <f t="shared" si="2"/>
        <v>259805562</v>
      </c>
      <c r="X8" s="8">
        <f t="shared" si="2"/>
        <v>198852664</v>
      </c>
      <c r="Y8" s="10">
        <f t="shared" si="2"/>
        <v>100</v>
      </c>
      <c r="Z8" s="8">
        <f t="shared" si="2"/>
        <v>263200000</v>
      </c>
      <c r="AA8" s="8">
        <f t="shared" si="2"/>
        <v>428682048</v>
      </c>
      <c r="AB8" s="8">
        <f t="shared" si="2"/>
        <v>343814372</v>
      </c>
      <c r="AC8" s="10">
        <f t="shared" ref="AC8:AK8" si="3">SUM(AC9:AC31)</f>
        <v>99.999999999999986</v>
      </c>
      <c r="AD8" s="8">
        <f t="shared" si="3"/>
        <v>226000000</v>
      </c>
      <c r="AE8" s="8">
        <f t="shared" si="3"/>
        <v>321505421</v>
      </c>
      <c r="AF8" s="8">
        <f t="shared" si="3"/>
        <v>282931866</v>
      </c>
      <c r="AG8" s="10">
        <f t="shared" si="3"/>
        <v>99.999999999999986</v>
      </c>
      <c r="AH8" s="8">
        <f t="shared" si="3"/>
        <v>226770000</v>
      </c>
      <c r="AI8" s="8">
        <f t="shared" si="3"/>
        <v>366262957</v>
      </c>
      <c r="AJ8" s="8">
        <f t="shared" si="3"/>
        <v>341921333</v>
      </c>
      <c r="AK8" s="10">
        <f t="shared" si="3"/>
        <v>100</v>
      </c>
      <c r="AL8" s="8">
        <f t="shared" ref="AL8:AS8" si="4">SUM(AL9:AL31)</f>
        <v>255770000</v>
      </c>
      <c r="AM8" s="8">
        <f t="shared" si="4"/>
        <v>354715876</v>
      </c>
      <c r="AN8" s="8">
        <f t="shared" si="4"/>
        <v>327427387</v>
      </c>
      <c r="AO8" s="10">
        <f t="shared" si="4"/>
        <v>100</v>
      </c>
      <c r="AP8" s="8">
        <f t="shared" si="4"/>
        <v>221550000</v>
      </c>
      <c r="AQ8" s="8">
        <f t="shared" si="4"/>
        <v>278725376</v>
      </c>
      <c r="AR8" s="8">
        <f t="shared" si="4"/>
        <v>249689673</v>
      </c>
      <c r="AS8" s="10">
        <f t="shared" si="4"/>
        <v>100.00000000000001</v>
      </c>
      <c r="AT8" s="8">
        <f t="shared" ref="AT8:AW8" si="5">SUM(AT9:AT31)</f>
        <v>189110000</v>
      </c>
      <c r="AU8" s="8">
        <f t="shared" si="5"/>
        <v>259598463</v>
      </c>
      <c r="AV8" s="8">
        <f t="shared" si="5"/>
        <v>232375764</v>
      </c>
      <c r="AW8" s="10">
        <f t="shared" si="5"/>
        <v>100.00000000000001</v>
      </c>
      <c r="AX8" s="8">
        <f t="shared" ref="AX8:BA8" si="6">SUM(AX9:AX31)</f>
        <v>151770000</v>
      </c>
      <c r="AY8" s="8">
        <f t="shared" si="6"/>
        <v>267759171</v>
      </c>
      <c r="AZ8" s="8">
        <f t="shared" si="6"/>
        <v>243958661</v>
      </c>
      <c r="BA8" s="10">
        <f t="shared" si="6"/>
        <v>99.999999999999986</v>
      </c>
      <c r="BB8" s="8">
        <f t="shared" ref="BB8:BD8" si="7">SUM(BB9:BB31)</f>
        <v>179600000</v>
      </c>
      <c r="BC8" s="57">
        <f t="shared" si="7"/>
        <v>264871867</v>
      </c>
      <c r="BD8" s="8">
        <f t="shared" si="7"/>
        <v>237831075</v>
      </c>
      <c r="BE8" s="10">
        <f t="shared" ref="BE8:BM8" si="8">SUM(BE9:BE31)</f>
        <v>99.999999999999986</v>
      </c>
      <c r="BF8" s="8">
        <f t="shared" si="8"/>
        <v>195178000</v>
      </c>
      <c r="BG8" s="57">
        <f t="shared" si="8"/>
        <v>279067679</v>
      </c>
      <c r="BH8" s="8">
        <f t="shared" si="8"/>
        <v>252334625</v>
      </c>
      <c r="BI8" s="10">
        <f t="shared" si="8"/>
        <v>100</v>
      </c>
      <c r="BJ8" s="8">
        <f t="shared" si="8"/>
        <v>74900000</v>
      </c>
      <c r="BK8" s="57">
        <f t="shared" si="8"/>
        <v>203052485</v>
      </c>
      <c r="BL8" s="8">
        <f t="shared" si="8"/>
        <v>192579829</v>
      </c>
      <c r="BM8" s="10">
        <f t="shared" si="8"/>
        <v>100</v>
      </c>
      <c r="BN8" s="45">
        <f t="shared" ref="BN8:BQ8" si="9">SUM(BN9:BN31)</f>
        <v>72850000</v>
      </c>
      <c r="BO8" s="57">
        <f t="shared" si="9"/>
        <v>128521787</v>
      </c>
      <c r="BP8" s="45">
        <f t="shared" si="9"/>
        <v>122534602</v>
      </c>
      <c r="BQ8" s="67">
        <f t="shared" si="9"/>
        <v>100</v>
      </c>
    </row>
    <row r="9" spans="1:69" ht="20.25" customHeight="1" x14ac:dyDescent="0.15">
      <c r="A9" s="11" t="s">
        <v>2</v>
      </c>
      <c r="B9" s="12">
        <v>16526046</v>
      </c>
      <c r="C9" s="8">
        <v>16519453</v>
      </c>
      <c r="D9" s="13">
        <v>16490210</v>
      </c>
      <c r="E9" s="9">
        <v>27.5</v>
      </c>
      <c r="F9" s="12">
        <v>17811051</v>
      </c>
      <c r="G9" s="12">
        <v>18021051</v>
      </c>
      <c r="H9" s="13">
        <v>18031722</v>
      </c>
      <c r="I9" s="15">
        <v>31.1</v>
      </c>
      <c r="J9" s="12">
        <v>18307246</v>
      </c>
      <c r="K9" s="12">
        <v>18282520</v>
      </c>
      <c r="L9" s="13">
        <v>18108516</v>
      </c>
      <c r="M9" s="15">
        <v>29.8</v>
      </c>
      <c r="N9" s="12">
        <v>17842353</v>
      </c>
      <c r="O9" s="12">
        <v>17517055</v>
      </c>
      <c r="P9" s="13">
        <v>17562841</v>
      </c>
      <c r="Q9" s="15">
        <v>26.5</v>
      </c>
      <c r="R9" s="12">
        <v>17520584</v>
      </c>
      <c r="S9" s="12">
        <v>17014530</v>
      </c>
      <c r="T9" s="13">
        <v>17190425</v>
      </c>
      <c r="U9" s="10">
        <f>ROUND(T9/T8*100,1)</f>
        <v>25.2</v>
      </c>
      <c r="V9" s="12">
        <v>17276416</v>
      </c>
      <c r="W9" s="12">
        <v>8369782</v>
      </c>
      <c r="X9" s="13">
        <v>9168982</v>
      </c>
      <c r="Y9" s="10">
        <f>ROUND(X9/X8*100,1)</f>
        <v>4.5999999999999996</v>
      </c>
      <c r="Z9" s="12">
        <v>10558942</v>
      </c>
      <c r="AA9" s="12">
        <v>11798647</v>
      </c>
      <c r="AB9" s="13">
        <v>12356070</v>
      </c>
      <c r="AC9" s="10">
        <f>ROUND(AB9/AB8*100,1)</f>
        <v>3.6</v>
      </c>
      <c r="AD9" s="12">
        <v>15064636</v>
      </c>
      <c r="AE9" s="12">
        <v>14196782</v>
      </c>
      <c r="AF9" s="13">
        <v>14490311</v>
      </c>
      <c r="AG9" s="10">
        <f>ROUND(AF9/AF8*100,1)</f>
        <v>5.0999999999999996</v>
      </c>
      <c r="AH9" s="12">
        <v>15134689</v>
      </c>
      <c r="AI9" s="12">
        <v>15959005</v>
      </c>
      <c r="AJ9" s="13">
        <v>16273954</v>
      </c>
      <c r="AK9" s="10">
        <f>ROUND(AJ9/AJ8*100,1)</f>
        <v>4.8</v>
      </c>
      <c r="AL9" s="12">
        <v>16488589</v>
      </c>
      <c r="AM9" s="12">
        <v>16656528</v>
      </c>
      <c r="AN9" s="13">
        <v>16899335</v>
      </c>
      <c r="AO9" s="10">
        <f>ROUND(AN9/AN8*100,1)</f>
        <v>5.2</v>
      </c>
      <c r="AP9" s="42">
        <v>17233458</v>
      </c>
      <c r="AQ9" s="42">
        <v>17417073</v>
      </c>
      <c r="AR9" s="8">
        <v>17637267</v>
      </c>
      <c r="AS9" s="10">
        <f>ROUND(AR9/AR8*100,1)</f>
        <v>7.1</v>
      </c>
      <c r="AT9" s="42">
        <v>17295464</v>
      </c>
      <c r="AU9" s="42">
        <v>17909873</v>
      </c>
      <c r="AV9" s="8">
        <v>18072128</v>
      </c>
      <c r="AW9" s="10">
        <f>ROUND(AV9/AV8*100,1)</f>
        <v>7.8</v>
      </c>
      <c r="AX9" s="42">
        <v>18043664</v>
      </c>
      <c r="AY9" s="42">
        <v>18719156</v>
      </c>
      <c r="AZ9" s="8">
        <v>18858995</v>
      </c>
      <c r="BA9" s="10">
        <f>ROUND(AZ9/AZ8*100,1)</f>
        <v>7.7</v>
      </c>
      <c r="BB9" s="42">
        <v>18511096</v>
      </c>
      <c r="BC9" s="58">
        <v>19481121</v>
      </c>
      <c r="BD9" s="8">
        <v>19583696</v>
      </c>
      <c r="BE9" s="10">
        <f>ROUND(BD9/BD8*100,1)</f>
        <v>8.1999999999999993</v>
      </c>
      <c r="BF9" s="42">
        <v>19091564</v>
      </c>
      <c r="BG9" s="58">
        <v>19326645</v>
      </c>
      <c r="BH9" s="8">
        <v>19341416</v>
      </c>
      <c r="BI9" s="10">
        <f>ROUND(BH9/$BH$8*100,1)</f>
        <v>7.7</v>
      </c>
      <c r="BJ9" s="42">
        <v>18564725</v>
      </c>
      <c r="BK9" s="58">
        <v>18604584</v>
      </c>
      <c r="BL9" s="8">
        <v>18800427</v>
      </c>
      <c r="BM9" s="10">
        <f>ROUND(BL9/$BL$8*100,1)</f>
        <v>9.8000000000000007</v>
      </c>
      <c r="BN9" s="44">
        <v>18844277</v>
      </c>
      <c r="BO9" s="58">
        <v>19181964</v>
      </c>
      <c r="BP9" s="45">
        <v>19354432</v>
      </c>
      <c r="BQ9" s="67">
        <f>ROUND(BP9/$BP$8*100,1)</f>
        <v>15.8</v>
      </c>
    </row>
    <row r="10" spans="1:69" ht="20.25" customHeight="1" x14ac:dyDescent="0.15">
      <c r="A10" s="11" t="s">
        <v>3</v>
      </c>
      <c r="B10" s="12">
        <v>2131000</v>
      </c>
      <c r="C10" s="8">
        <v>2030065</v>
      </c>
      <c r="D10" s="13">
        <v>2030066</v>
      </c>
      <c r="E10" s="9">
        <v>3.4</v>
      </c>
      <c r="F10" s="12">
        <v>857000</v>
      </c>
      <c r="G10" s="12">
        <v>877464</v>
      </c>
      <c r="H10" s="13">
        <v>877465</v>
      </c>
      <c r="I10" s="15">
        <v>1.5</v>
      </c>
      <c r="J10" s="12">
        <v>869000</v>
      </c>
      <c r="K10" s="12">
        <v>845749</v>
      </c>
      <c r="L10" s="13">
        <v>845750</v>
      </c>
      <c r="M10" s="15">
        <v>1.4</v>
      </c>
      <c r="N10" s="12">
        <v>794000</v>
      </c>
      <c r="O10" s="12">
        <v>789497</v>
      </c>
      <c r="P10" s="13">
        <v>789498</v>
      </c>
      <c r="Q10" s="15">
        <v>1.2</v>
      </c>
      <c r="R10" s="12">
        <v>736001</v>
      </c>
      <c r="S10" s="12">
        <v>773307</v>
      </c>
      <c r="T10" s="13">
        <v>773307</v>
      </c>
      <c r="U10" s="10">
        <f>ROUND(T10/T8*100,1)</f>
        <v>1.1000000000000001</v>
      </c>
      <c r="V10" s="12">
        <v>715001</v>
      </c>
      <c r="W10" s="12">
        <v>733573</v>
      </c>
      <c r="X10" s="13">
        <v>733574</v>
      </c>
      <c r="Y10" s="10">
        <f>ROUND(X10/X8*100,1)</f>
        <v>0.4</v>
      </c>
      <c r="Z10" s="12">
        <v>713001</v>
      </c>
      <c r="AA10" s="12">
        <v>698076</v>
      </c>
      <c r="AB10" s="13">
        <v>698077</v>
      </c>
      <c r="AC10" s="10">
        <f>ROUND(AB10/AB8*100,1)</f>
        <v>0.2</v>
      </c>
      <c r="AD10" s="12">
        <v>724001</v>
      </c>
      <c r="AE10" s="12">
        <v>667066</v>
      </c>
      <c r="AF10" s="13">
        <v>667066</v>
      </c>
      <c r="AG10" s="10">
        <f>ROUND(AF10/AF8*100,1)</f>
        <v>0.2</v>
      </c>
      <c r="AH10" s="12">
        <v>659001</v>
      </c>
      <c r="AI10" s="12">
        <v>640381</v>
      </c>
      <c r="AJ10" s="13">
        <v>640380</v>
      </c>
      <c r="AK10" s="10">
        <f>ROUND(AJ10/AJ8*100,1)</f>
        <v>0.2</v>
      </c>
      <c r="AL10" s="12">
        <v>644001</v>
      </c>
      <c r="AM10" s="12">
        <v>664039</v>
      </c>
      <c r="AN10" s="13">
        <v>664039</v>
      </c>
      <c r="AO10" s="10">
        <f>ROUND(AN10/AN8*100,1)</f>
        <v>0.2</v>
      </c>
      <c r="AP10" s="42">
        <v>656001</v>
      </c>
      <c r="AQ10" s="42">
        <v>659285</v>
      </c>
      <c r="AR10" s="8">
        <v>659285</v>
      </c>
      <c r="AS10" s="10">
        <f>ROUND(AR10/AR8*100,1)</f>
        <v>0.3</v>
      </c>
      <c r="AT10" s="42">
        <v>644001</v>
      </c>
      <c r="AU10" s="42">
        <v>663495</v>
      </c>
      <c r="AV10" s="8">
        <v>663495</v>
      </c>
      <c r="AW10" s="10">
        <f>ROUND(AV10/AV8*100,1)</f>
        <v>0.3</v>
      </c>
      <c r="AX10" s="42">
        <v>642001</v>
      </c>
      <c r="AY10" s="42">
        <v>684692</v>
      </c>
      <c r="AZ10" s="8">
        <v>684692</v>
      </c>
      <c r="BA10" s="10">
        <f>ROUND(AZ10/AZ8*100,1)</f>
        <v>0.3</v>
      </c>
      <c r="BB10" s="42">
        <v>640001</v>
      </c>
      <c r="BC10" s="58">
        <v>711893</v>
      </c>
      <c r="BD10" s="8">
        <v>711891</v>
      </c>
      <c r="BE10" s="10">
        <f>ROUND(BD10/BD8*100,1)</f>
        <v>0.3</v>
      </c>
      <c r="BF10" s="42">
        <v>724130</v>
      </c>
      <c r="BG10" s="58">
        <v>734014</v>
      </c>
      <c r="BH10" s="8">
        <v>734014</v>
      </c>
      <c r="BI10" s="10">
        <f t="shared" ref="BI10:BI31" si="10">ROUND(BH10/$BH$8*100,1)</f>
        <v>0.3</v>
      </c>
      <c r="BJ10" s="42">
        <v>689611</v>
      </c>
      <c r="BK10" s="58">
        <v>744224</v>
      </c>
      <c r="BL10" s="8">
        <v>744224</v>
      </c>
      <c r="BM10" s="10">
        <f t="shared" ref="BM10:BM15" si="11">ROUND(BL10/$BL$8*100,1)</f>
        <v>0.4</v>
      </c>
      <c r="BN10" s="44">
        <v>754321</v>
      </c>
      <c r="BO10" s="58">
        <v>749029</v>
      </c>
      <c r="BP10" s="45">
        <v>749028</v>
      </c>
      <c r="BQ10" s="67">
        <f t="shared" ref="BQ10:BQ15" si="12">ROUND(BP10/$BP$8*100,1)</f>
        <v>0.6</v>
      </c>
    </row>
    <row r="11" spans="1:69" ht="20.25" customHeight="1" x14ac:dyDescent="0.15">
      <c r="A11" s="11" t="s">
        <v>4</v>
      </c>
      <c r="B11" s="12">
        <v>45000</v>
      </c>
      <c r="C11" s="8">
        <v>45933</v>
      </c>
      <c r="D11" s="13">
        <v>45933</v>
      </c>
      <c r="E11" s="9">
        <v>0.1</v>
      </c>
      <c r="F11" s="12">
        <v>38000</v>
      </c>
      <c r="G11" s="12">
        <v>60903</v>
      </c>
      <c r="H11" s="13">
        <v>60903</v>
      </c>
      <c r="I11" s="15">
        <v>0.1</v>
      </c>
      <c r="J11" s="12">
        <v>69000</v>
      </c>
      <c r="K11" s="12">
        <v>62811</v>
      </c>
      <c r="L11" s="13">
        <v>62811</v>
      </c>
      <c r="M11" s="15">
        <v>0.1</v>
      </c>
      <c r="N11" s="12">
        <v>64000</v>
      </c>
      <c r="O11" s="12">
        <v>51778</v>
      </c>
      <c r="P11" s="13">
        <v>51778</v>
      </c>
      <c r="Q11" s="15">
        <v>0.1</v>
      </c>
      <c r="R11" s="12">
        <v>42000</v>
      </c>
      <c r="S11" s="12">
        <v>47278</v>
      </c>
      <c r="T11" s="13">
        <v>47278</v>
      </c>
      <c r="U11" s="10">
        <f>ROUND(T11/T8*100,1)</f>
        <v>0.1</v>
      </c>
      <c r="V11" s="12">
        <v>46000</v>
      </c>
      <c r="W11" s="12">
        <v>35001</v>
      </c>
      <c r="X11" s="13">
        <v>35001</v>
      </c>
      <c r="Y11" s="10">
        <f>ROUND(X11/X8*100,1)</f>
        <v>0</v>
      </c>
      <c r="Z11" s="12">
        <v>34000</v>
      </c>
      <c r="AA11" s="12">
        <v>29407</v>
      </c>
      <c r="AB11" s="13">
        <v>29407</v>
      </c>
      <c r="AC11" s="10">
        <f>ROUND(AB11/AB8*100,1)</f>
        <v>0</v>
      </c>
      <c r="AD11" s="12">
        <v>29000</v>
      </c>
      <c r="AE11" s="12">
        <v>26931</v>
      </c>
      <c r="AF11" s="13">
        <v>26931</v>
      </c>
      <c r="AG11" s="10">
        <f>ROUND(AF11/AF8*100,1)</f>
        <v>0</v>
      </c>
      <c r="AH11" s="12">
        <v>26000</v>
      </c>
      <c r="AI11" s="12">
        <v>22371</v>
      </c>
      <c r="AJ11" s="13">
        <v>22371</v>
      </c>
      <c r="AK11" s="10">
        <f>ROUND(AJ11/AJ8*100,1)</f>
        <v>0</v>
      </c>
      <c r="AL11" s="12">
        <v>19000</v>
      </c>
      <c r="AM11" s="12">
        <v>19199</v>
      </c>
      <c r="AN11" s="13">
        <v>19199</v>
      </c>
      <c r="AO11" s="10">
        <f>ROUND(AN11/AN8*100,1)</f>
        <v>0</v>
      </c>
      <c r="AP11" s="42">
        <v>6700</v>
      </c>
      <c r="AQ11" s="42">
        <v>10511</v>
      </c>
      <c r="AR11" s="8">
        <v>10511</v>
      </c>
      <c r="AS11" s="10">
        <f>ROUND(AR11/AR8*100,1)</f>
        <v>0</v>
      </c>
      <c r="AT11" s="42">
        <v>15000</v>
      </c>
      <c r="AU11" s="42">
        <v>19812</v>
      </c>
      <c r="AV11" s="8">
        <v>19812</v>
      </c>
      <c r="AW11" s="10">
        <f>ROUND(AV11/AV8*100,1)</f>
        <v>0</v>
      </c>
      <c r="AX11" s="42">
        <v>18000</v>
      </c>
      <c r="AY11" s="42">
        <v>17732</v>
      </c>
      <c r="AZ11" s="8">
        <v>17732</v>
      </c>
      <c r="BA11" s="10">
        <f>ROUND(AZ11/AZ8*100,1)</f>
        <v>0</v>
      </c>
      <c r="BB11" s="42">
        <v>14000</v>
      </c>
      <c r="BC11" s="58">
        <v>9237</v>
      </c>
      <c r="BD11" s="8">
        <v>9237</v>
      </c>
      <c r="BE11" s="10">
        <f>ROUND(BD11/BD8*100,1)</f>
        <v>0</v>
      </c>
      <c r="BF11" s="42">
        <v>6900</v>
      </c>
      <c r="BG11" s="58">
        <v>9241</v>
      </c>
      <c r="BH11" s="8">
        <v>9241</v>
      </c>
      <c r="BI11" s="10">
        <f t="shared" si="10"/>
        <v>0</v>
      </c>
      <c r="BJ11" s="42">
        <v>8800</v>
      </c>
      <c r="BK11" s="58">
        <v>6973</v>
      </c>
      <c r="BL11" s="8">
        <v>6973</v>
      </c>
      <c r="BM11" s="10">
        <f t="shared" si="11"/>
        <v>0</v>
      </c>
      <c r="BN11" s="44">
        <v>6500</v>
      </c>
      <c r="BO11" s="58">
        <v>4478</v>
      </c>
      <c r="BP11" s="45">
        <v>4478</v>
      </c>
      <c r="BQ11" s="67">
        <f t="shared" si="12"/>
        <v>0</v>
      </c>
    </row>
    <row r="12" spans="1:69" ht="20.25" customHeight="1" x14ac:dyDescent="0.15">
      <c r="A12" s="11" t="s">
        <v>52</v>
      </c>
      <c r="B12" s="12">
        <v>18000</v>
      </c>
      <c r="C12" s="8">
        <v>32670</v>
      </c>
      <c r="D12" s="13">
        <v>32670</v>
      </c>
      <c r="E12" s="9">
        <v>0</v>
      </c>
      <c r="F12" s="12">
        <v>30000</v>
      </c>
      <c r="G12" s="12">
        <v>39302</v>
      </c>
      <c r="H12" s="13">
        <v>39302</v>
      </c>
      <c r="I12" s="15">
        <v>0.1</v>
      </c>
      <c r="J12" s="12">
        <v>49000</v>
      </c>
      <c r="K12" s="12">
        <v>14862</v>
      </c>
      <c r="L12" s="13">
        <v>14862</v>
      </c>
      <c r="M12" s="15">
        <v>0</v>
      </c>
      <c r="N12" s="12">
        <v>13000</v>
      </c>
      <c r="O12" s="12">
        <v>13561</v>
      </c>
      <c r="P12" s="13">
        <v>13561</v>
      </c>
      <c r="Q12" s="15">
        <v>0</v>
      </c>
      <c r="R12" s="12">
        <v>11000</v>
      </c>
      <c r="S12" s="12">
        <v>17528</v>
      </c>
      <c r="T12" s="13">
        <v>17528</v>
      </c>
      <c r="U12" s="10">
        <f>ROUND(T12/T8*100,1)</f>
        <v>0</v>
      </c>
      <c r="V12" s="12">
        <v>9000</v>
      </c>
      <c r="W12" s="12">
        <v>17916</v>
      </c>
      <c r="X12" s="13">
        <v>17916</v>
      </c>
      <c r="Y12" s="10">
        <f>ROUND(X12/X8*100,1)</f>
        <v>0</v>
      </c>
      <c r="Z12" s="12">
        <v>16000</v>
      </c>
      <c r="AA12" s="12">
        <v>16762</v>
      </c>
      <c r="AB12" s="13">
        <v>16762</v>
      </c>
      <c r="AC12" s="10">
        <f>ROUND(AB12/AB8*100,1)</f>
        <v>0</v>
      </c>
      <c r="AD12" s="12">
        <v>23000</v>
      </c>
      <c r="AE12" s="12">
        <v>31617</v>
      </c>
      <c r="AF12" s="13">
        <v>31617</v>
      </c>
      <c r="AG12" s="10">
        <f>ROUND(AF12/AF8*100,1)</f>
        <v>0</v>
      </c>
      <c r="AH12" s="12">
        <v>19000</v>
      </c>
      <c r="AI12" s="12">
        <v>55351</v>
      </c>
      <c r="AJ12" s="13">
        <v>55351</v>
      </c>
      <c r="AK12" s="10">
        <f>ROUND(AJ12/AJ8*100,1)</f>
        <v>0</v>
      </c>
      <c r="AL12" s="12">
        <v>51000</v>
      </c>
      <c r="AM12" s="12">
        <v>44538</v>
      </c>
      <c r="AN12" s="13">
        <v>44538</v>
      </c>
      <c r="AO12" s="10">
        <f>ROUND(AN12/AN8*100,1)</f>
        <v>0</v>
      </c>
      <c r="AP12" s="42">
        <v>63000</v>
      </c>
      <c r="AQ12" s="42">
        <v>30605</v>
      </c>
      <c r="AR12" s="8">
        <v>30605</v>
      </c>
      <c r="AS12" s="10">
        <f>ROUND(AR12/AR8*100,1)</f>
        <v>0</v>
      </c>
      <c r="AT12" s="42">
        <v>48000</v>
      </c>
      <c r="AU12" s="42">
        <v>46579</v>
      </c>
      <c r="AV12" s="8">
        <v>46579</v>
      </c>
      <c r="AW12" s="10">
        <f>ROUND(AV12/AV8*100,1)</f>
        <v>0</v>
      </c>
      <c r="AX12" s="42">
        <v>31000</v>
      </c>
      <c r="AY12" s="42">
        <v>37332</v>
      </c>
      <c r="AZ12" s="8">
        <v>37332</v>
      </c>
      <c r="BA12" s="10">
        <f>ROUND(AZ12/AZ8*100,1)</f>
        <v>0</v>
      </c>
      <c r="BB12" s="42">
        <v>57000</v>
      </c>
      <c r="BC12" s="58">
        <v>44656</v>
      </c>
      <c r="BD12" s="8">
        <v>44656</v>
      </c>
      <c r="BE12" s="10">
        <f>ROUND(BD12/BD8*100,1)</f>
        <v>0</v>
      </c>
      <c r="BF12" s="42">
        <v>34200</v>
      </c>
      <c r="BG12" s="58">
        <v>42157</v>
      </c>
      <c r="BH12" s="8">
        <v>42157</v>
      </c>
      <c r="BI12" s="10">
        <f t="shared" si="10"/>
        <v>0</v>
      </c>
      <c r="BJ12" s="42">
        <v>41800</v>
      </c>
      <c r="BK12" s="58">
        <v>62835</v>
      </c>
      <c r="BL12" s="8">
        <v>62835</v>
      </c>
      <c r="BM12" s="10">
        <f t="shared" si="11"/>
        <v>0</v>
      </c>
      <c r="BN12" s="44">
        <v>41100</v>
      </c>
      <c r="BO12" s="58">
        <v>54138</v>
      </c>
      <c r="BP12" s="45">
        <v>54138</v>
      </c>
      <c r="BQ12" s="67">
        <f t="shared" si="12"/>
        <v>0</v>
      </c>
    </row>
    <row r="13" spans="1:69" ht="20.25" customHeight="1" x14ac:dyDescent="0.15">
      <c r="A13" s="11" t="s">
        <v>53</v>
      </c>
      <c r="B13" s="12">
        <v>14000</v>
      </c>
      <c r="C13" s="8">
        <v>24933</v>
      </c>
      <c r="D13" s="13">
        <v>24933</v>
      </c>
      <c r="E13" s="9">
        <v>0</v>
      </c>
      <c r="F13" s="12">
        <v>39000</v>
      </c>
      <c r="G13" s="12">
        <v>20810</v>
      </c>
      <c r="H13" s="13">
        <v>20810</v>
      </c>
      <c r="I13" s="15">
        <v>0</v>
      </c>
      <c r="J13" s="12">
        <v>26000</v>
      </c>
      <c r="K13" s="12">
        <v>4176</v>
      </c>
      <c r="L13" s="13">
        <v>4176</v>
      </c>
      <c r="M13" s="15">
        <v>0</v>
      </c>
      <c r="N13" s="12">
        <v>4000</v>
      </c>
      <c r="O13" s="12">
        <v>5489</v>
      </c>
      <c r="P13" s="13">
        <v>5489</v>
      </c>
      <c r="Q13" s="15">
        <v>0</v>
      </c>
      <c r="R13" s="12">
        <v>1000</v>
      </c>
      <c r="S13" s="12">
        <v>5569</v>
      </c>
      <c r="T13" s="13">
        <v>5569</v>
      </c>
      <c r="U13" s="10">
        <f>ROUND(T13/T8*100,1)</f>
        <v>0</v>
      </c>
      <c r="V13" s="12">
        <v>5000</v>
      </c>
      <c r="W13" s="12">
        <v>4058</v>
      </c>
      <c r="X13" s="13">
        <v>4058</v>
      </c>
      <c r="Y13" s="10">
        <f>ROUND(X13/X8*100,1)</f>
        <v>0</v>
      </c>
      <c r="Z13" s="12">
        <v>3000</v>
      </c>
      <c r="AA13" s="12">
        <v>4300</v>
      </c>
      <c r="AB13" s="13">
        <v>4300</v>
      </c>
      <c r="AC13" s="10">
        <f>ROUND(AB13/AB8*100,1)</f>
        <v>0</v>
      </c>
      <c r="AD13" s="12">
        <v>4000</v>
      </c>
      <c r="AE13" s="12">
        <v>44777</v>
      </c>
      <c r="AF13" s="13">
        <v>44777</v>
      </c>
      <c r="AG13" s="10">
        <f>ROUND(AF13/AF8*100,1)</f>
        <v>0</v>
      </c>
      <c r="AH13" s="12">
        <v>14000</v>
      </c>
      <c r="AI13" s="12">
        <v>30536</v>
      </c>
      <c r="AJ13" s="13">
        <v>30536</v>
      </c>
      <c r="AK13" s="10">
        <f>ROUND(AJ13/AJ8*100,1)</f>
        <v>0</v>
      </c>
      <c r="AL13" s="12">
        <v>8400</v>
      </c>
      <c r="AM13" s="12">
        <v>46608</v>
      </c>
      <c r="AN13" s="13">
        <v>46608</v>
      </c>
      <c r="AO13" s="10">
        <f>ROUND(AN13/AN8*100,1)</f>
        <v>0</v>
      </c>
      <c r="AP13" s="42">
        <v>32900</v>
      </c>
      <c r="AQ13" s="42">
        <v>17949</v>
      </c>
      <c r="AR13" s="8">
        <v>17949</v>
      </c>
      <c r="AS13" s="10">
        <f>ROUND(AR13/AR8*100,1)</f>
        <v>0</v>
      </c>
      <c r="AT13" s="42">
        <v>49900</v>
      </c>
      <c r="AU13" s="42">
        <v>47894</v>
      </c>
      <c r="AV13" s="8">
        <v>47894</v>
      </c>
      <c r="AW13" s="10">
        <f>ROUND(AV13/AV8*100,1)</f>
        <v>0</v>
      </c>
      <c r="AX13" s="42">
        <v>18000</v>
      </c>
      <c r="AY13" s="42">
        <v>32198</v>
      </c>
      <c r="AZ13" s="8">
        <v>32198</v>
      </c>
      <c r="BA13" s="10">
        <f>ROUND(AZ13/AZ8*100,1)</f>
        <v>0</v>
      </c>
      <c r="BB13" s="42">
        <v>51000</v>
      </c>
      <c r="BC13" s="58">
        <v>27487</v>
      </c>
      <c r="BD13" s="8">
        <v>27487</v>
      </c>
      <c r="BE13" s="10">
        <f>ROUND(BD13/BD8*100,1)</f>
        <v>0</v>
      </c>
      <c r="BF13" s="42">
        <v>29500</v>
      </c>
      <c r="BG13" s="58">
        <v>47501</v>
      </c>
      <c r="BH13" s="8">
        <v>47501</v>
      </c>
      <c r="BI13" s="10">
        <f t="shared" si="10"/>
        <v>0</v>
      </c>
      <c r="BJ13" s="42">
        <v>27800</v>
      </c>
      <c r="BK13" s="58">
        <v>71854</v>
      </c>
      <c r="BL13" s="8">
        <v>71854</v>
      </c>
      <c r="BM13" s="10">
        <f t="shared" si="11"/>
        <v>0</v>
      </c>
      <c r="BN13" s="44">
        <v>46600</v>
      </c>
      <c r="BO13" s="58">
        <v>42371</v>
      </c>
      <c r="BP13" s="45">
        <v>42371</v>
      </c>
      <c r="BQ13" s="67">
        <f t="shared" si="12"/>
        <v>0</v>
      </c>
    </row>
    <row r="14" spans="1:69" ht="20.25" customHeight="1" x14ac:dyDescent="0.15">
      <c r="A14" s="56" t="s">
        <v>90</v>
      </c>
      <c r="B14" s="61" t="s">
        <v>39</v>
      </c>
      <c r="C14" s="59" t="s">
        <v>39</v>
      </c>
      <c r="D14" s="61" t="s">
        <v>39</v>
      </c>
      <c r="E14" s="61" t="s">
        <v>39</v>
      </c>
      <c r="F14" s="61" t="s">
        <v>39</v>
      </c>
      <c r="G14" s="61" t="s">
        <v>39</v>
      </c>
      <c r="H14" s="61" t="s">
        <v>39</v>
      </c>
      <c r="I14" s="61" t="s">
        <v>39</v>
      </c>
      <c r="J14" s="64" t="s">
        <v>91</v>
      </c>
      <c r="K14" s="61" t="s">
        <v>39</v>
      </c>
      <c r="L14" s="61" t="s">
        <v>39</v>
      </c>
      <c r="M14" s="61" t="s">
        <v>39</v>
      </c>
      <c r="N14" s="61" t="s">
        <v>39</v>
      </c>
      <c r="O14" s="61" t="s">
        <v>39</v>
      </c>
      <c r="P14" s="61" t="s">
        <v>39</v>
      </c>
      <c r="Q14" s="61" t="s">
        <v>39</v>
      </c>
      <c r="R14" s="61" t="s">
        <v>39</v>
      </c>
      <c r="S14" s="61" t="s">
        <v>39</v>
      </c>
      <c r="T14" s="61" t="s">
        <v>39</v>
      </c>
      <c r="U14" s="61" t="s">
        <v>39</v>
      </c>
      <c r="V14" s="61" t="s">
        <v>39</v>
      </c>
      <c r="W14" s="61" t="s">
        <v>39</v>
      </c>
      <c r="X14" s="61" t="s">
        <v>39</v>
      </c>
      <c r="Y14" s="61" t="s">
        <v>39</v>
      </c>
      <c r="Z14" s="61" t="s">
        <v>39</v>
      </c>
      <c r="AA14" s="61" t="s">
        <v>39</v>
      </c>
      <c r="AB14" s="61" t="s">
        <v>39</v>
      </c>
      <c r="AC14" s="61" t="s">
        <v>39</v>
      </c>
      <c r="AD14" s="61" t="s">
        <v>39</v>
      </c>
      <c r="AE14" s="61" t="s">
        <v>39</v>
      </c>
      <c r="AF14" s="61" t="s">
        <v>39</v>
      </c>
      <c r="AG14" s="61" t="s">
        <v>39</v>
      </c>
      <c r="AH14" s="61" t="s">
        <v>39</v>
      </c>
      <c r="AI14" s="61" t="s">
        <v>39</v>
      </c>
      <c r="AJ14" s="61" t="s">
        <v>39</v>
      </c>
      <c r="AK14" s="62" t="s">
        <v>39</v>
      </c>
      <c r="AL14" s="61" t="s">
        <v>39</v>
      </c>
      <c r="AM14" s="61" t="s">
        <v>39</v>
      </c>
      <c r="AN14" s="61" t="s">
        <v>39</v>
      </c>
      <c r="AO14" s="62" t="s">
        <v>39</v>
      </c>
      <c r="AP14" s="59" t="s">
        <v>39</v>
      </c>
      <c r="AQ14" s="59" t="s">
        <v>39</v>
      </c>
      <c r="AR14" s="59" t="s">
        <v>39</v>
      </c>
      <c r="AS14" s="62" t="s">
        <v>39</v>
      </c>
      <c r="AT14" s="59" t="s">
        <v>39</v>
      </c>
      <c r="AU14" s="59" t="s">
        <v>39</v>
      </c>
      <c r="AV14" s="59" t="s">
        <v>39</v>
      </c>
      <c r="AW14" s="62" t="s">
        <v>39</v>
      </c>
      <c r="AX14" s="59" t="s">
        <v>39</v>
      </c>
      <c r="AY14" s="59" t="s">
        <v>39</v>
      </c>
      <c r="AZ14" s="59" t="s">
        <v>39</v>
      </c>
      <c r="BA14" s="62" t="s">
        <v>39</v>
      </c>
      <c r="BB14" s="59" t="s">
        <v>39</v>
      </c>
      <c r="BC14" s="60" t="s">
        <v>39</v>
      </c>
      <c r="BD14" s="59" t="s">
        <v>39</v>
      </c>
      <c r="BE14" s="62" t="s">
        <v>39</v>
      </c>
      <c r="BF14" s="42">
        <v>131900</v>
      </c>
      <c r="BG14" s="58">
        <v>134487</v>
      </c>
      <c r="BH14" s="8">
        <v>134487</v>
      </c>
      <c r="BI14" s="10">
        <f t="shared" si="10"/>
        <v>0.1</v>
      </c>
      <c r="BJ14" s="42">
        <v>205400</v>
      </c>
      <c r="BK14" s="58">
        <v>263951</v>
      </c>
      <c r="BL14" s="8">
        <v>263951</v>
      </c>
      <c r="BM14" s="10">
        <f t="shared" si="11"/>
        <v>0.1</v>
      </c>
      <c r="BN14" s="44">
        <v>278400</v>
      </c>
      <c r="BO14" s="58">
        <v>309756</v>
      </c>
      <c r="BP14" s="45">
        <v>309756</v>
      </c>
      <c r="BQ14" s="67">
        <f t="shared" si="12"/>
        <v>0.3</v>
      </c>
    </row>
    <row r="15" spans="1:69" ht="20.25" customHeight="1" x14ac:dyDescent="0.15">
      <c r="A15" s="11" t="s">
        <v>5</v>
      </c>
      <c r="B15" s="12">
        <v>1690000</v>
      </c>
      <c r="C15" s="8">
        <v>1729883</v>
      </c>
      <c r="D15" s="13">
        <v>1729883</v>
      </c>
      <c r="E15" s="9">
        <v>2.9</v>
      </c>
      <c r="F15" s="12">
        <v>1683000</v>
      </c>
      <c r="G15" s="12">
        <v>1668236</v>
      </c>
      <c r="H15" s="13">
        <v>1668236</v>
      </c>
      <c r="I15" s="15">
        <v>2.9</v>
      </c>
      <c r="J15" s="12">
        <v>1576000</v>
      </c>
      <c r="K15" s="12">
        <v>1525774</v>
      </c>
      <c r="L15" s="13">
        <v>1525774</v>
      </c>
      <c r="M15" s="15">
        <v>2.5</v>
      </c>
      <c r="N15" s="12">
        <v>1500000</v>
      </c>
      <c r="O15" s="12">
        <v>1610002</v>
      </c>
      <c r="P15" s="13">
        <v>1610002</v>
      </c>
      <c r="Q15" s="15">
        <v>2.4</v>
      </c>
      <c r="R15" s="12">
        <v>1400000</v>
      </c>
      <c r="S15" s="12">
        <v>1607236</v>
      </c>
      <c r="T15" s="13">
        <v>1607236</v>
      </c>
      <c r="U15" s="10">
        <f>ROUND(T15/T8*100,1)</f>
        <v>2.4</v>
      </c>
      <c r="V15" s="12">
        <v>1616000</v>
      </c>
      <c r="W15" s="12">
        <v>1556127</v>
      </c>
      <c r="X15" s="13">
        <v>1556127</v>
      </c>
      <c r="Y15" s="10">
        <f>ROUND(X15/X8*100,1)</f>
        <v>0.8</v>
      </c>
      <c r="Z15" s="12">
        <v>1604000</v>
      </c>
      <c r="AA15" s="12">
        <v>1531196</v>
      </c>
      <c r="AB15" s="13">
        <v>1531196</v>
      </c>
      <c r="AC15" s="10">
        <f>ROUND(AB15/AB8*100,1)+0.1</f>
        <v>0.5</v>
      </c>
      <c r="AD15" s="12">
        <v>1500000</v>
      </c>
      <c r="AE15" s="12">
        <v>1518147</v>
      </c>
      <c r="AF15" s="13">
        <v>1518147</v>
      </c>
      <c r="AG15" s="10">
        <f>ROUND(AF15/AF8*100,1)</f>
        <v>0.5</v>
      </c>
      <c r="AH15" s="12">
        <v>1900000</v>
      </c>
      <c r="AI15" s="12">
        <v>1849979</v>
      </c>
      <c r="AJ15" s="13">
        <v>1849979</v>
      </c>
      <c r="AK15" s="10">
        <f>ROUND(AJ15/AJ8*100,1)</f>
        <v>0.5</v>
      </c>
      <c r="AL15" s="12">
        <v>2557000</v>
      </c>
      <c r="AM15" s="12">
        <v>2982423</v>
      </c>
      <c r="AN15" s="13">
        <v>2982423</v>
      </c>
      <c r="AO15" s="10">
        <f>ROUND(AN15/AN8*100,1)</f>
        <v>0.9</v>
      </c>
      <c r="AP15" s="42">
        <v>2987000</v>
      </c>
      <c r="AQ15" s="42">
        <v>2523743</v>
      </c>
      <c r="AR15" s="8">
        <v>2523743</v>
      </c>
      <c r="AS15" s="10">
        <f>ROUND(AR15/AR8*100,1)</f>
        <v>1</v>
      </c>
      <c r="AT15" s="42">
        <v>2243000</v>
      </c>
      <c r="AU15" s="42">
        <v>2572261</v>
      </c>
      <c r="AV15" s="8">
        <v>2572261</v>
      </c>
      <c r="AW15" s="10">
        <f>ROUND(AV15/AV8*100,1)</f>
        <v>1.1000000000000001</v>
      </c>
      <c r="AX15" s="42">
        <v>2752000</v>
      </c>
      <c r="AY15" s="42">
        <v>2697846</v>
      </c>
      <c r="AZ15" s="8">
        <v>2697846</v>
      </c>
      <c r="BA15" s="10">
        <f>ROUND(AZ15/AZ8*100,1)</f>
        <v>1.1000000000000001</v>
      </c>
      <c r="BB15" s="42">
        <v>2647000</v>
      </c>
      <c r="BC15" s="58">
        <v>2550987</v>
      </c>
      <c r="BD15" s="8">
        <v>2550987</v>
      </c>
      <c r="BE15" s="10">
        <f>ROUND(BD15/BD8*100,1)</f>
        <v>1.1000000000000001</v>
      </c>
      <c r="BF15" s="42">
        <v>3168000</v>
      </c>
      <c r="BG15" s="58">
        <v>3137558</v>
      </c>
      <c r="BH15" s="8">
        <v>3137558</v>
      </c>
      <c r="BI15" s="10">
        <f t="shared" si="10"/>
        <v>1.2</v>
      </c>
      <c r="BJ15" s="42">
        <v>2985000</v>
      </c>
      <c r="BK15" s="58">
        <v>3395861</v>
      </c>
      <c r="BL15" s="8">
        <v>3395861</v>
      </c>
      <c r="BM15" s="10">
        <f t="shared" si="11"/>
        <v>1.8</v>
      </c>
      <c r="BN15" s="44">
        <v>3259000</v>
      </c>
      <c r="BO15" s="58">
        <v>3461665</v>
      </c>
      <c r="BP15" s="45">
        <v>3461665</v>
      </c>
      <c r="BQ15" s="67">
        <f t="shared" si="12"/>
        <v>2.8</v>
      </c>
    </row>
    <row r="16" spans="1:69" ht="20.25" customHeight="1" x14ac:dyDescent="0.15">
      <c r="A16" s="11" t="s">
        <v>6</v>
      </c>
      <c r="B16" s="12">
        <v>2000</v>
      </c>
      <c r="C16" s="8">
        <v>1874</v>
      </c>
      <c r="D16" s="13">
        <v>1875</v>
      </c>
      <c r="E16" s="9">
        <v>0</v>
      </c>
      <c r="F16" s="12">
        <v>2000</v>
      </c>
      <c r="G16" s="12">
        <v>1716</v>
      </c>
      <c r="H16" s="13">
        <v>1717</v>
      </c>
      <c r="I16" s="15">
        <v>0</v>
      </c>
      <c r="J16" s="12">
        <v>2000</v>
      </c>
      <c r="K16" s="12">
        <v>2067</v>
      </c>
      <c r="L16" s="13">
        <v>2067</v>
      </c>
      <c r="M16" s="15">
        <v>0</v>
      </c>
      <c r="N16" s="12">
        <v>2000</v>
      </c>
      <c r="O16" s="12">
        <v>1603</v>
      </c>
      <c r="P16" s="13">
        <v>1603</v>
      </c>
      <c r="Q16" s="15">
        <v>0</v>
      </c>
      <c r="R16" s="12">
        <v>2000</v>
      </c>
      <c r="S16" s="12">
        <v>1334</v>
      </c>
      <c r="T16" s="13">
        <v>1335</v>
      </c>
      <c r="U16" s="10">
        <f>ROUND(T16/T8*100,1)</f>
        <v>0</v>
      </c>
      <c r="V16" s="12">
        <v>2000</v>
      </c>
      <c r="W16" s="12">
        <v>723</v>
      </c>
      <c r="X16" s="13">
        <v>723</v>
      </c>
      <c r="Y16" s="10">
        <f>ROUND(X16/X8*100,1)</f>
        <v>0</v>
      </c>
      <c r="Z16" s="12">
        <v>1000</v>
      </c>
      <c r="AA16" s="12">
        <v>109</v>
      </c>
      <c r="AB16" s="13">
        <v>109</v>
      </c>
      <c r="AC16" s="10">
        <f>ROUND(AB16/AB8*100,1)</f>
        <v>0</v>
      </c>
      <c r="AD16" s="12">
        <v>100</v>
      </c>
      <c r="AE16" s="12">
        <v>0</v>
      </c>
      <c r="AF16" s="13">
        <v>0</v>
      </c>
      <c r="AG16" s="10">
        <f>ROUND(AF16/AF8*100,1)</f>
        <v>0</v>
      </c>
      <c r="AH16" s="12">
        <v>1</v>
      </c>
      <c r="AI16" s="12">
        <v>1</v>
      </c>
      <c r="AJ16" s="13">
        <v>0</v>
      </c>
      <c r="AK16" s="10">
        <f>ROUND(AJ16/AJ8*100,1)</f>
        <v>0</v>
      </c>
      <c r="AL16" s="12">
        <v>1</v>
      </c>
      <c r="AM16" s="12">
        <v>1</v>
      </c>
      <c r="AN16" s="13">
        <v>0</v>
      </c>
      <c r="AO16" s="10">
        <f>ROUND(AN16/AN8*100,1)</f>
        <v>0</v>
      </c>
      <c r="AP16" s="42">
        <v>1</v>
      </c>
      <c r="AQ16" s="42">
        <v>1</v>
      </c>
      <c r="AR16" s="8">
        <v>0</v>
      </c>
      <c r="AS16" s="10">
        <f>ROUND(AR16/AR8*100,1)</f>
        <v>0</v>
      </c>
      <c r="AT16" s="42">
        <v>1</v>
      </c>
      <c r="AU16" s="42">
        <v>1</v>
      </c>
      <c r="AV16" s="8">
        <v>0</v>
      </c>
      <c r="AW16" s="10">
        <f>ROUND(AV16/AV8*100,1)</f>
        <v>0</v>
      </c>
      <c r="AX16" s="42">
        <v>1</v>
      </c>
      <c r="AY16" s="42">
        <v>1</v>
      </c>
      <c r="AZ16" s="8">
        <v>0</v>
      </c>
      <c r="BA16" s="10">
        <f>ROUND(AZ16/AZ8*100,1)</f>
        <v>0</v>
      </c>
      <c r="BB16" s="59" t="s">
        <v>39</v>
      </c>
      <c r="BC16" s="60" t="s">
        <v>39</v>
      </c>
      <c r="BD16" s="59" t="s">
        <v>39</v>
      </c>
      <c r="BE16" s="62" t="s">
        <v>39</v>
      </c>
      <c r="BF16" s="59" t="s">
        <v>39</v>
      </c>
      <c r="BG16" s="60" t="s">
        <v>39</v>
      </c>
      <c r="BH16" s="59" t="s">
        <v>39</v>
      </c>
      <c r="BI16" s="62" t="s">
        <v>39</v>
      </c>
      <c r="BJ16" s="59" t="s">
        <v>39</v>
      </c>
      <c r="BK16" s="60" t="s">
        <v>39</v>
      </c>
      <c r="BL16" s="59" t="s">
        <v>39</v>
      </c>
      <c r="BM16" s="62" t="s">
        <v>39</v>
      </c>
      <c r="BN16" s="68" t="s">
        <v>39</v>
      </c>
      <c r="BO16" s="60" t="s">
        <v>39</v>
      </c>
      <c r="BP16" s="68" t="s">
        <v>39</v>
      </c>
      <c r="BQ16" s="69" t="s">
        <v>39</v>
      </c>
    </row>
    <row r="17" spans="1:69" ht="20.25" customHeight="1" x14ac:dyDescent="0.15">
      <c r="A17" s="11" t="s">
        <v>7</v>
      </c>
      <c r="B17" s="12">
        <v>520000</v>
      </c>
      <c r="C17" s="8">
        <v>438088</v>
      </c>
      <c r="D17" s="13">
        <v>438088</v>
      </c>
      <c r="E17" s="9">
        <v>0.7</v>
      </c>
      <c r="F17" s="12">
        <v>422000</v>
      </c>
      <c r="G17" s="12">
        <v>403180</v>
      </c>
      <c r="H17" s="13">
        <v>403180</v>
      </c>
      <c r="I17" s="15">
        <v>0.7</v>
      </c>
      <c r="J17" s="12">
        <v>340000</v>
      </c>
      <c r="K17" s="12">
        <v>344147</v>
      </c>
      <c r="L17" s="13">
        <v>344147</v>
      </c>
      <c r="M17" s="15">
        <v>0.6</v>
      </c>
      <c r="N17" s="12">
        <v>230001</v>
      </c>
      <c r="O17" s="12">
        <v>219087</v>
      </c>
      <c r="P17" s="13">
        <v>219087</v>
      </c>
      <c r="Q17" s="15">
        <v>0.3</v>
      </c>
      <c r="R17" s="12">
        <v>195001</v>
      </c>
      <c r="S17" s="12">
        <v>189075</v>
      </c>
      <c r="T17" s="13">
        <v>189075</v>
      </c>
      <c r="U17" s="10">
        <f>ROUND(T17/T8*100,1)</f>
        <v>0.3</v>
      </c>
      <c r="V17" s="12">
        <v>160001</v>
      </c>
      <c r="W17" s="12">
        <v>166481</v>
      </c>
      <c r="X17" s="13">
        <v>166480</v>
      </c>
      <c r="Y17" s="10">
        <f>ROUND(X17/X8*100,1)</f>
        <v>0.1</v>
      </c>
      <c r="Z17" s="12">
        <v>171001</v>
      </c>
      <c r="AA17" s="12">
        <v>259878</v>
      </c>
      <c r="AB17" s="13">
        <v>259877</v>
      </c>
      <c r="AC17" s="10">
        <f>ROUND(AB17/AB8*100,1)</f>
        <v>0.1</v>
      </c>
      <c r="AD17" s="12">
        <v>157001</v>
      </c>
      <c r="AE17" s="12">
        <v>246798</v>
      </c>
      <c r="AF17" s="13">
        <v>246798</v>
      </c>
      <c r="AG17" s="10">
        <f>ROUND(AF17/AF8*100,1)</f>
        <v>0.1</v>
      </c>
      <c r="AH17" s="12">
        <v>263001</v>
      </c>
      <c r="AI17" s="12">
        <v>114648</v>
      </c>
      <c r="AJ17" s="13">
        <v>114647</v>
      </c>
      <c r="AK17" s="10">
        <f>ROUND(AJ17/AJ8*100,1)</f>
        <v>0</v>
      </c>
      <c r="AL17" s="12">
        <v>115001</v>
      </c>
      <c r="AM17" s="12">
        <v>154248</v>
      </c>
      <c r="AN17" s="13">
        <v>154247</v>
      </c>
      <c r="AO17" s="10">
        <f>ROUND(AN17/AN8*100,1)+0.1</f>
        <v>0.1</v>
      </c>
      <c r="AP17" s="42">
        <v>124001</v>
      </c>
      <c r="AQ17" s="42">
        <v>149897</v>
      </c>
      <c r="AR17" s="8">
        <v>149896</v>
      </c>
      <c r="AS17" s="10">
        <f>ROUND(AR17/AR8*100,1)</f>
        <v>0.1</v>
      </c>
      <c r="AT17" s="42">
        <v>166001</v>
      </c>
      <c r="AU17" s="42">
        <v>202852</v>
      </c>
      <c r="AV17" s="8">
        <v>202851</v>
      </c>
      <c r="AW17" s="10">
        <f>ROUND(AV17/AV8*100,1)</f>
        <v>0.1</v>
      </c>
      <c r="AX17" s="42">
        <v>189001</v>
      </c>
      <c r="AY17" s="42">
        <v>191916</v>
      </c>
      <c r="AZ17" s="8">
        <v>191915</v>
      </c>
      <c r="BA17" s="10">
        <f>ROUND(AZ17/AZ8*100,1)</f>
        <v>0.1</v>
      </c>
      <c r="BB17" s="42">
        <v>97001</v>
      </c>
      <c r="BC17" s="58">
        <v>105775</v>
      </c>
      <c r="BD17" s="8">
        <v>105774</v>
      </c>
      <c r="BE17" s="10">
        <f>ROUND(BD17/BD8*100,1)</f>
        <v>0</v>
      </c>
      <c r="BF17" s="59" t="s">
        <v>39</v>
      </c>
      <c r="BG17" s="60" t="s">
        <v>39</v>
      </c>
      <c r="BH17" s="59" t="s">
        <v>39</v>
      </c>
      <c r="BI17" s="62" t="s">
        <v>39</v>
      </c>
      <c r="BJ17" s="59" t="s">
        <v>39</v>
      </c>
      <c r="BK17" s="60" t="s">
        <v>39</v>
      </c>
      <c r="BL17" s="59" t="s">
        <v>39</v>
      </c>
      <c r="BM17" s="62" t="s">
        <v>39</v>
      </c>
      <c r="BN17" s="68" t="s">
        <v>39</v>
      </c>
      <c r="BO17" s="60" t="s">
        <v>39</v>
      </c>
      <c r="BP17" s="68" t="s">
        <v>39</v>
      </c>
      <c r="BQ17" s="69" t="s">
        <v>39</v>
      </c>
    </row>
    <row r="18" spans="1:69" ht="20.25" customHeight="1" x14ac:dyDescent="0.15">
      <c r="A18" s="56" t="s">
        <v>88</v>
      </c>
      <c r="B18" s="61" t="s">
        <v>39</v>
      </c>
      <c r="C18" s="59" t="s">
        <v>39</v>
      </c>
      <c r="D18" s="61" t="s">
        <v>39</v>
      </c>
      <c r="E18" s="61" t="s">
        <v>39</v>
      </c>
      <c r="F18" s="61" t="s">
        <v>39</v>
      </c>
      <c r="G18" s="61" t="s">
        <v>39</v>
      </c>
      <c r="H18" s="61" t="s">
        <v>39</v>
      </c>
      <c r="I18" s="61" t="s">
        <v>39</v>
      </c>
      <c r="J18" s="61" t="s">
        <v>39</v>
      </c>
      <c r="K18" s="61" t="s">
        <v>39</v>
      </c>
      <c r="L18" s="61" t="s">
        <v>39</v>
      </c>
      <c r="M18" s="61" t="s">
        <v>39</v>
      </c>
      <c r="N18" s="61" t="s">
        <v>39</v>
      </c>
      <c r="O18" s="61" t="s">
        <v>39</v>
      </c>
      <c r="P18" s="61" t="s">
        <v>39</v>
      </c>
      <c r="Q18" s="61" t="s">
        <v>39</v>
      </c>
      <c r="R18" s="61" t="s">
        <v>39</v>
      </c>
      <c r="S18" s="61" t="s">
        <v>39</v>
      </c>
      <c r="T18" s="61" t="s">
        <v>39</v>
      </c>
      <c r="U18" s="61" t="s">
        <v>39</v>
      </c>
      <c r="V18" s="61" t="s">
        <v>39</v>
      </c>
      <c r="W18" s="61" t="s">
        <v>39</v>
      </c>
      <c r="X18" s="61" t="s">
        <v>39</v>
      </c>
      <c r="Y18" s="61" t="s">
        <v>39</v>
      </c>
      <c r="Z18" s="61" t="s">
        <v>39</v>
      </c>
      <c r="AA18" s="61" t="s">
        <v>39</v>
      </c>
      <c r="AB18" s="61" t="s">
        <v>39</v>
      </c>
      <c r="AC18" s="61" t="s">
        <v>39</v>
      </c>
      <c r="AD18" s="61" t="s">
        <v>39</v>
      </c>
      <c r="AE18" s="61" t="s">
        <v>39</v>
      </c>
      <c r="AF18" s="61" t="s">
        <v>39</v>
      </c>
      <c r="AG18" s="61" t="s">
        <v>39</v>
      </c>
      <c r="AH18" s="61" t="s">
        <v>39</v>
      </c>
      <c r="AI18" s="61" t="s">
        <v>39</v>
      </c>
      <c r="AJ18" s="61" t="s">
        <v>39</v>
      </c>
      <c r="AK18" s="62" t="s">
        <v>39</v>
      </c>
      <c r="AL18" s="61" t="s">
        <v>39</v>
      </c>
      <c r="AM18" s="61" t="s">
        <v>39</v>
      </c>
      <c r="AN18" s="61" t="s">
        <v>39</v>
      </c>
      <c r="AO18" s="62" t="s">
        <v>39</v>
      </c>
      <c r="AP18" s="59" t="s">
        <v>39</v>
      </c>
      <c r="AQ18" s="59" t="s">
        <v>39</v>
      </c>
      <c r="AR18" s="59" t="s">
        <v>39</v>
      </c>
      <c r="AS18" s="62" t="s">
        <v>39</v>
      </c>
      <c r="AT18" s="59" t="s">
        <v>39</v>
      </c>
      <c r="AU18" s="59" t="s">
        <v>39</v>
      </c>
      <c r="AV18" s="59" t="s">
        <v>39</v>
      </c>
      <c r="AW18" s="62" t="s">
        <v>39</v>
      </c>
      <c r="AX18" s="59" t="s">
        <v>39</v>
      </c>
      <c r="AY18" s="59" t="s">
        <v>39</v>
      </c>
      <c r="AZ18" s="59" t="s">
        <v>39</v>
      </c>
      <c r="BA18" s="62" t="s">
        <v>39</v>
      </c>
      <c r="BB18" s="42">
        <v>50000</v>
      </c>
      <c r="BC18" s="58">
        <v>27444</v>
      </c>
      <c r="BD18" s="8">
        <v>27444</v>
      </c>
      <c r="BE18" s="10">
        <f>ROUND(BD18/BD9*100,1)</f>
        <v>0.1</v>
      </c>
      <c r="BF18" s="42">
        <v>66000</v>
      </c>
      <c r="BG18" s="58">
        <v>59743</v>
      </c>
      <c r="BH18" s="8">
        <v>59743</v>
      </c>
      <c r="BI18" s="10">
        <f t="shared" si="10"/>
        <v>0</v>
      </c>
      <c r="BJ18" s="42">
        <v>63000</v>
      </c>
      <c r="BK18" s="58">
        <v>64808</v>
      </c>
      <c r="BL18" s="8">
        <v>64808</v>
      </c>
      <c r="BM18" s="10">
        <f>ROUND(BL18/$BL$8*100,1)</f>
        <v>0</v>
      </c>
      <c r="BN18" s="44">
        <v>65500</v>
      </c>
      <c r="BO18" s="58">
        <v>67210</v>
      </c>
      <c r="BP18" s="45">
        <v>67210</v>
      </c>
      <c r="BQ18" s="67">
        <f t="shared" ref="BQ18:BQ31" si="13">ROUND(BP18/$BP$8*100,1)</f>
        <v>0.1</v>
      </c>
    </row>
    <row r="19" spans="1:69" ht="20.25" customHeight="1" x14ac:dyDescent="0.15">
      <c r="A19" s="11" t="s">
        <v>8</v>
      </c>
      <c r="B19" s="12">
        <v>449000</v>
      </c>
      <c r="C19" s="8">
        <v>377989</v>
      </c>
      <c r="D19" s="13">
        <v>377989</v>
      </c>
      <c r="E19" s="9">
        <v>0.6</v>
      </c>
      <c r="F19" s="12">
        <v>162000</v>
      </c>
      <c r="G19" s="12">
        <v>118430</v>
      </c>
      <c r="H19" s="13">
        <v>118430</v>
      </c>
      <c r="I19" s="15">
        <v>0.2</v>
      </c>
      <c r="J19" s="12">
        <v>163000</v>
      </c>
      <c r="K19" s="12">
        <v>203908</v>
      </c>
      <c r="L19" s="13">
        <v>203908</v>
      </c>
      <c r="M19" s="15">
        <v>0.3</v>
      </c>
      <c r="N19" s="12">
        <v>183000</v>
      </c>
      <c r="O19" s="12">
        <v>223223</v>
      </c>
      <c r="P19" s="13">
        <v>223223</v>
      </c>
      <c r="Q19" s="15">
        <v>0.3</v>
      </c>
      <c r="R19" s="12">
        <v>260000</v>
      </c>
      <c r="S19" s="12">
        <v>305819</v>
      </c>
      <c r="T19" s="13">
        <v>305819</v>
      </c>
      <c r="U19" s="10">
        <f>ROUND(T19/T8*100,1)</f>
        <v>0.4</v>
      </c>
      <c r="V19" s="12">
        <v>311000</v>
      </c>
      <c r="W19" s="12">
        <v>229287</v>
      </c>
      <c r="X19" s="13">
        <v>229287</v>
      </c>
      <c r="Y19" s="10">
        <f>ROUND(X19/X8*100,1)</f>
        <v>0.1</v>
      </c>
      <c r="Z19" s="12">
        <v>54000</v>
      </c>
      <c r="AA19" s="12">
        <v>35191</v>
      </c>
      <c r="AB19" s="13">
        <v>35191</v>
      </c>
      <c r="AC19" s="10">
        <f>ROUND(AB19/AB8*100,1)</f>
        <v>0</v>
      </c>
      <c r="AD19" s="12">
        <v>34000</v>
      </c>
      <c r="AE19" s="12">
        <v>39587</v>
      </c>
      <c r="AF19" s="13">
        <v>39587</v>
      </c>
      <c r="AG19" s="10">
        <f>ROUND(AF19/AF8*100,1)</f>
        <v>0</v>
      </c>
      <c r="AH19" s="12">
        <v>37000</v>
      </c>
      <c r="AI19" s="12">
        <v>49810</v>
      </c>
      <c r="AJ19" s="13">
        <v>49810</v>
      </c>
      <c r="AK19" s="10">
        <f>ROUND(AJ19/AJ8*100,1)</f>
        <v>0</v>
      </c>
      <c r="AL19" s="12">
        <v>49000</v>
      </c>
      <c r="AM19" s="12">
        <v>69423</v>
      </c>
      <c r="AN19" s="13">
        <v>69423</v>
      </c>
      <c r="AO19" s="10">
        <f>ROUND(AN19/AN8*100,1)</f>
        <v>0</v>
      </c>
      <c r="AP19" s="42">
        <v>69000</v>
      </c>
      <c r="AQ19" s="42">
        <v>81569</v>
      </c>
      <c r="AR19" s="8">
        <v>81569</v>
      </c>
      <c r="AS19" s="10">
        <f>ROUND(AR19/AR8*100,1)</f>
        <v>0</v>
      </c>
      <c r="AT19" s="42">
        <v>90000</v>
      </c>
      <c r="AU19" s="42">
        <v>98821</v>
      </c>
      <c r="AV19" s="8">
        <v>98821</v>
      </c>
      <c r="AW19" s="10">
        <f>ROUND(AV19/AV8*100,1)+0.1</f>
        <v>0.1</v>
      </c>
      <c r="AX19" s="42">
        <v>110000</v>
      </c>
      <c r="AY19" s="42">
        <v>120124</v>
      </c>
      <c r="AZ19" s="8">
        <v>120124</v>
      </c>
      <c r="BA19" s="10">
        <f>ROUND(AZ19/AZ8*100,1)+0.1</f>
        <v>0.1</v>
      </c>
      <c r="BB19" s="42">
        <v>133000</v>
      </c>
      <c r="BC19" s="58">
        <v>382614</v>
      </c>
      <c r="BD19" s="8">
        <v>382614</v>
      </c>
      <c r="BE19" s="10">
        <f>ROUND(BD19/BD8*100,1)</f>
        <v>0.2</v>
      </c>
      <c r="BF19" s="42">
        <v>165600</v>
      </c>
      <c r="BG19" s="58">
        <v>186425</v>
      </c>
      <c r="BH19" s="8">
        <v>186425</v>
      </c>
      <c r="BI19" s="10">
        <f t="shared" si="10"/>
        <v>0.1</v>
      </c>
      <c r="BJ19" s="42">
        <v>218829</v>
      </c>
      <c r="BK19" s="58">
        <v>599629</v>
      </c>
      <c r="BL19" s="8">
        <v>599629</v>
      </c>
      <c r="BM19" s="10">
        <f t="shared" ref="BM19:BM31" si="14">ROUND(BL19/$BL$8*100,1)</f>
        <v>0.3</v>
      </c>
      <c r="BN19" s="44">
        <v>107400</v>
      </c>
      <c r="BO19" s="58">
        <v>189104</v>
      </c>
      <c r="BP19" s="45">
        <v>189104</v>
      </c>
      <c r="BQ19" s="67">
        <f t="shared" si="13"/>
        <v>0.2</v>
      </c>
    </row>
    <row r="20" spans="1:69" ht="20.25" customHeight="1" x14ac:dyDescent="0.15">
      <c r="A20" s="11" t="s">
        <v>9</v>
      </c>
      <c r="B20" s="12">
        <v>20400000</v>
      </c>
      <c r="C20" s="8">
        <v>19966559</v>
      </c>
      <c r="D20" s="13">
        <v>19966559</v>
      </c>
      <c r="E20" s="9">
        <v>33.299999999999997</v>
      </c>
      <c r="F20" s="12">
        <v>19640000</v>
      </c>
      <c r="G20" s="12">
        <v>18918831</v>
      </c>
      <c r="H20" s="13">
        <v>18918831</v>
      </c>
      <c r="I20" s="15">
        <v>32.6</v>
      </c>
      <c r="J20" s="12">
        <v>18800000</v>
      </c>
      <c r="K20" s="12">
        <v>19552767</v>
      </c>
      <c r="L20" s="13">
        <v>19552767</v>
      </c>
      <c r="M20" s="15">
        <v>32.200000000000003</v>
      </c>
      <c r="N20" s="12">
        <v>19140000</v>
      </c>
      <c r="O20" s="12">
        <v>20559781</v>
      </c>
      <c r="P20" s="13">
        <v>20559781</v>
      </c>
      <c r="Q20" s="15">
        <v>31</v>
      </c>
      <c r="R20" s="12">
        <v>20330000</v>
      </c>
      <c r="S20" s="12">
        <v>21422679</v>
      </c>
      <c r="T20" s="13">
        <v>21422679</v>
      </c>
      <c r="U20" s="10">
        <f>ROUND(T20/T8*100,1)</f>
        <v>31.4</v>
      </c>
      <c r="V20" s="12">
        <v>20720000</v>
      </c>
      <c r="W20" s="12">
        <v>52166635</v>
      </c>
      <c r="X20" s="13">
        <v>52166635</v>
      </c>
      <c r="Y20" s="10">
        <f>ROUND(X20/X8*100,1)</f>
        <v>26.2</v>
      </c>
      <c r="Z20" s="12">
        <v>48920000</v>
      </c>
      <c r="AA20" s="12">
        <v>55105764</v>
      </c>
      <c r="AB20" s="13">
        <v>55105764</v>
      </c>
      <c r="AC20" s="10">
        <f>ROUND(AB20/AB8*100,1)</f>
        <v>16</v>
      </c>
      <c r="AD20" s="12">
        <v>40090000</v>
      </c>
      <c r="AE20" s="12">
        <v>42374370</v>
      </c>
      <c r="AF20" s="13">
        <v>42374370</v>
      </c>
      <c r="AG20" s="10">
        <f>ROUND(AF20/AF8*100,1)</f>
        <v>15</v>
      </c>
      <c r="AH20" s="12">
        <v>44900000</v>
      </c>
      <c r="AI20" s="12">
        <v>42953408</v>
      </c>
      <c r="AJ20" s="13">
        <v>42953408</v>
      </c>
      <c r="AK20" s="10">
        <f>ROUND(AJ20/AJ8*100,1)</f>
        <v>12.6</v>
      </c>
      <c r="AL20" s="12">
        <v>47570000</v>
      </c>
      <c r="AM20" s="12">
        <v>47598033</v>
      </c>
      <c r="AN20" s="13">
        <v>47598033</v>
      </c>
      <c r="AO20" s="10">
        <f>ROUND(AN20/AN8*100,1)</f>
        <v>14.5</v>
      </c>
      <c r="AP20" s="42">
        <v>46570000</v>
      </c>
      <c r="AQ20" s="42">
        <v>38731768</v>
      </c>
      <c r="AR20" s="8">
        <v>38731768</v>
      </c>
      <c r="AS20" s="10">
        <f>ROUND(AR20/AR8*100,1)</f>
        <v>15.5</v>
      </c>
      <c r="AT20" s="42">
        <v>41530000</v>
      </c>
      <c r="AU20" s="42">
        <v>32459244</v>
      </c>
      <c r="AV20" s="8">
        <v>32459244</v>
      </c>
      <c r="AW20" s="10">
        <f>ROUND(AV20/AV8*100,1)</f>
        <v>14</v>
      </c>
      <c r="AX20" s="42">
        <v>35110000</v>
      </c>
      <c r="AY20" s="42">
        <v>38122720</v>
      </c>
      <c r="AZ20" s="8">
        <v>38122720</v>
      </c>
      <c r="BA20" s="10">
        <f>ROUND(AZ20/AZ8*100,1)</f>
        <v>15.6</v>
      </c>
      <c r="BB20" s="42">
        <v>47139000</v>
      </c>
      <c r="BC20" s="58">
        <v>46909164</v>
      </c>
      <c r="BD20" s="8">
        <v>46909164</v>
      </c>
      <c r="BE20" s="10">
        <f>ROUND(BD20/BD8*100,1)</f>
        <v>19.7</v>
      </c>
      <c r="BF20" s="42">
        <v>48457900</v>
      </c>
      <c r="BG20" s="58">
        <v>44214175</v>
      </c>
      <c r="BH20" s="8">
        <v>44214175</v>
      </c>
      <c r="BI20" s="10">
        <f t="shared" si="10"/>
        <v>17.5</v>
      </c>
      <c r="BJ20" s="42">
        <v>21632600</v>
      </c>
      <c r="BK20" s="58">
        <v>20751611</v>
      </c>
      <c r="BL20" s="8">
        <v>20751611</v>
      </c>
      <c r="BM20" s="10">
        <f t="shared" si="14"/>
        <v>10.8</v>
      </c>
      <c r="BN20" s="44">
        <v>18958200</v>
      </c>
      <c r="BO20" s="58">
        <v>19423108</v>
      </c>
      <c r="BP20" s="45">
        <v>19423108</v>
      </c>
      <c r="BQ20" s="67">
        <f t="shared" si="13"/>
        <v>15.9</v>
      </c>
    </row>
    <row r="21" spans="1:69" ht="20.25" customHeight="1" x14ac:dyDescent="0.15">
      <c r="A21" s="11" t="s">
        <v>10</v>
      </c>
      <c r="B21" s="12">
        <v>36000</v>
      </c>
      <c r="C21" s="8">
        <v>38930</v>
      </c>
      <c r="D21" s="13">
        <v>38930</v>
      </c>
      <c r="E21" s="9">
        <v>0</v>
      </c>
      <c r="F21" s="12">
        <v>38000</v>
      </c>
      <c r="G21" s="12">
        <v>37745</v>
      </c>
      <c r="H21" s="13">
        <v>37745</v>
      </c>
      <c r="I21" s="15">
        <v>0.1</v>
      </c>
      <c r="J21" s="12">
        <v>30000</v>
      </c>
      <c r="K21" s="12">
        <v>33592</v>
      </c>
      <c r="L21" s="13">
        <v>33592</v>
      </c>
      <c r="M21" s="15">
        <v>0.1</v>
      </c>
      <c r="N21" s="12">
        <v>32000</v>
      </c>
      <c r="O21" s="12">
        <v>33166</v>
      </c>
      <c r="P21" s="13">
        <v>33166</v>
      </c>
      <c r="Q21" s="15">
        <v>0.2</v>
      </c>
      <c r="R21" s="12">
        <v>30000</v>
      </c>
      <c r="S21" s="12">
        <v>30193</v>
      </c>
      <c r="T21" s="13">
        <v>30193</v>
      </c>
      <c r="U21" s="10">
        <f>ROUND(T21/T8*100,1)</f>
        <v>0</v>
      </c>
      <c r="V21" s="12">
        <v>30000</v>
      </c>
      <c r="W21" s="12">
        <v>27901</v>
      </c>
      <c r="X21" s="13">
        <v>27901</v>
      </c>
      <c r="Y21" s="10">
        <f>ROUND(X21/X8*100,1)</f>
        <v>0</v>
      </c>
      <c r="Z21" s="12">
        <v>28000</v>
      </c>
      <c r="AA21" s="12">
        <v>26702</v>
      </c>
      <c r="AB21" s="13">
        <v>26702</v>
      </c>
      <c r="AC21" s="10">
        <f>ROUND(AB21/AB8*100,1)</f>
        <v>0</v>
      </c>
      <c r="AD21" s="12">
        <v>26000</v>
      </c>
      <c r="AE21" s="12">
        <v>26494</v>
      </c>
      <c r="AF21" s="13">
        <v>26494</v>
      </c>
      <c r="AG21" s="10">
        <f>ROUND(AF21/AF8*100,1)</f>
        <v>0</v>
      </c>
      <c r="AH21" s="12">
        <v>26000</v>
      </c>
      <c r="AI21" s="12">
        <v>23649</v>
      </c>
      <c r="AJ21" s="13">
        <v>23649</v>
      </c>
      <c r="AK21" s="10">
        <f>ROUND(AJ21/AJ8*100,1)</f>
        <v>0</v>
      </c>
      <c r="AL21" s="12">
        <v>27000</v>
      </c>
      <c r="AM21" s="12">
        <v>25422</v>
      </c>
      <c r="AN21" s="13">
        <v>25422</v>
      </c>
      <c r="AO21" s="10">
        <f>ROUND(AN21/AN8*100,1)</f>
        <v>0</v>
      </c>
      <c r="AP21" s="42">
        <v>26000</v>
      </c>
      <c r="AQ21" s="42">
        <v>24221</v>
      </c>
      <c r="AR21" s="8">
        <v>24221</v>
      </c>
      <c r="AS21" s="10">
        <f>ROUND(AR21/AR8*100,1)</f>
        <v>0</v>
      </c>
      <c r="AT21" s="42">
        <v>25000</v>
      </c>
      <c r="AU21" s="42">
        <v>22326</v>
      </c>
      <c r="AV21" s="8">
        <v>22326</v>
      </c>
      <c r="AW21" s="10">
        <f>ROUND(AV21/AV8*100,1)</f>
        <v>0</v>
      </c>
      <c r="AX21" s="42">
        <v>24000</v>
      </c>
      <c r="AY21" s="42">
        <v>20644</v>
      </c>
      <c r="AZ21" s="8">
        <v>20644</v>
      </c>
      <c r="BA21" s="10">
        <f>ROUND(AZ21/AZ8*100,1)</f>
        <v>0</v>
      </c>
      <c r="BB21" s="42">
        <v>22000</v>
      </c>
      <c r="BC21" s="58">
        <v>20489</v>
      </c>
      <c r="BD21" s="8">
        <v>20489</v>
      </c>
      <c r="BE21" s="10">
        <f>ROUND(BD21/BD8*100,1)</f>
        <v>0</v>
      </c>
      <c r="BF21" s="42">
        <v>21400</v>
      </c>
      <c r="BG21" s="58">
        <v>22359</v>
      </c>
      <c r="BH21" s="8">
        <v>22359</v>
      </c>
      <c r="BI21" s="10">
        <f t="shared" si="10"/>
        <v>0</v>
      </c>
      <c r="BJ21" s="42">
        <v>21200</v>
      </c>
      <c r="BK21" s="58">
        <v>20345</v>
      </c>
      <c r="BL21" s="8">
        <v>20345</v>
      </c>
      <c r="BM21" s="10">
        <f t="shared" si="14"/>
        <v>0</v>
      </c>
      <c r="BN21" s="44">
        <v>21200</v>
      </c>
      <c r="BO21" s="58">
        <v>17188</v>
      </c>
      <c r="BP21" s="45">
        <v>17188</v>
      </c>
      <c r="BQ21" s="67">
        <f t="shared" si="13"/>
        <v>0</v>
      </c>
    </row>
    <row r="22" spans="1:69" ht="20.25" customHeight="1" x14ac:dyDescent="0.15">
      <c r="A22" s="11" t="s">
        <v>11</v>
      </c>
      <c r="B22" s="12">
        <v>487503</v>
      </c>
      <c r="C22" s="8">
        <v>503845</v>
      </c>
      <c r="D22" s="13">
        <v>499774</v>
      </c>
      <c r="E22" s="9">
        <v>0.8</v>
      </c>
      <c r="F22" s="12">
        <v>492276</v>
      </c>
      <c r="G22" s="12">
        <v>549382</v>
      </c>
      <c r="H22" s="13">
        <v>560971</v>
      </c>
      <c r="I22" s="15">
        <v>1</v>
      </c>
      <c r="J22" s="12">
        <v>553785</v>
      </c>
      <c r="K22" s="12">
        <v>552199</v>
      </c>
      <c r="L22" s="13">
        <v>545598</v>
      </c>
      <c r="M22" s="15">
        <v>0.9</v>
      </c>
      <c r="N22" s="12">
        <v>586556</v>
      </c>
      <c r="O22" s="12">
        <v>542447</v>
      </c>
      <c r="P22" s="13">
        <v>536427</v>
      </c>
      <c r="Q22" s="15">
        <v>0.8</v>
      </c>
      <c r="R22" s="12">
        <v>587711</v>
      </c>
      <c r="S22" s="12">
        <v>553702</v>
      </c>
      <c r="T22" s="13">
        <v>526292</v>
      </c>
      <c r="U22" s="10">
        <f>ROUND(T22/T8*100,1)</f>
        <v>0.8</v>
      </c>
      <c r="V22" s="12">
        <v>617219</v>
      </c>
      <c r="W22" s="12">
        <v>338222</v>
      </c>
      <c r="X22" s="13">
        <v>339927</v>
      </c>
      <c r="Y22" s="10">
        <f>ROUND(X22/X8*100,1)</f>
        <v>0.2</v>
      </c>
      <c r="Z22" s="12">
        <v>608455</v>
      </c>
      <c r="AA22" s="12">
        <v>384143</v>
      </c>
      <c r="AB22" s="13">
        <v>375249</v>
      </c>
      <c r="AC22" s="10">
        <f>ROUND(AB22/AB8*100,1)</f>
        <v>0.1</v>
      </c>
      <c r="AD22" s="12">
        <v>652444</v>
      </c>
      <c r="AE22" s="12">
        <v>403305</v>
      </c>
      <c r="AF22" s="13">
        <v>398550</v>
      </c>
      <c r="AG22" s="10">
        <f>ROUND(AF22/AF8*100,1)+0.1</f>
        <v>0.2</v>
      </c>
      <c r="AH22" s="12">
        <v>608566</v>
      </c>
      <c r="AI22" s="12">
        <v>426147</v>
      </c>
      <c r="AJ22" s="13">
        <v>421045</v>
      </c>
      <c r="AK22" s="10">
        <f>ROUND(AJ22/AJ8*100,1)+0.1</f>
        <v>0.2</v>
      </c>
      <c r="AL22" s="12">
        <v>668987</v>
      </c>
      <c r="AM22" s="12">
        <v>385320</v>
      </c>
      <c r="AN22" s="13">
        <v>384682</v>
      </c>
      <c r="AO22" s="10">
        <f>ROUND(AN22/AN8*100,1)</f>
        <v>0.1</v>
      </c>
      <c r="AP22" s="42">
        <v>670770</v>
      </c>
      <c r="AQ22" s="42">
        <v>382931</v>
      </c>
      <c r="AR22" s="8">
        <v>374077</v>
      </c>
      <c r="AS22" s="10">
        <f>ROUND(AR22/AR8*100,1)</f>
        <v>0.1</v>
      </c>
      <c r="AT22" s="42">
        <v>663329</v>
      </c>
      <c r="AU22" s="42">
        <v>438848</v>
      </c>
      <c r="AV22" s="8">
        <v>406027</v>
      </c>
      <c r="AW22" s="10">
        <f>ROUND(AV22/AV8*100,1)</f>
        <v>0.2</v>
      </c>
      <c r="AX22" s="42">
        <v>827687</v>
      </c>
      <c r="AY22" s="42">
        <v>512648</v>
      </c>
      <c r="AZ22" s="8">
        <v>483547</v>
      </c>
      <c r="BA22" s="10">
        <f>ROUND(AZ22/AZ8*100,1)</f>
        <v>0.2</v>
      </c>
      <c r="BB22" s="42">
        <v>868741</v>
      </c>
      <c r="BC22" s="58">
        <v>416038</v>
      </c>
      <c r="BD22" s="8">
        <v>392480</v>
      </c>
      <c r="BE22" s="10">
        <f>ROUND(BD22/BD8*100,1)</f>
        <v>0.2</v>
      </c>
      <c r="BF22" s="42">
        <v>474401</v>
      </c>
      <c r="BG22" s="58">
        <v>338967</v>
      </c>
      <c r="BH22" s="8">
        <v>303950</v>
      </c>
      <c r="BI22" s="10">
        <f t="shared" si="10"/>
        <v>0.1</v>
      </c>
      <c r="BJ22" s="42">
        <v>494915</v>
      </c>
      <c r="BK22" s="58">
        <v>486601</v>
      </c>
      <c r="BL22" s="8">
        <v>461211</v>
      </c>
      <c r="BM22" s="10">
        <f>ROUND(BL22/$BL$8*100,1)+0.1</f>
        <v>0.30000000000000004</v>
      </c>
      <c r="BN22" s="44">
        <v>543288</v>
      </c>
      <c r="BO22" s="58">
        <v>525253</v>
      </c>
      <c r="BP22" s="45">
        <v>477107</v>
      </c>
      <c r="BQ22" s="67">
        <f t="shared" si="13"/>
        <v>0.4</v>
      </c>
    </row>
    <row r="23" spans="1:69" ht="20.25" customHeight="1" x14ac:dyDescent="0.15">
      <c r="A23" s="11" t="s">
        <v>12</v>
      </c>
      <c r="B23" s="12">
        <v>771297</v>
      </c>
      <c r="C23" s="8">
        <v>769158</v>
      </c>
      <c r="D23" s="13">
        <v>769191</v>
      </c>
      <c r="E23" s="9">
        <v>1.3</v>
      </c>
      <c r="F23" s="12">
        <v>778907</v>
      </c>
      <c r="G23" s="12">
        <v>767257</v>
      </c>
      <c r="H23" s="13">
        <v>763571</v>
      </c>
      <c r="I23" s="15">
        <v>1.3</v>
      </c>
      <c r="J23" s="12">
        <v>770939</v>
      </c>
      <c r="K23" s="12">
        <v>757081</v>
      </c>
      <c r="L23" s="13">
        <v>751236</v>
      </c>
      <c r="M23" s="15">
        <v>1.2</v>
      </c>
      <c r="N23" s="12">
        <v>768830</v>
      </c>
      <c r="O23" s="12">
        <v>749508</v>
      </c>
      <c r="P23" s="13">
        <v>742909</v>
      </c>
      <c r="Q23" s="15">
        <v>1.1000000000000001</v>
      </c>
      <c r="R23" s="12">
        <v>614426</v>
      </c>
      <c r="S23" s="12">
        <v>613814</v>
      </c>
      <c r="T23" s="13">
        <v>591610</v>
      </c>
      <c r="U23" s="10">
        <f>ROUND(T23/T8*100,1)</f>
        <v>0.9</v>
      </c>
      <c r="V23" s="12">
        <v>874808</v>
      </c>
      <c r="W23" s="12">
        <v>558020</v>
      </c>
      <c r="X23" s="13">
        <v>514621</v>
      </c>
      <c r="Y23" s="10">
        <f>ROUND(X23/X8*100,1)</f>
        <v>0.3</v>
      </c>
      <c r="Z23" s="12">
        <v>821207</v>
      </c>
      <c r="AA23" s="12">
        <v>717463</v>
      </c>
      <c r="AB23" s="13">
        <v>792998</v>
      </c>
      <c r="AC23" s="10">
        <f>ROUND(AB23/AB8*100,1)</f>
        <v>0.2</v>
      </c>
      <c r="AD23" s="12">
        <v>782145</v>
      </c>
      <c r="AE23" s="12">
        <v>808685</v>
      </c>
      <c r="AF23" s="13">
        <v>783387</v>
      </c>
      <c r="AG23" s="10">
        <f>ROUND(AF23/AF8*100,1)</f>
        <v>0.3</v>
      </c>
      <c r="AH23" s="12">
        <v>808006</v>
      </c>
      <c r="AI23" s="12">
        <v>831922</v>
      </c>
      <c r="AJ23" s="13">
        <v>867122</v>
      </c>
      <c r="AK23" s="10">
        <f>ROUND(AJ23/AJ8*100,1)</f>
        <v>0.3</v>
      </c>
      <c r="AL23" s="12">
        <v>984492</v>
      </c>
      <c r="AM23" s="12">
        <v>1011322</v>
      </c>
      <c r="AN23" s="13">
        <v>1085657</v>
      </c>
      <c r="AO23" s="10">
        <f>ROUND(AN23/AN8*100,1)</f>
        <v>0.3</v>
      </c>
      <c r="AP23" s="42">
        <v>1257402</v>
      </c>
      <c r="AQ23" s="42">
        <v>1211658</v>
      </c>
      <c r="AR23" s="8">
        <v>1349164</v>
      </c>
      <c r="AS23" s="10">
        <f>ROUND(AR23/AR8*100,1)</f>
        <v>0.5</v>
      </c>
      <c r="AT23" s="42">
        <v>1364874</v>
      </c>
      <c r="AU23" s="44">
        <f>1305945</f>
        <v>1305945</v>
      </c>
      <c r="AV23" s="45">
        <f>1464144-1</f>
        <v>1464143</v>
      </c>
      <c r="AW23" s="10">
        <f>ROUND(AV23/AV8*100,1)</f>
        <v>0.6</v>
      </c>
      <c r="AX23" s="42">
        <v>1502508</v>
      </c>
      <c r="AY23" s="44">
        <v>1479672</v>
      </c>
      <c r="AZ23" s="45">
        <v>1613401</v>
      </c>
      <c r="BA23" s="10">
        <f>ROUND(AZ23/AZ8*100,1)</f>
        <v>0.7</v>
      </c>
      <c r="BB23" s="42">
        <v>1603224</v>
      </c>
      <c r="BC23" s="58">
        <v>1577138</v>
      </c>
      <c r="BD23" s="45">
        <v>1643541</v>
      </c>
      <c r="BE23" s="10">
        <f>ROUND(BD23/BD8*100,1)</f>
        <v>0.7</v>
      </c>
      <c r="BF23" s="42">
        <v>1654834</v>
      </c>
      <c r="BG23" s="58">
        <v>1570140</v>
      </c>
      <c r="BH23" s="45">
        <v>1536008</v>
      </c>
      <c r="BI23" s="10">
        <f t="shared" si="10"/>
        <v>0.6</v>
      </c>
      <c r="BJ23" s="42">
        <v>1610222</v>
      </c>
      <c r="BK23" s="58">
        <v>1559936</v>
      </c>
      <c r="BL23" s="45">
        <v>1558389</v>
      </c>
      <c r="BM23" s="10">
        <f t="shared" si="14"/>
        <v>0.8</v>
      </c>
      <c r="BN23" s="44">
        <v>1548997</v>
      </c>
      <c r="BO23" s="58">
        <v>1537758</v>
      </c>
      <c r="BP23" s="45">
        <v>1542768</v>
      </c>
      <c r="BQ23" s="67">
        <f t="shared" si="13"/>
        <v>1.3</v>
      </c>
    </row>
    <row r="24" spans="1:69" ht="20.25" customHeight="1" x14ac:dyDescent="0.15">
      <c r="A24" s="16" t="s">
        <v>13</v>
      </c>
      <c r="B24" s="12">
        <v>4650266</v>
      </c>
      <c r="C24" s="13">
        <v>5248582</v>
      </c>
      <c r="D24" s="12">
        <v>4473996</v>
      </c>
      <c r="E24" s="14">
        <v>7.5</v>
      </c>
      <c r="F24" s="12">
        <v>4281880</v>
      </c>
      <c r="G24" s="12">
        <v>4966390</v>
      </c>
      <c r="H24" s="12">
        <v>4709483</v>
      </c>
      <c r="I24" s="17">
        <v>8.1</v>
      </c>
      <c r="J24" s="12">
        <v>4027452</v>
      </c>
      <c r="K24" s="12">
        <v>7928188</v>
      </c>
      <c r="L24" s="12">
        <v>4482979</v>
      </c>
      <c r="M24" s="17">
        <v>7.4</v>
      </c>
      <c r="N24" s="12">
        <v>4213638</v>
      </c>
      <c r="O24" s="12">
        <v>11047149</v>
      </c>
      <c r="P24" s="12">
        <v>8872156</v>
      </c>
      <c r="Q24" s="15">
        <v>13.4</v>
      </c>
      <c r="R24" s="12">
        <v>7499234</v>
      </c>
      <c r="S24" s="12">
        <v>10014829</v>
      </c>
      <c r="T24" s="12">
        <v>8756962</v>
      </c>
      <c r="U24" s="10">
        <f>ROUND(T24/T8*100,1)</f>
        <v>12.9</v>
      </c>
      <c r="V24" s="12">
        <v>7384476</v>
      </c>
      <c r="W24" s="12">
        <v>135253654</v>
      </c>
      <c r="X24" s="12">
        <v>77011380</v>
      </c>
      <c r="Y24" s="10">
        <f>ROUND(X24/X8*100,1)</f>
        <v>38.700000000000003</v>
      </c>
      <c r="Z24" s="12">
        <v>167279366</v>
      </c>
      <c r="AA24" s="12">
        <v>256297474</v>
      </c>
      <c r="AB24" s="12">
        <v>197465067</v>
      </c>
      <c r="AC24" s="10">
        <f>ROUND(AB24/AB8*100,1)</f>
        <v>57.4</v>
      </c>
      <c r="AD24" s="12">
        <v>80008352</v>
      </c>
      <c r="AE24" s="12">
        <v>148636275</v>
      </c>
      <c r="AF24" s="12">
        <v>120338484</v>
      </c>
      <c r="AG24" s="10">
        <f>ROUND(AF24/AF8*100,1)</f>
        <v>42.5</v>
      </c>
      <c r="AH24" s="12">
        <v>31804428</v>
      </c>
      <c r="AI24" s="12">
        <v>144803062</v>
      </c>
      <c r="AJ24" s="12">
        <v>124834767</v>
      </c>
      <c r="AK24" s="10">
        <f>ROUND(AJ24/AJ8*100,1)</f>
        <v>36.5</v>
      </c>
      <c r="AL24" s="12">
        <v>20299076</v>
      </c>
      <c r="AM24" s="12">
        <v>106667733</v>
      </c>
      <c r="AN24" s="12">
        <v>85841035</v>
      </c>
      <c r="AO24" s="10">
        <f>ROUND(AN24/AN8*100,1)</f>
        <v>26.2</v>
      </c>
      <c r="AP24" s="42">
        <v>25110673</v>
      </c>
      <c r="AQ24" s="42">
        <v>65842375</v>
      </c>
      <c r="AR24" s="42">
        <v>42685486</v>
      </c>
      <c r="AS24" s="10">
        <f>ROUND(AR24/AR8*100,1)</f>
        <v>17.100000000000001</v>
      </c>
      <c r="AT24" s="42">
        <v>22446248</v>
      </c>
      <c r="AU24" s="42">
        <v>66990886</v>
      </c>
      <c r="AV24" s="42">
        <v>46429934</v>
      </c>
      <c r="AW24" s="10">
        <f>ROUND(AV24/AV8*100,1)</f>
        <v>20</v>
      </c>
      <c r="AX24" s="42">
        <v>23050131</v>
      </c>
      <c r="AY24" s="42">
        <v>80911911</v>
      </c>
      <c r="AZ24" s="42">
        <v>64247461</v>
      </c>
      <c r="BA24" s="10">
        <f>ROUND(AZ24/AZ8*100,1)</f>
        <v>26.3</v>
      </c>
      <c r="BB24" s="42">
        <v>25693184</v>
      </c>
      <c r="BC24" s="58">
        <v>80758141</v>
      </c>
      <c r="BD24" s="42">
        <v>63077061</v>
      </c>
      <c r="BE24" s="10">
        <f>ROUND(BD24/BD8*100,1)</f>
        <v>26.5</v>
      </c>
      <c r="BF24" s="42">
        <v>24730392</v>
      </c>
      <c r="BG24" s="58">
        <v>60970585</v>
      </c>
      <c r="BH24" s="42">
        <v>38787441</v>
      </c>
      <c r="BI24" s="10">
        <f t="shared" si="10"/>
        <v>15.4</v>
      </c>
      <c r="BJ24" s="42">
        <v>10218049</v>
      </c>
      <c r="BK24" s="58">
        <v>38173049</v>
      </c>
      <c r="BL24" s="42">
        <v>29884140</v>
      </c>
      <c r="BM24" s="10">
        <f t="shared" si="14"/>
        <v>15.5</v>
      </c>
      <c r="BN24" s="44">
        <v>9340629</v>
      </c>
      <c r="BO24" s="58">
        <v>22982535</v>
      </c>
      <c r="BP24" s="44">
        <v>20245181</v>
      </c>
      <c r="BQ24" s="67">
        <f t="shared" si="13"/>
        <v>16.5</v>
      </c>
    </row>
    <row r="25" spans="1:69" ht="20.25" customHeight="1" x14ac:dyDescent="0.15">
      <c r="A25" s="16" t="s">
        <v>14</v>
      </c>
      <c r="B25" s="12">
        <v>2596244</v>
      </c>
      <c r="C25" s="13">
        <v>2818310</v>
      </c>
      <c r="D25" s="12">
        <v>2688081</v>
      </c>
      <c r="E25" s="14">
        <v>4.5</v>
      </c>
      <c r="F25" s="12">
        <v>2694726</v>
      </c>
      <c r="G25" s="12">
        <v>2923626</v>
      </c>
      <c r="H25" s="12">
        <v>2838139</v>
      </c>
      <c r="I25" s="17">
        <v>4.9000000000000004</v>
      </c>
      <c r="J25" s="12">
        <v>2692828</v>
      </c>
      <c r="K25" s="12">
        <v>2759254</v>
      </c>
      <c r="L25" s="12">
        <v>2696311</v>
      </c>
      <c r="M25" s="17">
        <v>4.4000000000000004</v>
      </c>
      <c r="N25" s="12">
        <v>2865354</v>
      </c>
      <c r="O25" s="12">
        <v>3098192</v>
      </c>
      <c r="P25" s="12">
        <v>2963505</v>
      </c>
      <c r="Q25" s="15">
        <v>4.5</v>
      </c>
      <c r="R25" s="12">
        <v>3507002</v>
      </c>
      <c r="S25" s="12">
        <v>3733836</v>
      </c>
      <c r="T25" s="12">
        <v>3708272</v>
      </c>
      <c r="U25" s="10">
        <f>ROUND(T25/T8*100,1)</f>
        <v>5.4</v>
      </c>
      <c r="V25" s="12">
        <v>3451019</v>
      </c>
      <c r="W25" s="12">
        <v>44448151</v>
      </c>
      <c r="X25" s="12">
        <v>42408498</v>
      </c>
      <c r="Y25" s="10">
        <f>ROUND(X25/X8*100,1)</f>
        <v>21.3</v>
      </c>
      <c r="Z25" s="12">
        <v>15229047</v>
      </c>
      <c r="AA25" s="12">
        <v>48000858</v>
      </c>
      <c r="AB25" s="12">
        <v>45308965</v>
      </c>
      <c r="AC25" s="10">
        <f>ROUND(AB25/AB8*100,1)</f>
        <v>13.2</v>
      </c>
      <c r="AD25" s="12">
        <v>13287783</v>
      </c>
      <c r="AE25" s="12">
        <v>24229184</v>
      </c>
      <c r="AF25" s="12">
        <v>20731667</v>
      </c>
      <c r="AG25" s="10">
        <f>ROUND(AF25/AF8*100,1)</f>
        <v>7.3</v>
      </c>
      <c r="AH25" s="12">
        <v>10015870</v>
      </c>
      <c r="AI25" s="12">
        <v>13348750</v>
      </c>
      <c r="AJ25" s="12">
        <v>9988515</v>
      </c>
      <c r="AK25" s="10">
        <f>ROUND(AJ25/AJ8*100,1)</f>
        <v>2.9</v>
      </c>
      <c r="AL25" s="12">
        <v>9689658</v>
      </c>
      <c r="AM25" s="12">
        <v>11848132</v>
      </c>
      <c r="AN25" s="12">
        <v>8466648</v>
      </c>
      <c r="AO25" s="10">
        <f>ROUND(AN25/AN8*100,1)</f>
        <v>2.6</v>
      </c>
      <c r="AP25" s="42">
        <v>6395543</v>
      </c>
      <c r="AQ25" s="42">
        <v>10804127</v>
      </c>
      <c r="AR25" s="42">
        <v>9024883</v>
      </c>
      <c r="AS25" s="10">
        <f>ROUND(AR25/AR8*100,1)</f>
        <v>3.6</v>
      </c>
      <c r="AT25" s="42">
        <v>5929834</v>
      </c>
      <c r="AU25" s="42">
        <v>8508134</v>
      </c>
      <c r="AV25" s="42">
        <v>5580879</v>
      </c>
      <c r="AW25" s="10">
        <f>ROUND(AV25/AV8*100,1)</f>
        <v>2.4</v>
      </c>
      <c r="AX25" s="42">
        <v>5168792</v>
      </c>
      <c r="AY25" s="42">
        <v>8934859</v>
      </c>
      <c r="AZ25" s="42">
        <v>6787468</v>
      </c>
      <c r="BA25" s="10">
        <f>ROUND(AZ25/AZ8*100,1)</f>
        <v>2.8</v>
      </c>
      <c r="BB25" s="42">
        <v>5541511</v>
      </c>
      <c r="BC25" s="58">
        <v>7712761</v>
      </c>
      <c r="BD25" s="42">
        <v>5593832</v>
      </c>
      <c r="BE25" s="10">
        <f>ROUND(BD25/BD8*100,1)-0.1</f>
        <v>2.2999999999999998</v>
      </c>
      <c r="BF25" s="42">
        <v>6087019</v>
      </c>
      <c r="BG25" s="58">
        <v>9075902</v>
      </c>
      <c r="BH25" s="42">
        <v>8190105</v>
      </c>
      <c r="BI25" s="10">
        <f t="shared" si="10"/>
        <v>3.2</v>
      </c>
      <c r="BJ25" s="42">
        <v>4460814</v>
      </c>
      <c r="BK25" s="58">
        <v>7505939</v>
      </c>
      <c r="BL25" s="42">
        <v>7351705</v>
      </c>
      <c r="BM25" s="10">
        <f t="shared" si="14"/>
        <v>3.8</v>
      </c>
      <c r="BN25" s="44">
        <v>4652955</v>
      </c>
      <c r="BO25" s="58">
        <v>4766914</v>
      </c>
      <c r="BP25" s="44">
        <v>4451521</v>
      </c>
      <c r="BQ25" s="67">
        <f t="shared" si="13"/>
        <v>3.6</v>
      </c>
    </row>
    <row r="26" spans="1:69" ht="20.25" customHeight="1" x14ac:dyDescent="0.15">
      <c r="A26" s="16" t="s">
        <v>15</v>
      </c>
      <c r="B26" s="12">
        <v>105225</v>
      </c>
      <c r="C26" s="13">
        <v>159598</v>
      </c>
      <c r="D26" s="12">
        <v>175116</v>
      </c>
      <c r="E26" s="14">
        <v>0.3</v>
      </c>
      <c r="F26" s="12">
        <v>125466</v>
      </c>
      <c r="G26" s="12">
        <v>289741</v>
      </c>
      <c r="H26" s="12">
        <v>317918</v>
      </c>
      <c r="I26" s="17">
        <v>0.5</v>
      </c>
      <c r="J26" s="12">
        <v>138784</v>
      </c>
      <c r="K26" s="12">
        <v>237591</v>
      </c>
      <c r="L26" s="12">
        <v>260769</v>
      </c>
      <c r="M26" s="17">
        <v>0.4</v>
      </c>
      <c r="N26" s="12">
        <v>131019</v>
      </c>
      <c r="O26" s="12">
        <v>140735</v>
      </c>
      <c r="P26" s="12">
        <v>153296</v>
      </c>
      <c r="Q26" s="15">
        <v>0.2</v>
      </c>
      <c r="R26" s="12">
        <v>107853</v>
      </c>
      <c r="S26" s="12">
        <v>895373</v>
      </c>
      <c r="T26" s="12">
        <v>897718</v>
      </c>
      <c r="U26" s="10">
        <f>ROUND(T26/T8*100,1)</f>
        <v>1.3</v>
      </c>
      <c r="V26" s="12">
        <v>126922</v>
      </c>
      <c r="W26" s="12">
        <v>342025</v>
      </c>
      <c r="X26" s="12">
        <v>475300</v>
      </c>
      <c r="Y26" s="10">
        <f>ROUND(X26/X8*100,1)</f>
        <v>0.2</v>
      </c>
      <c r="Z26" s="12">
        <v>132198</v>
      </c>
      <c r="AA26" s="12">
        <v>165640</v>
      </c>
      <c r="AB26" s="12">
        <v>219997</v>
      </c>
      <c r="AC26" s="10">
        <f>ROUND(AB26/AB8*100,1)</f>
        <v>0.1</v>
      </c>
      <c r="AD26" s="12">
        <v>118959</v>
      </c>
      <c r="AE26" s="12">
        <v>250575</v>
      </c>
      <c r="AF26" s="12">
        <v>314242</v>
      </c>
      <c r="AG26" s="10">
        <f>ROUND(AF26/AF8*100,1)</f>
        <v>0.1</v>
      </c>
      <c r="AH26" s="12">
        <v>225634</v>
      </c>
      <c r="AI26" s="12">
        <v>1158409</v>
      </c>
      <c r="AJ26" s="12">
        <v>1193685</v>
      </c>
      <c r="AK26" s="10">
        <f>ROUND(AJ26/AJ8*100,1)</f>
        <v>0.3</v>
      </c>
      <c r="AL26" s="12">
        <v>1734551</v>
      </c>
      <c r="AM26" s="12">
        <v>1198985</v>
      </c>
      <c r="AN26" s="12">
        <v>1242185</v>
      </c>
      <c r="AO26" s="10">
        <f>ROUND(AN26/AN8*100,1)</f>
        <v>0.4</v>
      </c>
      <c r="AP26" s="42">
        <v>1610846</v>
      </c>
      <c r="AQ26" s="42">
        <v>3150159</v>
      </c>
      <c r="AR26" s="42">
        <v>3195034</v>
      </c>
      <c r="AS26" s="10">
        <f>ROUND(AR26/AR8*100,1)</f>
        <v>1.3</v>
      </c>
      <c r="AT26" s="42">
        <v>1160546</v>
      </c>
      <c r="AU26" s="42">
        <v>1621468</v>
      </c>
      <c r="AV26" s="42">
        <v>1681190</v>
      </c>
      <c r="AW26" s="10">
        <f>ROUND(AV26/AV8*100,1)</f>
        <v>0.7</v>
      </c>
      <c r="AX26" s="42">
        <v>1094201</v>
      </c>
      <c r="AY26" s="42">
        <v>1261643</v>
      </c>
      <c r="AZ26" s="42">
        <v>1396924</v>
      </c>
      <c r="BA26" s="10">
        <f>ROUND(AZ26/AZ8*100,1)</f>
        <v>0.6</v>
      </c>
      <c r="BB26" s="42">
        <v>269694</v>
      </c>
      <c r="BC26" s="58">
        <v>1951384</v>
      </c>
      <c r="BD26" s="42">
        <v>1989746</v>
      </c>
      <c r="BE26" s="10">
        <f>ROUND(BD26/BD8*100,1)</f>
        <v>0.8</v>
      </c>
      <c r="BF26" s="42">
        <v>350777</v>
      </c>
      <c r="BG26" s="58">
        <v>953763</v>
      </c>
      <c r="BH26" s="42">
        <v>1208388</v>
      </c>
      <c r="BI26" s="10">
        <f>ROUND(BH26/$BH$8*100,1)</f>
        <v>0.5</v>
      </c>
      <c r="BJ26" s="42">
        <v>189067</v>
      </c>
      <c r="BK26" s="58">
        <v>1127404</v>
      </c>
      <c r="BL26" s="42">
        <v>1216105</v>
      </c>
      <c r="BM26" s="10">
        <f t="shared" si="14"/>
        <v>0.6</v>
      </c>
      <c r="BN26" s="44">
        <v>204534</v>
      </c>
      <c r="BO26" s="58">
        <v>594810</v>
      </c>
      <c r="BP26" s="44">
        <v>721156</v>
      </c>
      <c r="BQ26" s="67">
        <f t="shared" si="13"/>
        <v>0.6</v>
      </c>
    </row>
    <row r="27" spans="1:69" ht="20.25" customHeight="1" x14ac:dyDescent="0.15">
      <c r="A27" s="16" t="s">
        <v>54</v>
      </c>
      <c r="B27" s="12">
        <v>6001</v>
      </c>
      <c r="C27" s="13">
        <v>7963</v>
      </c>
      <c r="D27" s="12">
        <v>7961</v>
      </c>
      <c r="E27" s="14">
        <v>0</v>
      </c>
      <c r="F27" s="12">
        <v>1</v>
      </c>
      <c r="G27" s="12">
        <v>207003</v>
      </c>
      <c r="H27" s="12">
        <v>207001</v>
      </c>
      <c r="I27" s="17">
        <v>0.4</v>
      </c>
      <c r="J27" s="12">
        <v>52001</v>
      </c>
      <c r="K27" s="12">
        <v>113803</v>
      </c>
      <c r="L27" s="12">
        <v>113801</v>
      </c>
      <c r="M27" s="17">
        <v>0.2</v>
      </c>
      <c r="N27" s="12">
        <v>2</v>
      </c>
      <c r="O27" s="12">
        <v>31000</v>
      </c>
      <c r="P27" s="12">
        <v>31018</v>
      </c>
      <c r="Q27" s="15">
        <v>0</v>
      </c>
      <c r="R27" s="12">
        <v>2</v>
      </c>
      <c r="S27" s="12">
        <v>82941</v>
      </c>
      <c r="T27" s="12">
        <v>82939</v>
      </c>
      <c r="U27" s="10">
        <f>ROUND(T27/T8*100,1)</f>
        <v>0.1</v>
      </c>
      <c r="V27" s="12">
        <v>2</v>
      </c>
      <c r="W27" s="12">
        <v>1135687</v>
      </c>
      <c r="X27" s="12">
        <v>1135686</v>
      </c>
      <c r="Y27" s="10">
        <f>ROUND(X27/X8*100,1)</f>
        <v>0.6</v>
      </c>
      <c r="Z27" s="12">
        <v>6612</v>
      </c>
      <c r="AA27" s="12">
        <v>469848</v>
      </c>
      <c r="AB27" s="12">
        <v>468825</v>
      </c>
      <c r="AC27" s="10">
        <f>ROUND(AB27/AB8*100,1)</f>
        <v>0.1</v>
      </c>
      <c r="AD27" s="12">
        <v>2</v>
      </c>
      <c r="AE27" s="12">
        <v>177787</v>
      </c>
      <c r="AF27" s="12">
        <v>177751</v>
      </c>
      <c r="AG27" s="10">
        <f>ROUND(AF27/AF8*100,1)</f>
        <v>0.1</v>
      </c>
      <c r="AH27" s="12">
        <v>2</v>
      </c>
      <c r="AI27" s="12">
        <v>536011</v>
      </c>
      <c r="AJ27" s="12">
        <v>536097</v>
      </c>
      <c r="AK27" s="10">
        <f>ROUND(AJ27/AJ8*100,1)</f>
        <v>0.2</v>
      </c>
      <c r="AL27" s="12">
        <v>2</v>
      </c>
      <c r="AM27" s="12">
        <v>455838</v>
      </c>
      <c r="AN27" s="12">
        <v>455909</v>
      </c>
      <c r="AO27" s="10">
        <f>ROUND(AN27/AN8*100,1)+0.1</f>
        <v>0.2</v>
      </c>
      <c r="AP27" s="42">
        <v>2</v>
      </c>
      <c r="AQ27" s="42">
        <v>308649</v>
      </c>
      <c r="AR27" s="42">
        <v>308644</v>
      </c>
      <c r="AS27" s="10">
        <f>ROUND(AR27/AR8*100,1)</f>
        <v>0.1</v>
      </c>
      <c r="AT27" s="42">
        <v>3</v>
      </c>
      <c r="AU27" s="42">
        <v>266737</v>
      </c>
      <c r="AV27" s="42">
        <v>266731</v>
      </c>
      <c r="AW27" s="10">
        <f>ROUND(AV27/AV8*100,1)</f>
        <v>0.1</v>
      </c>
      <c r="AX27" s="42">
        <v>3</v>
      </c>
      <c r="AY27" s="42">
        <v>307560</v>
      </c>
      <c r="AZ27" s="42">
        <v>307588</v>
      </c>
      <c r="BA27" s="10">
        <f>ROUND(AZ27/AZ8*100,1)</f>
        <v>0.1</v>
      </c>
      <c r="BB27" s="42">
        <v>3</v>
      </c>
      <c r="BC27" s="58">
        <v>461115</v>
      </c>
      <c r="BD27" s="42">
        <v>462074</v>
      </c>
      <c r="BE27" s="10">
        <f>ROUND(BD27/BD8*100,1)</f>
        <v>0.2</v>
      </c>
      <c r="BF27" s="42">
        <v>3</v>
      </c>
      <c r="BG27" s="58">
        <v>454598</v>
      </c>
      <c r="BH27" s="42">
        <v>443318</v>
      </c>
      <c r="BI27" s="10">
        <f t="shared" si="10"/>
        <v>0.2</v>
      </c>
      <c r="BJ27" s="42">
        <v>3</v>
      </c>
      <c r="BK27" s="58">
        <v>561347</v>
      </c>
      <c r="BL27" s="42">
        <v>573993</v>
      </c>
      <c r="BM27" s="10">
        <f t="shared" si="14"/>
        <v>0.3</v>
      </c>
      <c r="BN27" s="44">
        <v>1003</v>
      </c>
      <c r="BO27" s="58">
        <v>824543</v>
      </c>
      <c r="BP27" s="44">
        <v>823743</v>
      </c>
      <c r="BQ27" s="67">
        <f t="shared" si="13"/>
        <v>0.7</v>
      </c>
    </row>
    <row r="28" spans="1:69" ht="20.25" customHeight="1" x14ac:dyDescent="0.15">
      <c r="A28" s="16" t="s">
        <v>16</v>
      </c>
      <c r="B28" s="12">
        <v>110543</v>
      </c>
      <c r="C28" s="13">
        <v>2045282</v>
      </c>
      <c r="D28" s="12">
        <v>1485261</v>
      </c>
      <c r="E28" s="14">
        <v>2.5</v>
      </c>
      <c r="F28" s="12">
        <v>902149</v>
      </c>
      <c r="G28" s="12">
        <v>532610</v>
      </c>
      <c r="H28" s="12">
        <v>75328</v>
      </c>
      <c r="I28" s="17">
        <v>0.1</v>
      </c>
      <c r="J28" s="12">
        <v>1361517</v>
      </c>
      <c r="K28" s="12">
        <v>1882400</v>
      </c>
      <c r="L28" s="12">
        <v>1419268</v>
      </c>
      <c r="M28" s="17">
        <v>2.2999999999999998</v>
      </c>
      <c r="N28" s="12">
        <v>989392</v>
      </c>
      <c r="O28" s="12">
        <v>1914010</v>
      </c>
      <c r="P28" s="12">
        <v>1486567</v>
      </c>
      <c r="Q28" s="15">
        <v>2.2000000000000002</v>
      </c>
      <c r="R28" s="12">
        <v>1039761</v>
      </c>
      <c r="S28" s="12">
        <v>3121684</v>
      </c>
      <c r="T28" s="12">
        <v>1916832</v>
      </c>
      <c r="U28" s="10">
        <f>ROUND(T28/T8*100,1)</f>
        <v>2.8</v>
      </c>
      <c r="V28" s="12">
        <v>1032963</v>
      </c>
      <c r="W28" s="12">
        <v>1568890</v>
      </c>
      <c r="X28" s="12">
        <v>375969</v>
      </c>
      <c r="Y28" s="10">
        <f>ROUND(X28/X8*100,1)</f>
        <v>0.2</v>
      </c>
      <c r="Z28" s="12">
        <v>3792234</v>
      </c>
      <c r="AA28" s="12">
        <v>33330746</v>
      </c>
      <c r="AB28" s="12">
        <v>10115430</v>
      </c>
      <c r="AC28" s="10">
        <f>ROUND(AB28/AB8*100,1)</f>
        <v>2.9</v>
      </c>
      <c r="AD28" s="12">
        <v>60218668</v>
      </c>
      <c r="AE28" s="12">
        <v>58188379</v>
      </c>
      <c r="AF28" s="12">
        <v>51730935</v>
      </c>
      <c r="AG28" s="10">
        <f>ROUND(AF28/AF8*100,1)</f>
        <v>18.3</v>
      </c>
      <c r="AH28" s="12">
        <v>103731269</v>
      </c>
      <c r="AI28" s="12">
        <v>99209757</v>
      </c>
      <c r="AJ28" s="12">
        <v>98639656</v>
      </c>
      <c r="AK28" s="10">
        <f>ROUND(AJ28/AJ8*100,1)</f>
        <v>28.8</v>
      </c>
      <c r="AL28" s="12">
        <v>135302254</v>
      </c>
      <c r="AM28" s="12">
        <v>116943313</v>
      </c>
      <c r="AN28" s="12">
        <v>115994253</v>
      </c>
      <c r="AO28" s="10">
        <f>ROUND(AN28/AN8*100,1)</f>
        <v>35.4</v>
      </c>
      <c r="AP28" s="42">
        <v>104355659</v>
      </c>
      <c r="AQ28" s="42">
        <v>87727263</v>
      </c>
      <c r="AR28" s="42">
        <v>86270834</v>
      </c>
      <c r="AS28" s="10">
        <f>ROUND(AR28/AR8*100,1)</f>
        <v>34.6</v>
      </c>
      <c r="AT28" s="42">
        <v>84819506</v>
      </c>
      <c r="AU28" s="42">
        <v>71946159</v>
      </c>
      <c r="AV28" s="42">
        <v>70761794</v>
      </c>
      <c r="AW28" s="10">
        <f>ROUND(AV28/AV8*100,1)</f>
        <v>30.5</v>
      </c>
      <c r="AX28" s="42">
        <v>51756001</v>
      </c>
      <c r="AY28" s="42">
        <v>66243629</v>
      </c>
      <c r="AZ28" s="42">
        <v>65974168</v>
      </c>
      <c r="BA28" s="10">
        <f>ROUND(AZ28/AZ8*100,1)</f>
        <v>27</v>
      </c>
      <c r="BB28" s="42">
        <v>62027791</v>
      </c>
      <c r="BC28" s="58">
        <v>50084010</v>
      </c>
      <c r="BD28" s="42">
        <v>49629852</v>
      </c>
      <c r="BE28" s="10">
        <f>ROUND(BD28/BD8*100,1)</f>
        <v>20.9</v>
      </c>
      <c r="BF28" s="42">
        <v>79308121</v>
      </c>
      <c r="BG28" s="58">
        <v>94932124</v>
      </c>
      <c r="BH28" s="42">
        <v>94694780</v>
      </c>
      <c r="BI28" s="10">
        <f t="shared" si="10"/>
        <v>37.5</v>
      </c>
      <c r="BJ28" s="42">
        <v>7378866</v>
      </c>
      <c r="BK28" s="58">
        <v>27027510</v>
      </c>
      <c r="BL28" s="42">
        <v>26710984</v>
      </c>
      <c r="BM28" s="10">
        <f t="shared" si="14"/>
        <v>13.9</v>
      </c>
      <c r="BN28" s="44">
        <v>6725364</v>
      </c>
      <c r="BO28" s="58">
        <v>8890269</v>
      </c>
      <c r="BP28" s="44">
        <v>8732849</v>
      </c>
      <c r="BQ28" s="67">
        <f t="shared" si="13"/>
        <v>7.1</v>
      </c>
    </row>
    <row r="29" spans="1:69" ht="20.25" customHeight="1" x14ac:dyDescent="0.15">
      <c r="A29" s="16" t="s">
        <v>55</v>
      </c>
      <c r="B29" s="12">
        <v>1</v>
      </c>
      <c r="C29" s="13">
        <v>385862</v>
      </c>
      <c r="D29" s="12">
        <v>385861</v>
      </c>
      <c r="E29" s="14">
        <v>0.6</v>
      </c>
      <c r="F29" s="12">
        <v>1</v>
      </c>
      <c r="G29" s="12">
        <v>357025</v>
      </c>
      <c r="H29" s="12">
        <v>357023</v>
      </c>
      <c r="I29" s="17">
        <v>0.6</v>
      </c>
      <c r="J29" s="12">
        <v>1</v>
      </c>
      <c r="K29" s="12">
        <v>200232</v>
      </c>
      <c r="L29" s="12">
        <v>200231</v>
      </c>
      <c r="M29" s="17">
        <v>0.3</v>
      </c>
      <c r="N29" s="12">
        <v>1</v>
      </c>
      <c r="O29" s="12">
        <v>319464</v>
      </c>
      <c r="P29" s="12">
        <v>319463</v>
      </c>
      <c r="Q29" s="15">
        <v>0.5</v>
      </c>
      <c r="R29" s="12">
        <v>1</v>
      </c>
      <c r="S29" s="12">
        <v>687459</v>
      </c>
      <c r="T29" s="12">
        <v>687458</v>
      </c>
      <c r="U29" s="10">
        <f>ROUND(T29/T8*100,1)</f>
        <v>1</v>
      </c>
      <c r="V29" s="12">
        <v>1</v>
      </c>
      <c r="W29" s="12">
        <v>689044</v>
      </c>
      <c r="X29" s="12">
        <v>689043</v>
      </c>
      <c r="Y29" s="10">
        <f>ROUND(X29/X8*100,1)</f>
        <v>0.3</v>
      </c>
      <c r="Z29" s="12">
        <v>1</v>
      </c>
      <c r="AA29" s="12">
        <v>10377679</v>
      </c>
      <c r="AB29" s="12">
        <v>10377677</v>
      </c>
      <c r="AC29" s="10">
        <f>ROUND(AB29/AB8*100,1)</f>
        <v>3</v>
      </c>
      <c r="AD29" s="12">
        <v>1</v>
      </c>
      <c r="AE29" s="12">
        <v>21387428</v>
      </c>
      <c r="AF29" s="12">
        <v>21387427</v>
      </c>
      <c r="AG29" s="10">
        <f>ROUND(AF29/AF8*100,1)</f>
        <v>7.6</v>
      </c>
      <c r="AH29" s="12">
        <v>1</v>
      </c>
      <c r="AI29" s="12">
        <v>32759465</v>
      </c>
      <c r="AJ29" s="12">
        <v>32759463</v>
      </c>
      <c r="AK29" s="10">
        <f>ROUND(AJ29/AJ8*100,1)</f>
        <v>9.6</v>
      </c>
      <c r="AL29" s="12">
        <v>1</v>
      </c>
      <c r="AM29" s="12">
        <v>30781109</v>
      </c>
      <c r="AN29" s="12">
        <v>30781107</v>
      </c>
      <c r="AO29" s="10">
        <f>ROUND(AN29/AN8*100,1)</f>
        <v>9.4</v>
      </c>
      <c r="AP29" s="42">
        <v>1</v>
      </c>
      <c r="AQ29" s="42">
        <v>33141202</v>
      </c>
      <c r="AR29" s="42">
        <v>33141201</v>
      </c>
      <c r="AS29" s="10">
        <f>ROUND(AR29/AR8*100,1)</f>
        <v>13.3</v>
      </c>
      <c r="AT29" s="42">
        <v>1</v>
      </c>
      <c r="AU29" s="42">
        <v>40029883</v>
      </c>
      <c r="AV29" s="42">
        <v>40029882</v>
      </c>
      <c r="AW29" s="10">
        <f>ROUND(AV29/AV8*100,1)</f>
        <v>17.2</v>
      </c>
      <c r="AX29" s="42">
        <v>1</v>
      </c>
      <c r="AY29" s="42">
        <v>33313153</v>
      </c>
      <c r="AZ29" s="42">
        <v>33313152</v>
      </c>
      <c r="BA29" s="10">
        <f>ROUND(AZ29/AZ8*100,1)</f>
        <v>13.7</v>
      </c>
      <c r="BB29" s="42">
        <v>1</v>
      </c>
      <c r="BC29" s="58">
        <f>32631668</f>
        <v>32631668</v>
      </c>
      <c r="BD29" s="42">
        <v>32631667</v>
      </c>
      <c r="BE29" s="10">
        <f>ROUND(BD29/BD8*100,1)</f>
        <v>13.7</v>
      </c>
      <c r="BF29" s="42">
        <v>1</v>
      </c>
      <c r="BG29" s="58">
        <v>25769574</v>
      </c>
      <c r="BH29" s="42">
        <v>25769573</v>
      </c>
      <c r="BI29" s="10">
        <f>ROUND(BH29/$BH$8*100,1)</f>
        <v>10.199999999999999</v>
      </c>
      <c r="BJ29" s="42">
        <v>1</v>
      </c>
      <c r="BK29" s="58">
        <v>71056352</v>
      </c>
      <c r="BL29" s="42">
        <v>71056351</v>
      </c>
      <c r="BM29" s="10">
        <f t="shared" si="14"/>
        <v>36.9</v>
      </c>
      <c r="BN29" s="44">
        <v>1</v>
      </c>
      <c r="BO29" s="58">
        <v>34125722</v>
      </c>
      <c r="BP29" s="44">
        <v>34125721</v>
      </c>
      <c r="BQ29" s="67">
        <f t="shared" si="13"/>
        <v>27.8</v>
      </c>
    </row>
    <row r="30" spans="1:69" ht="20.25" customHeight="1" x14ac:dyDescent="0.15">
      <c r="A30" s="16" t="s">
        <v>17</v>
      </c>
      <c r="B30" s="12">
        <v>2064874</v>
      </c>
      <c r="C30" s="13">
        <v>2167827</v>
      </c>
      <c r="D30" s="12">
        <v>2089548</v>
      </c>
      <c r="E30" s="14">
        <v>3.5</v>
      </c>
      <c r="F30" s="12">
        <v>2163043</v>
      </c>
      <c r="G30" s="12">
        <v>2495666</v>
      </c>
      <c r="H30" s="12">
        <v>2424290</v>
      </c>
      <c r="I30" s="17">
        <v>4.2</v>
      </c>
      <c r="J30" s="12">
        <v>2126447</v>
      </c>
      <c r="K30" s="12">
        <v>2165908</v>
      </c>
      <c r="L30" s="12">
        <v>2112471</v>
      </c>
      <c r="M30" s="17">
        <v>3.5</v>
      </c>
      <c r="N30" s="12">
        <v>2054254</v>
      </c>
      <c r="O30" s="12">
        <v>2071614</v>
      </c>
      <c r="P30" s="12">
        <v>1821004</v>
      </c>
      <c r="Q30" s="15">
        <f>ROUND(P30/P8*100,1)</f>
        <v>2.7</v>
      </c>
      <c r="R30" s="12">
        <v>2339924</v>
      </c>
      <c r="S30" s="12">
        <v>2437306</v>
      </c>
      <c r="T30" s="12">
        <v>2267746</v>
      </c>
      <c r="U30" s="10">
        <f>ROUND(T30/T8*100,1)+0.1</f>
        <v>3.4</v>
      </c>
      <c r="V30" s="12">
        <v>2018672</v>
      </c>
      <c r="W30" s="12">
        <v>3055075</v>
      </c>
      <c r="X30" s="12">
        <v>3011946</v>
      </c>
      <c r="Y30" s="10">
        <f>ROUND(X30/X8*100,1)+0.1</f>
        <v>1.6</v>
      </c>
      <c r="Z30" s="12">
        <v>2582136</v>
      </c>
      <c r="AA30" s="12">
        <v>3518365</v>
      </c>
      <c r="AB30" s="12">
        <v>3297609</v>
      </c>
      <c r="AC30" s="10">
        <f>ROUND(AB30/AB8*100,1)</f>
        <v>1</v>
      </c>
      <c r="AD30" s="12">
        <v>2150208</v>
      </c>
      <c r="AE30" s="12">
        <v>2423184</v>
      </c>
      <c r="AF30" s="12">
        <v>2692175</v>
      </c>
      <c r="AG30" s="10">
        <f>ROUND(AF30/AF8*100,1)</f>
        <v>1</v>
      </c>
      <c r="AH30" s="12">
        <v>2228932</v>
      </c>
      <c r="AI30" s="12">
        <v>2400655</v>
      </c>
      <c r="AJ30" s="12">
        <v>2499058</v>
      </c>
      <c r="AK30" s="10">
        <f>ROUND(AJ30/AJ8*100,1)</f>
        <v>0.7</v>
      </c>
      <c r="AL30" s="12">
        <v>2837887</v>
      </c>
      <c r="AM30" s="12">
        <v>3383995</v>
      </c>
      <c r="AN30" s="12">
        <v>3575706</v>
      </c>
      <c r="AO30" s="10">
        <f>ROUND(AN30/AN8*100,1)</f>
        <v>1.1000000000000001</v>
      </c>
      <c r="AP30" s="42">
        <v>2250643</v>
      </c>
      <c r="AQ30" s="42">
        <v>2611111</v>
      </c>
      <c r="AR30" s="42">
        <v>2592037</v>
      </c>
      <c r="AS30" s="10">
        <f>ROUND(AR30/AR8*100,1)</f>
        <v>1</v>
      </c>
      <c r="AT30" s="42">
        <v>2445492</v>
      </c>
      <c r="AU30" s="42">
        <v>3265465</v>
      </c>
      <c r="AV30" s="42">
        <v>3339993</v>
      </c>
      <c r="AW30" s="10">
        <f>ROUND(AV30/AV8*100,1)</f>
        <v>1.4</v>
      </c>
      <c r="AX30" s="42">
        <v>2628709</v>
      </c>
      <c r="AY30" s="42">
        <v>2615235</v>
      </c>
      <c r="AZ30" s="42">
        <v>2681954</v>
      </c>
      <c r="BA30" s="10">
        <f>ROUND(AZ30/AZ8*100,1)</f>
        <v>1.1000000000000001</v>
      </c>
      <c r="BB30" s="42">
        <v>1708053</v>
      </c>
      <c r="BC30" s="58">
        <v>2495495</v>
      </c>
      <c r="BD30" s="42">
        <v>2521283</v>
      </c>
      <c r="BE30" s="10">
        <f>ROUND(BD30/BD8*100,1)</f>
        <v>1.1000000000000001</v>
      </c>
      <c r="BF30" s="42">
        <v>1641158</v>
      </c>
      <c r="BG30" s="58">
        <v>2694571</v>
      </c>
      <c r="BH30" s="42">
        <v>3159936</v>
      </c>
      <c r="BI30" s="10">
        <f t="shared" si="10"/>
        <v>1.3</v>
      </c>
      <c r="BJ30" s="42">
        <v>2145098</v>
      </c>
      <c r="BK30" s="58">
        <v>2934572</v>
      </c>
      <c r="BL30" s="42">
        <v>2823033</v>
      </c>
      <c r="BM30" s="10">
        <f t="shared" si="14"/>
        <v>1.5</v>
      </c>
      <c r="BN30" s="44">
        <v>1910331</v>
      </c>
      <c r="BO30" s="58">
        <v>2563572</v>
      </c>
      <c r="BP30" s="44">
        <v>2506478</v>
      </c>
      <c r="BQ30" s="67">
        <f t="shared" si="13"/>
        <v>2</v>
      </c>
    </row>
    <row r="31" spans="1:69" ht="20.25" customHeight="1" x14ac:dyDescent="0.15">
      <c r="A31" s="16" t="s">
        <v>18</v>
      </c>
      <c r="B31" s="12">
        <v>6057000</v>
      </c>
      <c r="C31" s="13">
        <v>6528600</v>
      </c>
      <c r="D31" s="12">
        <v>6276000</v>
      </c>
      <c r="E31" s="14">
        <v>10.5</v>
      </c>
      <c r="F31" s="12">
        <v>4619500</v>
      </c>
      <c r="G31" s="12">
        <v>5620900</v>
      </c>
      <c r="H31" s="12">
        <v>5564400</v>
      </c>
      <c r="I31" s="17">
        <v>9.6</v>
      </c>
      <c r="J31" s="12">
        <v>7125000</v>
      </c>
      <c r="K31" s="12">
        <v>7670700</v>
      </c>
      <c r="L31" s="12">
        <v>7508200</v>
      </c>
      <c r="M31" s="17">
        <v>12.4</v>
      </c>
      <c r="N31" s="12">
        <v>9346600</v>
      </c>
      <c r="O31" s="12">
        <v>8944000</v>
      </c>
      <c r="P31" s="12">
        <v>8332200</v>
      </c>
      <c r="Q31" s="15">
        <f>ROUND(P31/P8*100,1)</f>
        <v>12.6</v>
      </c>
      <c r="R31" s="12">
        <v>6436500</v>
      </c>
      <c r="S31" s="12">
        <v>7732200</v>
      </c>
      <c r="T31" s="12">
        <v>7106400</v>
      </c>
      <c r="U31" s="10">
        <f>ROUND(T31/T8*100,1)+0.1</f>
        <v>10.5</v>
      </c>
      <c r="V31" s="12">
        <v>5353500</v>
      </c>
      <c r="W31" s="12">
        <v>9109310</v>
      </c>
      <c r="X31" s="12">
        <v>8783610</v>
      </c>
      <c r="Y31" s="10">
        <f>ROUND(X31/X8*100,1)</f>
        <v>4.4000000000000004</v>
      </c>
      <c r="Z31" s="12">
        <v>10645800</v>
      </c>
      <c r="AA31" s="12">
        <v>5913800</v>
      </c>
      <c r="AB31" s="12">
        <v>5329100</v>
      </c>
      <c r="AC31" s="10">
        <f>ROUND(AB31/AB8*100,1)+0.1</f>
        <v>1.6</v>
      </c>
      <c r="AD31" s="12">
        <v>11129700</v>
      </c>
      <c r="AE31" s="12">
        <v>5828050</v>
      </c>
      <c r="AF31" s="12">
        <v>4911150</v>
      </c>
      <c r="AG31" s="10">
        <f>ROUND(AF31/AF8*100,1)</f>
        <v>1.7</v>
      </c>
      <c r="AH31" s="12">
        <v>14368600</v>
      </c>
      <c r="AI31" s="12">
        <v>9089640</v>
      </c>
      <c r="AJ31" s="12">
        <v>8167840</v>
      </c>
      <c r="AK31" s="10">
        <f>ROUND(AJ31/AJ8*100,1)</f>
        <v>2.4</v>
      </c>
      <c r="AL31" s="12">
        <v>16724100</v>
      </c>
      <c r="AM31" s="12">
        <v>13779667</v>
      </c>
      <c r="AN31" s="12">
        <v>11096938</v>
      </c>
      <c r="AO31" s="10">
        <f>ROUND(AN31/AN8*100,1)</f>
        <v>3.4</v>
      </c>
      <c r="AP31" s="42">
        <v>12130400</v>
      </c>
      <c r="AQ31" s="42">
        <v>13899279</v>
      </c>
      <c r="AR31" s="42">
        <v>10881499</v>
      </c>
      <c r="AS31" s="10">
        <f>ROUND(AR31/AR8*100,1)</f>
        <v>4.4000000000000004</v>
      </c>
      <c r="AT31" s="42">
        <v>8173800</v>
      </c>
      <c r="AU31" s="42">
        <v>11181780</v>
      </c>
      <c r="AV31" s="42">
        <v>8209780</v>
      </c>
      <c r="AW31" s="10">
        <f>ROUND(AV31/AV8*100,1)</f>
        <v>3.5</v>
      </c>
      <c r="AX31" s="42">
        <v>8804300</v>
      </c>
      <c r="AY31" s="42">
        <v>11534500</v>
      </c>
      <c r="AZ31" s="42">
        <v>6368800</v>
      </c>
      <c r="BA31" s="10">
        <f>ROUND(AZ31/AZ8*100,1)</f>
        <v>2.6</v>
      </c>
      <c r="BB31" s="42">
        <v>12526700</v>
      </c>
      <c r="BC31" s="58">
        <v>16513250</v>
      </c>
      <c r="BD31" s="42">
        <v>9516100</v>
      </c>
      <c r="BE31" s="10">
        <f>ROUND(BD31/BD8*100,1)</f>
        <v>4</v>
      </c>
      <c r="BF31" s="42">
        <v>9034200</v>
      </c>
      <c r="BG31" s="58">
        <v>14393150</v>
      </c>
      <c r="BH31" s="42">
        <v>10312050</v>
      </c>
      <c r="BI31" s="10">
        <f t="shared" si="10"/>
        <v>4.0999999999999996</v>
      </c>
      <c r="BJ31" s="42">
        <v>3944200</v>
      </c>
      <c r="BK31" s="58">
        <v>8033100</v>
      </c>
      <c r="BL31" s="42">
        <v>6161400</v>
      </c>
      <c r="BM31" s="10">
        <f t="shared" si="14"/>
        <v>3.2</v>
      </c>
      <c r="BN31" s="44">
        <v>5540400</v>
      </c>
      <c r="BO31" s="58">
        <v>8210400</v>
      </c>
      <c r="BP31" s="44">
        <v>5235600</v>
      </c>
      <c r="BQ31" s="67">
        <f t="shared" si="13"/>
        <v>4.3</v>
      </c>
    </row>
    <row r="32" spans="1:69" ht="20.25" customHeight="1" x14ac:dyDescent="0.15">
      <c r="D32" s="18"/>
      <c r="E32" s="19"/>
      <c r="F32" s="19"/>
      <c r="G32" s="19"/>
      <c r="H32" s="18"/>
      <c r="I32" s="19"/>
      <c r="J32" s="19"/>
      <c r="K32" s="19"/>
      <c r="L32" s="18"/>
      <c r="M32" s="19"/>
      <c r="N32" s="19"/>
      <c r="O32" s="19"/>
      <c r="P32" s="18"/>
      <c r="Q32" s="19"/>
      <c r="R32" s="19"/>
      <c r="S32" s="19"/>
      <c r="T32" s="18"/>
      <c r="U32" s="19"/>
      <c r="V32" s="19"/>
      <c r="W32" s="19"/>
      <c r="X32" s="18"/>
      <c r="Y32" s="19"/>
      <c r="Z32" s="19"/>
      <c r="AA32" s="19"/>
      <c r="AB32" s="18"/>
      <c r="AC32" s="19"/>
      <c r="AD32" s="19"/>
      <c r="AE32" s="19"/>
      <c r="AF32" s="18"/>
      <c r="AG32" s="19"/>
      <c r="AH32" s="19"/>
      <c r="AI32" s="19"/>
      <c r="AJ32" s="18"/>
      <c r="AK32" s="19"/>
      <c r="AL32" s="19"/>
      <c r="AM32" s="19"/>
      <c r="AN32" s="18"/>
      <c r="AO32" s="19"/>
      <c r="AP32" s="19"/>
      <c r="AQ32" s="19"/>
      <c r="AR32" s="18"/>
      <c r="AS32" s="19"/>
      <c r="AT32" s="19"/>
      <c r="AU32" s="19"/>
      <c r="AV32" s="18"/>
      <c r="AW32" s="19"/>
      <c r="AX32" s="48"/>
      <c r="AY32" s="48"/>
      <c r="AZ32" s="49"/>
      <c r="BA32" s="48"/>
      <c r="BB32" s="48"/>
      <c r="BC32" s="48"/>
      <c r="BD32" s="49"/>
      <c r="BE32" s="48"/>
    </row>
    <row r="33" spans="1:69" ht="20.25" customHeight="1" x14ac:dyDescent="0.15">
      <c r="AX33" s="46"/>
      <c r="AY33" s="46"/>
      <c r="AZ33" s="47"/>
      <c r="BA33" s="46"/>
      <c r="BB33" s="46"/>
      <c r="BC33" s="46"/>
      <c r="BD33" s="47"/>
      <c r="BE33" s="46"/>
    </row>
    <row r="34" spans="1:69" ht="20.25" customHeight="1" x14ac:dyDescent="0.15">
      <c r="A34" s="1" t="s">
        <v>56</v>
      </c>
      <c r="AX34" s="46"/>
      <c r="AY34" s="46"/>
      <c r="AZ34" s="47"/>
      <c r="BA34" s="46"/>
      <c r="BB34" s="46"/>
      <c r="BC34" s="46"/>
      <c r="BD34" s="47"/>
      <c r="BE34" s="46"/>
    </row>
    <row r="35" spans="1:69" ht="20.25" customHeight="1" x14ac:dyDescent="0.15">
      <c r="A35" s="20" t="s">
        <v>71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50"/>
      <c r="AY35" s="50"/>
      <c r="AZ35" s="50"/>
      <c r="BA35" s="50"/>
      <c r="BB35" s="50"/>
      <c r="BC35" s="50"/>
      <c r="BD35" s="50"/>
      <c r="BE35" s="50"/>
    </row>
    <row r="36" spans="1:69" ht="20.25" customHeight="1" x14ac:dyDescent="0.15">
      <c r="A36" s="82" t="s">
        <v>0</v>
      </c>
      <c r="B36" s="78" t="s">
        <v>1</v>
      </c>
      <c r="C36" s="81"/>
      <c r="D36" s="81"/>
      <c r="E36" s="79"/>
      <c r="F36" s="78" t="s">
        <v>57</v>
      </c>
      <c r="G36" s="81"/>
      <c r="H36" s="81"/>
      <c r="I36" s="79"/>
      <c r="J36" s="78" t="s">
        <v>72</v>
      </c>
      <c r="K36" s="81"/>
      <c r="L36" s="81"/>
      <c r="M36" s="79"/>
      <c r="N36" s="78" t="s">
        <v>77</v>
      </c>
      <c r="O36" s="81"/>
      <c r="P36" s="81"/>
      <c r="Q36" s="79"/>
      <c r="R36" s="78" t="s">
        <v>78</v>
      </c>
      <c r="S36" s="81"/>
      <c r="T36" s="81"/>
      <c r="U36" s="79"/>
      <c r="V36" s="80" t="s">
        <v>79</v>
      </c>
      <c r="W36" s="81"/>
      <c r="X36" s="81"/>
      <c r="Y36" s="79"/>
      <c r="Z36" s="80" t="s">
        <v>80</v>
      </c>
      <c r="AA36" s="81"/>
      <c r="AB36" s="81"/>
      <c r="AC36" s="79"/>
      <c r="AD36" s="80" t="s">
        <v>81</v>
      </c>
      <c r="AE36" s="81"/>
      <c r="AF36" s="81"/>
      <c r="AG36" s="79"/>
      <c r="AH36" s="80" t="s">
        <v>82</v>
      </c>
      <c r="AI36" s="81"/>
      <c r="AJ36" s="81"/>
      <c r="AK36" s="79"/>
      <c r="AL36" s="80" t="s">
        <v>83</v>
      </c>
      <c r="AM36" s="81"/>
      <c r="AN36" s="81"/>
      <c r="AO36" s="79"/>
      <c r="AP36" s="80" t="s">
        <v>84</v>
      </c>
      <c r="AQ36" s="81"/>
      <c r="AR36" s="81"/>
      <c r="AS36" s="79"/>
      <c r="AT36" s="80" t="s">
        <v>85</v>
      </c>
      <c r="AU36" s="81"/>
      <c r="AV36" s="81"/>
      <c r="AW36" s="79"/>
      <c r="AX36" s="70" t="s">
        <v>86</v>
      </c>
      <c r="AY36" s="71"/>
      <c r="AZ36" s="71"/>
      <c r="BA36" s="72"/>
      <c r="BB36" s="70" t="s">
        <v>87</v>
      </c>
      <c r="BC36" s="71"/>
      <c r="BD36" s="71"/>
      <c r="BE36" s="72"/>
      <c r="BF36" s="70" t="s">
        <v>89</v>
      </c>
      <c r="BG36" s="71"/>
      <c r="BH36" s="71"/>
      <c r="BI36" s="72"/>
      <c r="BJ36" s="70" t="s">
        <v>92</v>
      </c>
      <c r="BK36" s="71"/>
      <c r="BL36" s="71"/>
      <c r="BM36" s="72"/>
      <c r="BN36" s="70" t="s">
        <v>93</v>
      </c>
      <c r="BO36" s="71"/>
      <c r="BP36" s="71"/>
      <c r="BQ36" s="72"/>
    </row>
    <row r="37" spans="1:69" ht="20.25" customHeight="1" x14ac:dyDescent="0.15">
      <c r="A37" s="82"/>
      <c r="B37" s="76" t="s">
        <v>46</v>
      </c>
      <c r="C37" s="76" t="s">
        <v>47</v>
      </c>
      <c r="D37" s="78" t="s">
        <v>48</v>
      </c>
      <c r="E37" s="79"/>
      <c r="F37" s="76" t="s">
        <v>46</v>
      </c>
      <c r="G37" s="76" t="s">
        <v>47</v>
      </c>
      <c r="H37" s="78" t="s">
        <v>48</v>
      </c>
      <c r="I37" s="79"/>
      <c r="J37" s="76" t="s">
        <v>46</v>
      </c>
      <c r="K37" s="76" t="s">
        <v>47</v>
      </c>
      <c r="L37" s="78" t="s">
        <v>48</v>
      </c>
      <c r="M37" s="79"/>
      <c r="N37" s="76" t="s">
        <v>46</v>
      </c>
      <c r="O37" s="76" t="s">
        <v>47</v>
      </c>
      <c r="P37" s="78" t="s">
        <v>48</v>
      </c>
      <c r="Q37" s="79"/>
      <c r="R37" s="76" t="s">
        <v>46</v>
      </c>
      <c r="S37" s="76" t="s">
        <v>47</v>
      </c>
      <c r="T37" s="78" t="s">
        <v>48</v>
      </c>
      <c r="U37" s="79"/>
      <c r="V37" s="76" t="s">
        <v>46</v>
      </c>
      <c r="W37" s="76" t="s">
        <v>47</v>
      </c>
      <c r="X37" s="78" t="s">
        <v>48</v>
      </c>
      <c r="Y37" s="79"/>
      <c r="Z37" s="76" t="s">
        <v>46</v>
      </c>
      <c r="AA37" s="76" t="s">
        <v>47</v>
      </c>
      <c r="AB37" s="78" t="s">
        <v>48</v>
      </c>
      <c r="AC37" s="79"/>
      <c r="AD37" s="76" t="s">
        <v>46</v>
      </c>
      <c r="AE37" s="76" t="s">
        <v>47</v>
      </c>
      <c r="AF37" s="78" t="s">
        <v>48</v>
      </c>
      <c r="AG37" s="79"/>
      <c r="AH37" s="76" t="s">
        <v>46</v>
      </c>
      <c r="AI37" s="76" t="s">
        <v>47</v>
      </c>
      <c r="AJ37" s="78" t="s">
        <v>48</v>
      </c>
      <c r="AK37" s="79"/>
      <c r="AL37" s="76" t="s">
        <v>46</v>
      </c>
      <c r="AM37" s="76" t="s">
        <v>47</v>
      </c>
      <c r="AN37" s="78" t="s">
        <v>48</v>
      </c>
      <c r="AO37" s="79"/>
      <c r="AP37" s="76" t="s">
        <v>46</v>
      </c>
      <c r="AQ37" s="76" t="s">
        <v>47</v>
      </c>
      <c r="AR37" s="78" t="s">
        <v>48</v>
      </c>
      <c r="AS37" s="79"/>
      <c r="AT37" s="76" t="s">
        <v>46</v>
      </c>
      <c r="AU37" s="76" t="s">
        <v>47</v>
      </c>
      <c r="AV37" s="78" t="s">
        <v>48</v>
      </c>
      <c r="AW37" s="79"/>
      <c r="AX37" s="73" t="s">
        <v>46</v>
      </c>
      <c r="AY37" s="73" t="s">
        <v>47</v>
      </c>
      <c r="AZ37" s="75" t="s">
        <v>48</v>
      </c>
      <c r="BA37" s="72"/>
      <c r="BB37" s="73" t="s">
        <v>46</v>
      </c>
      <c r="BC37" s="73" t="s">
        <v>47</v>
      </c>
      <c r="BD37" s="75" t="s">
        <v>48</v>
      </c>
      <c r="BE37" s="72"/>
      <c r="BF37" s="73" t="s">
        <v>46</v>
      </c>
      <c r="BG37" s="73" t="s">
        <v>47</v>
      </c>
      <c r="BH37" s="75" t="s">
        <v>48</v>
      </c>
      <c r="BI37" s="72"/>
      <c r="BJ37" s="73" t="s">
        <v>46</v>
      </c>
      <c r="BK37" s="73" t="s">
        <v>47</v>
      </c>
      <c r="BL37" s="75" t="s">
        <v>48</v>
      </c>
      <c r="BM37" s="72"/>
      <c r="BN37" s="73" t="s">
        <v>46</v>
      </c>
      <c r="BO37" s="73" t="s">
        <v>47</v>
      </c>
      <c r="BP37" s="75" t="s">
        <v>48</v>
      </c>
      <c r="BQ37" s="72"/>
    </row>
    <row r="38" spans="1:69" ht="20.25" customHeight="1" x14ac:dyDescent="0.15">
      <c r="A38" s="82"/>
      <c r="B38" s="77"/>
      <c r="C38" s="77"/>
      <c r="D38" s="6" t="s">
        <v>49</v>
      </c>
      <c r="E38" s="7" t="s">
        <v>50</v>
      </c>
      <c r="F38" s="77"/>
      <c r="G38" s="77"/>
      <c r="H38" s="6" t="s">
        <v>49</v>
      </c>
      <c r="I38" s="7" t="s">
        <v>50</v>
      </c>
      <c r="J38" s="77"/>
      <c r="K38" s="77"/>
      <c r="L38" s="6" t="s">
        <v>49</v>
      </c>
      <c r="M38" s="7" t="s">
        <v>50</v>
      </c>
      <c r="N38" s="77"/>
      <c r="O38" s="77"/>
      <c r="P38" s="6" t="s">
        <v>49</v>
      </c>
      <c r="Q38" s="7" t="s">
        <v>50</v>
      </c>
      <c r="R38" s="77"/>
      <c r="S38" s="77"/>
      <c r="T38" s="6" t="s">
        <v>49</v>
      </c>
      <c r="U38" s="7" t="s">
        <v>50</v>
      </c>
      <c r="V38" s="77"/>
      <c r="W38" s="77"/>
      <c r="X38" s="6" t="s">
        <v>49</v>
      </c>
      <c r="Y38" s="7" t="s">
        <v>50</v>
      </c>
      <c r="Z38" s="77"/>
      <c r="AA38" s="77"/>
      <c r="AB38" s="6" t="s">
        <v>49</v>
      </c>
      <c r="AC38" s="7" t="s">
        <v>50</v>
      </c>
      <c r="AD38" s="77"/>
      <c r="AE38" s="77"/>
      <c r="AF38" s="6" t="s">
        <v>49</v>
      </c>
      <c r="AG38" s="7" t="s">
        <v>50</v>
      </c>
      <c r="AH38" s="77"/>
      <c r="AI38" s="77"/>
      <c r="AJ38" s="6" t="s">
        <v>49</v>
      </c>
      <c r="AK38" s="7" t="s">
        <v>50</v>
      </c>
      <c r="AL38" s="77"/>
      <c r="AM38" s="77"/>
      <c r="AN38" s="6" t="s">
        <v>49</v>
      </c>
      <c r="AO38" s="7" t="s">
        <v>50</v>
      </c>
      <c r="AP38" s="77"/>
      <c r="AQ38" s="77"/>
      <c r="AR38" s="41" t="s">
        <v>49</v>
      </c>
      <c r="AS38" s="7" t="s">
        <v>50</v>
      </c>
      <c r="AT38" s="77"/>
      <c r="AU38" s="77"/>
      <c r="AV38" s="43" t="s">
        <v>49</v>
      </c>
      <c r="AW38" s="7" t="s">
        <v>50</v>
      </c>
      <c r="AX38" s="74"/>
      <c r="AY38" s="74"/>
      <c r="AZ38" s="53" t="s">
        <v>49</v>
      </c>
      <c r="BA38" s="54" t="s">
        <v>50</v>
      </c>
      <c r="BB38" s="74"/>
      <c r="BC38" s="74"/>
      <c r="BD38" s="55" t="s">
        <v>49</v>
      </c>
      <c r="BE38" s="54" t="s">
        <v>50</v>
      </c>
      <c r="BF38" s="74"/>
      <c r="BG38" s="74"/>
      <c r="BH38" s="63" t="s">
        <v>49</v>
      </c>
      <c r="BI38" s="54" t="s">
        <v>50</v>
      </c>
      <c r="BJ38" s="74"/>
      <c r="BK38" s="74"/>
      <c r="BL38" s="65" t="s">
        <v>49</v>
      </c>
      <c r="BM38" s="54" t="s">
        <v>50</v>
      </c>
      <c r="BN38" s="74"/>
      <c r="BO38" s="74"/>
      <c r="BP38" s="66" t="s">
        <v>49</v>
      </c>
      <c r="BQ38" s="54" t="s">
        <v>50</v>
      </c>
    </row>
    <row r="39" spans="1:69" ht="20.25" customHeight="1" x14ac:dyDescent="0.15">
      <c r="A39" s="5" t="s">
        <v>51</v>
      </c>
      <c r="B39" s="8">
        <f t="shared" ref="B39:I39" si="15">SUM(B40:B53)</f>
        <v>58680000</v>
      </c>
      <c r="C39" s="8">
        <f t="shared" si="15"/>
        <v>61841404</v>
      </c>
      <c r="D39" s="8">
        <f t="shared" si="15"/>
        <v>59437492</v>
      </c>
      <c r="E39" s="21">
        <f t="shared" si="15"/>
        <v>100.00000000000001</v>
      </c>
      <c r="F39" s="8">
        <f t="shared" si="15"/>
        <v>56780000</v>
      </c>
      <c r="G39" s="8">
        <f t="shared" si="15"/>
        <v>58877268</v>
      </c>
      <c r="H39" s="8">
        <f t="shared" si="15"/>
        <v>57467974</v>
      </c>
      <c r="I39" s="10">
        <f t="shared" si="15"/>
        <v>100</v>
      </c>
      <c r="J39" s="8">
        <f t="shared" ref="J39:Q39" si="16">SUM(J40:J53)</f>
        <v>59080000</v>
      </c>
      <c r="K39" s="8">
        <f t="shared" si="16"/>
        <v>65139729</v>
      </c>
      <c r="L39" s="8">
        <f t="shared" si="16"/>
        <v>60257985</v>
      </c>
      <c r="M39" s="10">
        <f t="shared" si="16"/>
        <v>100</v>
      </c>
      <c r="N39" s="8">
        <f t="shared" si="16"/>
        <v>60760000</v>
      </c>
      <c r="O39" s="8">
        <f t="shared" si="16"/>
        <v>69882361</v>
      </c>
      <c r="P39" s="8">
        <f t="shared" si="16"/>
        <v>65167555</v>
      </c>
      <c r="Q39" s="10">
        <f t="shared" si="16"/>
        <v>100</v>
      </c>
      <c r="R39" s="8">
        <f t="shared" ref="R39:Y39" si="17">SUM(R40:R53)</f>
        <v>62660000</v>
      </c>
      <c r="S39" s="8">
        <f t="shared" si="17"/>
        <v>71287692</v>
      </c>
      <c r="T39" s="8">
        <f t="shared" si="17"/>
        <v>66688429</v>
      </c>
      <c r="U39" s="10">
        <f t="shared" si="17"/>
        <v>99.999999999999986</v>
      </c>
      <c r="V39" s="8">
        <f t="shared" si="17"/>
        <v>61750000</v>
      </c>
      <c r="W39" s="8">
        <f t="shared" si="17"/>
        <v>259805562</v>
      </c>
      <c r="X39" s="8">
        <f t="shared" si="17"/>
        <v>179922781</v>
      </c>
      <c r="Y39" s="10">
        <f t="shared" si="17"/>
        <v>100.00000000000001</v>
      </c>
      <c r="Z39" s="8">
        <f t="shared" ref="Z39:AG39" si="18">SUM(Z40:Z53)</f>
        <v>263200000</v>
      </c>
      <c r="AA39" s="8">
        <f t="shared" si="18"/>
        <v>428682048</v>
      </c>
      <c r="AB39" s="8">
        <f t="shared" si="18"/>
        <v>318178315</v>
      </c>
      <c r="AC39" s="10">
        <f t="shared" si="18"/>
        <v>99.999999999999986</v>
      </c>
      <c r="AD39" s="8">
        <f t="shared" si="18"/>
        <v>226000000</v>
      </c>
      <c r="AE39" s="8">
        <f t="shared" si="18"/>
        <v>321505421</v>
      </c>
      <c r="AF39" s="8">
        <f t="shared" si="18"/>
        <v>247298962</v>
      </c>
      <c r="AG39" s="10">
        <f t="shared" si="18"/>
        <v>99.999999999999986</v>
      </c>
      <c r="AH39" s="8">
        <f t="shared" ref="AH39:AO39" si="19">SUM(AH40:AH53)</f>
        <v>226770000</v>
      </c>
      <c r="AI39" s="8">
        <f t="shared" si="19"/>
        <v>366262957</v>
      </c>
      <c r="AJ39" s="8">
        <f t="shared" si="19"/>
        <v>305344996</v>
      </c>
      <c r="AK39" s="10">
        <f t="shared" si="19"/>
        <v>100</v>
      </c>
      <c r="AL39" s="8">
        <f t="shared" si="19"/>
        <v>255770000</v>
      </c>
      <c r="AM39" s="8">
        <f t="shared" si="19"/>
        <v>354715876</v>
      </c>
      <c r="AN39" s="8">
        <f t="shared" si="19"/>
        <v>288957534</v>
      </c>
      <c r="AO39" s="10">
        <f t="shared" si="19"/>
        <v>99.999999999999986</v>
      </c>
      <c r="AP39" s="8">
        <f t="shared" ref="AP39:AS39" si="20">SUM(AP40:AP53)</f>
        <v>221550000</v>
      </c>
      <c r="AQ39" s="8">
        <f t="shared" si="20"/>
        <v>278725376</v>
      </c>
      <c r="AR39" s="8">
        <f t="shared" si="20"/>
        <v>203653219</v>
      </c>
      <c r="AS39" s="10">
        <f t="shared" si="20"/>
        <v>100</v>
      </c>
      <c r="AT39" s="8">
        <f t="shared" ref="AT39:AW39" si="21">SUM(AT40:AT53)</f>
        <v>189110000</v>
      </c>
      <c r="AU39" s="8">
        <f t="shared" si="21"/>
        <v>259598463</v>
      </c>
      <c r="AV39" s="8">
        <f t="shared" si="21"/>
        <v>195302633</v>
      </c>
      <c r="AW39" s="10">
        <f t="shared" si="21"/>
        <v>100</v>
      </c>
      <c r="AX39" s="8">
        <f t="shared" ref="AX39:BA39" si="22">SUM(AX40:AX53)</f>
        <v>151770000</v>
      </c>
      <c r="AY39" s="8">
        <f t="shared" si="22"/>
        <v>267759171</v>
      </c>
      <c r="AZ39" s="8">
        <f t="shared" si="22"/>
        <v>207518086</v>
      </c>
      <c r="BA39" s="10">
        <f t="shared" si="22"/>
        <v>99.999999999999972</v>
      </c>
      <c r="BB39" s="8">
        <f t="shared" ref="BB39:BE39" si="23">SUM(BB40:BB53)</f>
        <v>179600000</v>
      </c>
      <c r="BC39" s="8">
        <f t="shared" si="23"/>
        <v>264871867</v>
      </c>
      <c r="BD39" s="8">
        <f t="shared" si="23"/>
        <v>209904849</v>
      </c>
      <c r="BE39" s="10">
        <f t="shared" si="23"/>
        <v>100.00000000000001</v>
      </c>
      <c r="BF39" s="8">
        <f t="shared" ref="BF39:BG39" si="24">SUM(BF40:BF53)</f>
        <v>195178000</v>
      </c>
      <c r="BG39" s="8">
        <f t="shared" si="24"/>
        <v>279067679</v>
      </c>
      <c r="BH39" s="8">
        <f>SUM(BH40:BH53)</f>
        <v>178612379</v>
      </c>
      <c r="BI39" s="10">
        <f>SUM(BI40:BI53)</f>
        <v>100</v>
      </c>
      <c r="BJ39" s="8">
        <f t="shared" ref="BJ39:BK39" si="25">SUM(BJ40:BJ53)</f>
        <v>74900000</v>
      </c>
      <c r="BK39" s="8">
        <f t="shared" si="25"/>
        <v>203052485</v>
      </c>
      <c r="BL39" s="8">
        <f>SUM(BL40:BL53)</f>
        <v>155883315</v>
      </c>
      <c r="BM39" s="10">
        <f>SUM(BM40:BM53)</f>
        <v>100.00000000000001</v>
      </c>
      <c r="BN39" s="8">
        <f t="shared" ref="BN39:BO39" si="26">SUM(BN40:BN53)</f>
        <v>72850000</v>
      </c>
      <c r="BO39" s="8">
        <f t="shared" si="26"/>
        <v>128521787</v>
      </c>
      <c r="BP39" s="8">
        <f>SUM(BP40:BP53)</f>
        <v>118754213</v>
      </c>
      <c r="BQ39" s="10">
        <f>SUM(BQ40:BQ53)</f>
        <v>100</v>
      </c>
    </row>
    <row r="40" spans="1:69" ht="20.25" customHeight="1" x14ac:dyDescent="0.15">
      <c r="A40" s="11" t="s">
        <v>19</v>
      </c>
      <c r="B40" s="13">
        <v>390698</v>
      </c>
      <c r="C40" s="13">
        <v>338723</v>
      </c>
      <c r="D40" s="13">
        <v>336021</v>
      </c>
      <c r="E40" s="22">
        <v>0.6</v>
      </c>
      <c r="F40" s="8">
        <v>382389</v>
      </c>
      <c r="G40" s="13">
        <v>383037</v>
      </c>
      <c r="H40" s="13">
        <v>381495</v>
      </c>
      <c r="I40" s="15">
        <v>0.7</v>
      </c>
      <c r="J40" s="8">
        <v>393940</v>
      </c>
      <c r="K40" s="13">
        <v>401934</v>
      </c>
      <c r="L40" s="13">
        <v>399026</v>
      </c>
      <c r="M40" s="15">
        <v>0.7</v>
      </c>
      <c r="N40" s="8">
        <v>400301</v>
      </c>
      <c r="O40" s="13">
        <v>392405</v>
      </c>
      <c r="P40" s="13">
        <v>387406</v>
      </c>
      <c r="Q40" s="15">
        <v>0.6</v>
      </c>
      <c r="R40" s="8">
        <v>397258</v>
      </c>
      <c r="S40" s="13">
        <v>396447</v>
      </c>
      <c r="T40" s="13">
        <v>387444</v>
      </c>
      <c r="U40" s="10">
        <f>ROUND(T40/T39*100,1)</f>
        <v>0.6</v>
      </c>
      <c r="V40" s="8">
        <v>521388</v>
      </c>
      <c r="W40" s="13">
        <v>473853</v>
      </c>
      <c r="X40" s="13">
        <v>465641</v>
      </c>
      <c r="Y40" s="10">
        <f>ROUND(X40/X39*100,1)</f>
        <v>0.3</v>
      </c>
      <c r="Z40" s="8">
        <v>419020</v>
      </c>
      <c r="AA40" s="13">
        <v>414894</v>
      </c>
      <c r="AB40" s="13">
        <v>408836</v>
      </c>
      <c r="AC40" s="10">
        <f>ROUND(AB40/AB39*100,1)</f>
        <v>0.1</v>
      </c>
      <c r="AD40" s="8">
        <v>448590</v>
      </c>
      <c r="AE40" s="13">
        <v>430017</v>
      </c>
      <c r="AF40" s="13">
        <v>420395</v>
      </c>
      <c r="AG40" s="10">
        <f>ROUND(AF40/AF39*100,1)</f>
        <v>0.2</v>
      </c>
      <c r="AH40" s="8">
        <v>432428</v>
      </c>
      <c r="AI40" s="13">
        <v>448850</v>
      </c>
      <c r="AJ40" s="13">
        <v>433931</v>
      </c>
      <c r="AK40" s="10">
        <f>ROUND(AJ40/AJ39*100,1)</f>
        <v>0.1</v>
      </c>
      <c r="AL40" s="8">
        <v>441076</v>
      </c>
      <c r="AM40" s="13">
        <v>447873</v>
      </c>
      <c r="AN40" s="13">
        <v>420810</v>
      </c>
      <c r="AO40" s="10">
        <f>ROUND(AN40/AN39*100,1)</f>
        <v>0.1</v>
      </c>
      <c r="AP40" s="8">
        <v>397871</v>
      </c>
      <c r="AQ40" s="8">
        <v>397600</v>
      </c>
      <c r="AR40" s="8">
        <v>385488</v>
      </c>
      <c r="AS40" s="10">
        <f>ROUND(AR40/AR39*100,1)</f>
        <v>0.2</v>
      </c>
      <c r="AT40" s="8">
        <v>403996</v>
      </c>
      <c r="AU40" s="8">
        <v>407805</v>
      </c>
      <c r="AV40" s="8">
        <v>394154</v>
      </c>
      <c r="AW40" s="10">
        <f>ROUND(AV40/AV39*100,1)</f>
        <v>0.2</v>
      </c>
      <c r="AX40" s="8">
        <v>405511</v>
      </c>
      <c r="AY40" s="8">
        <v>408142</v>
      </c>
      <c r="AZ40" s="8">
        <v>396919</v>
      </c>
      <c r="BA40" s="10">
        <f>ROUND(AZ40/AZ39*100,1)</f>
        <v>0.2</v>
      </c>
      <c r="BB40" s="8">
        <v>408034</v>
      </c>
      <c r="BC40" s="8">
        <v>395909</v>
      </c>
      <c r="BD40" s="8">
        <v>390908</v>
      </c>
      <c r="BE40" s="10">
        <f>ROUND(BD40/BD39*100,1)</f>
        <v>0.2</v>
      </c>
      <c r="BF40" s="8">
        <v>396279</v>
      </c>
      <c r="BG40" s="8">
        <v>383411</v>
      </c>
      <c r="BH40" s="8">
        <v>371351</v>
      </c>
      <c r="BI40" s="10">
        <f>ROUND(BH40/BH39*100,1)</f>
        <v>0.2</v>
      </c>
      <c r="BJ40" s="8">
        <v>393038</v>
      </c>
      <c r="BK40" s="8">
        <v>375262</v>
      </c>
      <c r="BL40" s="8">
        <v>359174</v>
      </c>
      <c r="BM40" s="10">
        <f>ROUND(BL40/BL39*100,1)</f>
        <v>0.2</v>
      </c>
      <c r="BN40" s="8">
        <v>397687</v>
      </c>
      <c r="BO40" s="8">
        <v>386150</v>
      </c>
      <c r="BP40" s="8">
        <v>379508</v>
      </c>
      <c r="BQ40" s="10">
        <f>ROUND(BP40/BP39*100,1)</f>
        <v>0.3</v>
      </c>
    </row>
    <row r="41" spans="1:69" ht="20.25" customHeight="1" x14ac:dyDescent="0.15">
      <c r="A41" s="11" t="s">
        <v>20</v>
      </c>
      <c r="B41" s="13">
        <v>7038257</v>
      </c>
      <c r="C41" s="13">
        <v>7547723</v>
      </c>
      <c r="D41" s="13">
        <v>7377432</v>
      </c>
      <c r="E41" s="22">
        <v>12.4</v>
      </c>
      <c r="F41" s="13">
        <v>6936928</v>
      </c>
      <c r="G41" s="13">
        <v>7042616</v>
      </c>
      <c r="H41" s="13">
        <v>6904637</v>
      </c>
      <c r="I41" s="15">
        <v>12</v>
      </c>
      <c r="J41" s="13">
        <v>6687098</v>
      </c>
      <c r="K41" s="13">
        <v>10489955</v>
      </c>
      <c r="L41" s="13">
        <v>7642510</v>
      </c>
      <c r="M41" s="15">
        <v>12.7</v>
      </c>
      <c r="N41" s="13">
        <v>9195326</v>
      </c>
      <c r="O41" s="13">
        <v>13429956</v>
      </c>
      <c r="P41" s="13">
        <v>12437042</v>
      </c>
      <c r="Q41" s="15">
        <v>19.100000000000001</v>
      </c>
      <c r="R41" s="13">
        <v>7535782</v>
      </c>
      <c r="S41" s="13">
        <v>10886654</v>
      </c>
      <c r="T41" s="13">
        <v>10356588</v>
      </c>
      <c r="U41" s="10">
        <f>ROUND(T41/T39*100,1)</f>
        <v>15.5</v>
      </c>
      <c r="V41" s="13">
        <v>7120171</v>
      </c>
      <c r="W41" s="13">
        <v>30164630</v>
      </c>
      <c r="X41" s="13">
        <v>29821417</v>
      </c>
      <c r="Y41" s="10">
        <f>ROUND(X41/X39*100,1)</f>
        <v>16.600000000000001</v>
      </c>
      <c r="Z41" s="13">
        <v>6821234</v>
      </c>
      <c r="AA41" s="13">
        <v>173656686</v>
      </c>
      <c r="AB41" s="13">
        <v>172976344</v>
      </c>
      <c r="AC41" s="10">
        <f>ROUND(AB41/AB39*100,1)</f>
        <v>54.4</v>
      </c>
      <c r="AD41" s="13">
        <v>9312282</v>
      </c>
      <c r="AE41" s="13">
        <v>78456918</v>
      </c>
      <c r="AF41" s="13">
        <v>77654235</v>
      </c>
      <c r="AG41" s="10">
        <f>ROUND(AF41/AF39*100,1)</f>
        <v>31.4</v>
      </c>
      <c r="AH41" s="13">
        <v>13252032</v>
      </c>
      <c r="AI41" s="13">
        <v>104934079</v>
      </c>
      <c r="AJ41" s="13">
        <v>103845278</v>
      </c>
      <c r="AK41" s="10">
        <f>ROUND(AJ41/AJ39*100,1)</f>
        <v>34</v>
      </c>
      <c r="AL41" s="13">
        <v>13850044</v>
      </c>
      <c r="AM41" s="13">
        <v>88043258</v>
      </c>
      <c r="AN41" s="13">
        <v>86709286</v>
      </c>
      <c r="AO41" s="10">
        <f>ROUND(AN41/AN39*100,1)</f>
        <v>30</v>
      </c>
      <c r="AP41" s="8">
        <v>14475179</v>
      </c>
      <c r="AQ41" s="8">
        <v>46376179</v>
      </c>
      <c r="AR41" s="8">
        <v>45383029</v>
      </c>
      <c r="AS41" s="10">
        <f>ROUND(AR41/AR39*100,1)</f>
        <v>22.3</v>
      </c>
      <c r="AT41" s="8">
        <v>14936084</v>
      </c>
      <c r="AU41" s="8">
        <v>47299103</v>
      </c>
      <c r="AV41" s="8">
        <v>45286304</v>
      </c>
      <c r="AW41" s="10">
        <f>ROUND(AV41/AV39*100,1)</f>
        <v>23.2</v>
      </c>
      <c r="AX41" s="8">
        <v>13813942</v>
      </c>
      <c r="AY41" s="8">
        <v>58467799</v>
      </c>
      <c r="AZ41" s="8">
        <v>57587818</v>
      </c>
      <c r="BA41" s="10">
        <f>ROUND(AZ41/AZ39*100,1)-0.1</f>
        <v>27.7</v>
      </c>
      <c r="BB41" s="8">
        <v>11180033</v>
      </c>
      <c r="BC41" s="8">
        <v>56667757</v>
      </c>
      <c r="BD41" s="8">
        <v>55298347</v>
      </c>
      <c r="BE41" s="10">
        <f>ROUND(BD41/BD39*100,1)</f>
        <v>26.3</v>
      </c>
      <c r="BF41" s="8">
        <v>10356553</v>
      </c>
      <c r="BG41" s="8">
        <v>34101962</v>
      </c>
      <c r="BH41" s="8">
        <v>32326462</v>
      </c>
      <c r="BI41" s="10">
        <f>ROUND(BH41/BH39*100,1)</f>
        <v>18.100000000000001</v>
      </c>
      <c r="BJ41" s="8">
        <v>8332772</v>
      </c>
      <c r="BK41" s="8">
        <v>16626585</v>
      </c>
      <c r="BL41" s="8">
        <v>16145941</v>
      </c>
      <c r="BM41" s="10">
        <f>ROUND(BL41/BL39*100,1)</f>
        <v>10.4</v>
      </c>
      <c r="BN41" s="8">
        <v>8386710</v>
      </c>
      <c r="BO41" s="8">
        <v>14629226</v>
      </c>
      <c r="BP41" s="8">
        <v>14268327</v>
      </c>
      <c r="BQ41" s="10">
        <f>ROUND(BP41/BP39*100,1)</f>
        <v>12</v>
      </c>
    </row>
    <row r="42" spans="1:69" ht="20.25" customHeight="1" x14ac:dyDescent="0.15">
      <c r="A42" s="11" t="s">
        <v>21</v>
      </c>
      <c r="B42" s="13">
        <v>14245910</v>
      </c>
      <c r="C42" s="13">
        <v>14331839</v>
      </c>
      <c r="D42" s="13">
        <v>13817734</v>
      </c>
      <c r="E42" s="22">
        <v>23.2</v>
      </c>
      <c r="F42" s="13">
        <v>14401352</v>
      </c>
      <c r="G42" s="13">
        <v>14615618</v>
      </c>
      <c r="H42" s="13">
        <v>14207259</v>
      </c>
      <c r="I42" s="15">
        <v>24.7</v>
      </c>
      <c r="J42" s="13">
        <v>15020729</v>
      </c>
      <c r="K42" s="13">
        <v>15273820</v>
      </c>
      <c r="L42" s="13">
        <v>14846064</v>
      </c>
      <c r="M42" s="15">
        <v>24.6</v>
      </c>
      <c r="N42" s="13">
        <v>15232141</v>
      </c>
      <c r="O42" s="13">
        <v>15599257</v>
      </c>
      <c r="P42" s="13">
        <v>15035707</v>
      </c>
      <c r="Q42" s="15">
        <v>23.1</v>
      </c>
      <c r="R42" s="13">
        <v>18320289</v>
      </c>
      <c r="S42" s="13">
        <v>19043436</v>
      </c>
      <c r="T42" s="13">
        <v>18024327</v>
      </c>
      <c r="U42" s="10">
        <f>ROUND(T42/T39*100,1)</f>
        <v>27</v>
      </c>
      <c r="V42" s="13">
        <v>19123878</v>
      </c>
      <c r="W42" s="13">
        <v>48199239</v>
      </c>
      <c r="X42" s="13">
        <v>44125272</v>
      </c>
      <c r="Y42" s="10">
        <f>ROUND(X42/X39*100,1)</f>
        <v>24.5</v>
      </c>
      <c r="Z42" s="13">
        <v>25694585</v>
      </c>
      <c r="AA42" s="13">
        <v>23796691</v>
      </c>
      <c r="AB42" s="13">
        <v>20761826</v>
      </c>
      <c r="AC42" s="10">
        <f>ROUND(AB42/AB39*100,1)</f>
        <v>6.5</v>
      </c>
      <c r="AD42" s="13">
        <v>23780037</v>
      </c>
      <c r="AE42" s="13">
        <v>30305507</v>
      </c>
      <c r="AF42" s="13">
        <v>28730596</v>
      </c>
      <c r="AG42" s="10">
        <f>ROUND(AF42/AF39*100,1)</f>
        <v>11.6</v>
      </c>
      <c r="AH42" s="13">
        <v>28609527</v>
      </c>
      <c r="AI42" s="13">
        <v>25792975</v>
      </c>
      <c r="AJ42" s="13">
        <v>24181629</v>
      </c>
      <c r="AK42" s="10">
        <f>ROUND(AJ42/AJ39*100,1)</f>
        <v>7.9</v>
      </c>
      <c r="AL42" s="13">
        <v>31002935</v>
      </c>
      <c r="AM42" s="13">
        <v>30899085</v>
      </c>
      <c r="AN42" s="13">
        <v>28677705</v>
      </c>
      <c r="AO42" s="10">
        <f>ROUND(AN42/AN39*100,1)</f>
        <v>9.9</v>
      </c>
      <c r="AP42" s="8">
        <v>27679461</v>
      </c>
      <c r="AQ42" s="8">
        <v>26904355</v>
      </c>
      <c r="AR42" s="8">
        <v>24952760</v>
      </c>
      <c r="AS42" s="10">
        <f>ROUND(AR42/AR39*100,1)-0.1</f>
        <v>12.200000000000001</v>
      </c>
      <c r="AT42" s="8">
        <v>27088899</v>
      </c>
      <c r="AU42" s="8">
        <v>26250561</v>
      </c>
      <c r="AV42" s="8">
        <v>25146397</v>
      </c>
      <c r="AW42" s="10">
        <f>ROUND(AV42/AV39*100,1)</f>
        <v>12.9</v>
      </c>
      <c r="AX42" s="8">
        <v>28596471</v>
      </c>
      <c r="AY42" s="8">
        <v>25904905</v>
      </c>
      <c r="AZ42" s="8">
        <v>24953414</v>
      </c>
      <c r="BA42" s="10">
        <f>ROUND(AZ42/AZ39*100,1)</f>
        <v>12</v>
      </c>
      <c r="BB42" s="8">
        <v>27882500</v>
      </c>
      <c r="BC42" s="8">
        <v>26627430</v>
      </c>
      <c r="BD42" s="8">
        <v>26090588</v>
      </c>
      <c r="BE42" s="10">
        <f>ROUND(BD42/BD39*100,1)</f>
        <v>12.4</v>
      </c>
      <c r="BF42" s="8">
        <v>23659312</v>
      </c>
      <c r="BG42" s="8">
        <v>24499794</v>
      </c>
      <c r="BH42" s="8">
        <v>23876246</v>
      </c>
      <c r="BI42" s="10">
        <f>ROUND(BH42/BH39*100,1)</f>
        <v>13.4</v>
      </c>
      <c r="BJ42" s="8">
        <v>23557331</v>
      </c>
      <c r="BK42" s="8">
        <v>29163712</v>
      </c>
      <c r="BL42" s="8">
        <v>27143032</v>
      </c>
      <c r="BM42" s="10">
        <f>ROUND(BL42/BL39*100,1)</f>
        <v>17.399999999999999</v>
      </c>
      <c r="BN42" s="8">
        <v>24282740</v>
      </c>
      <c r="BO42" s="8">
        <v>27041891</v>
      </c>
      <c r="BP42" s="8">
        <v>25561816</v>
      </c>
      <c r="BQ42" s="10">
        <f>ROUND(BP42/BP39*100,1)</f>
        <v>21.5</v>
      </c>
    </row>
    <row r="43" spans="1:69" ht="20.25" customHeight="1" x14ac:dyDescent="0.15">
      <c r="A43" s="11" t="s">
        <v>22</v>
      </c>
      <c r="B43" s="13">
        <v>7520463</v>
      </c>
      <c r="C43" s="13">
        <v>8557262</v>
      </c>
      <c r="D43" s="13">
        <v>8470470</v>
      </c>
      <c r="E43" s="22">
        <v>14.3</v>
      </c>
      <c r="F43" s="13">
        <v>7225777</v>
      </c>
      <c r="G43" s="13">
        <v>7516348</v>
      </c>
      <c r="H43" s="13">
        <v>7427447</v>
      </c>
      <c r="I43" s="15">
        <v>12.9</v>
      </c>
      <c r="J43" s="13">
        <v>7177614</v>
      </c>
      <c r="K43" s="13">
        <v>8061755</v>
      </c>
      <c r="L43" s="13">
        <v>7633748</v>
      </c>
      <c r="M43" s="15">
        <v>12.7</v>
      </c>
      <c r="N43" s="13">
        <v>7250097</v>
      </c>
      <c r="O43" s="13">
        <v>7997729</v>
      </c>
      <c r="P43" s="13">
        <v>7754928</v>
      </c>
      <c r="Q43" s="15">
        <v>11.9</v>
      </c>
      <c r="R43" s="13">
        <v>7313121</v>
      </c>
      <c r="S43" s="13">
        <v>7615492</v>
      </c>
      <c r="T43" s="13">
        <v>7312954</v>
      </c>
      <c r="U43" s="10">
        <f>ROUND(T43/T39*100,1)</f>
        <v>11</v>
      </c>
      <c r="V43" s="13">
        <v>7482022</v>
      </c>
      <c r="W43" s="13">
        <v>130377364</v>
      </c>
      <c r="X43" s="13">
        <v>68014067</v>
      </c>
      <c r="Y43" s="10">
        <f>ROUND(X43/X39*100,1)</f>
        <v>37.799999999999997</v>
      </c>
      <c r="Z43" s="13">
        <v>127569763</v>
      </c>
      <c r="AA43" s="13">
        <v>128786275</v>
      </c>
      <c r="AB43" s="13">
        <v>73601954</v>
      </c>
      <c r="AC43" s="10">
        <f>ROUND(AB43/AB39*100,1)</f>
        <v>23.1</v>
      </c>
      <c r="AD43" s="13">
        <v>77449280</v>
      </c>
      <c r="AE43" s="13">
        <v>69983110</v>
      </c>
      <c r="AF43" s="13">
        <v>54716452</v>
      </c>
      <c r="AG43" s="10">
        <f>ROUND(AF43/AF39*100,1)</f>
        <v>22.1</v>
      </c>
      <c r="AH43" s="13">
        <v>14310741</v>
      </c>
      <c r="AI43" s="13">
        <v>24140893</v>
      </c>
      <c r="AJ43" s="13">
        <v>22842170</v>
      </c>
      <c r="AK43" s="10">
        <f>ROUND(AJ43/AJ39*100,1)</f>
        <v>7.5</v>
      </c>
      <c r="AL43" s="13">
        <v>12989741</v>
      </c>
      <c r="AM43" s="13">
        <v>10550447</v>
      </c>
      <c r="AN43" s="13">
        <v>9822655</v>
      </c>
      <c r="AO43" s="10">
        <f>ROUND(AN43/AN39*100,1)</f>
        <v>3.4</v>
      </c>
      <c r="AP43" s="8">
        <v>9166707</v>
      </c>
      <c r="AQ43" s="8">
        <v>8593385</v>
      </c>
      <c r="AR43" s="8">
        <v>8093119</v>
      </c>
      <c r="AS43" s="10">
        <f>ROUND(AR43/AR39*100,1)</f>
        <v>4</v>
      </c>
      <c r="AT43" s="8">
        <v>8505812</v>
      </c>
      <c r="AU43" s="8">
        <v>8154142</v>
      </c>
      <c r="AV43" s="8">
        <v>7884571</v>
      </c>
      <c r="AW43" s="10">
        <f>ROUND(AV43/AV39*100,1)</f>
        <v>4</v>
      </c>
      <c r="AX43" s="8">
        <v>8897015</v>
      </c>
      <c r="AY43" s="8">
        <v>8684572</v>
      </c>
      <c r="AZ43" s="8">
        <v>8119384</v>
      </c>
      <c r="BA43" s="10">
        <f>ROUND(AZ43/AZ39*100,1)</f>
        <v>3.9</v>
      </c>
      <c r="BB43" s="8">
        <v>8811819</v>
      </c>
      <c r="BC43" s="8">
        <v>10911350</v>
      </c>
      <c r="BD43" s="8">
        <v>9043449</v>
      </c>
      <c r="BE43" s="10">
        <f>ROUND(BD43/BD39*100,1)</f>
        <v>4.3</v>
      </c>
      <c r="BF43" s="8">
        <v>10511727</v>
      </c>
      <c r="BG43" s="8">
        <v>10984425</v>
      </c>
      <c r="BH43" s="8">
        <v>9131702</v>
      </c>
      <c r="BI43" s="10">
        <f>ROUND(BH43/BH39*100,1)</f>
        <v>5.0999999999999996</v>
      </c>
      <c r="BJ43" s="8">
        <v>15141171</v>
      </c>
      <c r="BK43" s="8">
        <v>16900313</v>
      </c>
      <c r="BL43" s="8">
        <v>13556125</v>
      </c>
      <c r="BM43" s="10">
        <f>ROUND(BL43/BL39*100,1)</f>
        <v>8.6999999999999993</v>
      </c>
      <c r="BN43" s="8">
        <v>10195758</v>
      </c>
      <c r="BO43" s="8">
        <v>13803471</v>
      </c>
      <c r="BP43" s="8">
        <v>11492902</v>
      </c>
      <c r="BQ43" s="10">
        <f>ROUND(BP43/BP39*100,1)</f>
        <v>9.6999999999999993</v>
      </c>
    </row>
    <row r="44" spans="1:69" ht="20.25" customHeight="1" x14ac:dyDescent="0.15">
      <c r="A44" s="11" t="s">
        <v>23</v>
      </c>
      <c r="B44" s="13">
        <v>124054</v>
      </c>
      <c r="C44" s="13">
        <v>124401</v>
      </c>
      <c r="D44" s="13">
        <v>120956</v>
      </c>
      <c r="E44" s="22">
        <v>0.2</v>
      </c>
      <c r="F44" s="13">
        <v>115522</v>
      </c>
      <c r="G44" s="13">
        <v>114674</v>
      </c>
      <c r="H44" s="13">
        <v>114493</v>
      </c>
      <c r="I44" s="15">
        <v>0.2</v>
      </c>
      <c r="J44" s="13">
        <v>109596</v>
      </c>
      <c r="K44" s="13">
        <v>115787</v>
      </c>
      <c r="L44" s="13">
        <v>112484</v>
      </c>
      <c r="M44" s="15">
        <v>0.2</v>
      </c>
      <c r="N44" s="13">
        <v>137929</v>
      </c>
      <c r="O44" s="13">
        <v>257755</v>
      </c>
      <c r="P44" s="13">
        <v>246436</v>
      </c>
      <c r="Q44" s="15">
        <v>0.4</v>
      </c>
      <c r="R44" s="13">
        <v>494287</v>
      </c>
      <c r="S44" s="13">
        <v>432491</v>
      </c>
      <c r="T44" s="13">
        <v>397926</v>
      </c>
      <c r="U44" s="10">
        <f>ROUND(T44/T39*100,1)</f>
        <v>0.6</v>
      </c>
      <c r="V44" s="13">
        <v>313754</v>
      </c>
      <c r="W44" s="13">
        <v>1819164</v>
      </c>
      <c r="X44" s="13">
        <v>1635822</v>
      </c>
      <c r="Y44" s="10">
        <f>ROUND(X44/X39*100,1)</f>
        <v>0.9</v>
      </c>
      <c r="Z44" s="13">
        <v>2545183</v>
      </c>
      <c r="AA44" s="13">
        <v>2852344</v>
      </c>
      <c r="AB44" s="13">
        <v>2509337</v>
      </c>
      <c r="AC44" s="10">
        <f>ROUND(AB44/AB39*100,1)</f>
        <v>0.8</v>
      </c>
      <c r="AD44" s="13">
        <v>2974742</v>
      </c>
      <c r="AE44" s="13">
        <v>3085214</v>
      </c>
      <c r="AF44" s="13">
        <v>2895237</v>
      </c>
      <c r="AG44" s="10">
        <f>ROUND(AF44/AF39*100,1)</f>
        <v>1.2</v>
      </c>
      <c r="AH44" s="13">
        <v>1846629</v>
      </c>
      <c r="AI44" s="13">
        <v>1742480</v>
      </c>
      <c r="AJ44" s="13">
        <v>1402366</v>
      </c>
      <c r="AK44" s="10">
        <f>ROUND(AJ44/AJ39*100,1)</f>
        <v>0.5</v>
      </c>
      <c r="AL44" s="13">
        <v>1024030</v>
      </c>
      <c r="AM44" s="13">
        <v>899125</v>
      </c>
      <c r="AN44" s="13">
        <v>846739</v>
      </c>
      <c r="AO44" s="10">
        <f>ROUND(AN44/AN39*100,1)</f>
        <v>0.3</v>
      </c>
      <c r="AP44" s="8">
        <v>372921</v>
      </c>
      <c r="AQ44" s="8">
        <v>140053</v>
      </c>
      <c r="AR44" s="8">
        <v>132235</v>
      </c>
      <c r="AS44" s="10">
        <f>ROUND(AR44/AR39*100,1)</f>
        <v>0.1</v>
      </c>
      <c r="AT44" s="8">
        <v>233668</v>
      </c>
      <c r="AU44" s="8">
        <v>120536</v>
      </c>
      <c r="AV44" s="8">
        <v>117420</v>
      </c>
      <c r="AW44" s="10">
        <f>ROUND(AV44/AV39*100,1)</f>
        <v>0.1</v>
      </c>
      <c r="AX44" s="8">
        <v>224111</v>
      </c>
      <c r="AY44" s="8">
        <v>114712</v>
      </c>
      <c r="AZ44" s="8">
        <v>110667</v>
      </c>
      <c r="BA44" s="10">
        <f>ROUND(AZ44/AZ39*100,1)</f>
        <v>0.1</v>
      </c>
      <c r="BB44" s="8">
        <v>147652</v>
      </c>
      <c r="BC44" s="8">
        <v>103064</v>
      </c>
      <c r="BD44" s="8">
        <v>97655</v>
      </c>
      <c r="BE44" s="10">
        <f>ROUND(BD44/BD39*100,1)+0.1</f>
        <v>0.1</v>
      </c>
      <c r="BF44" s="8">
        <v>89640</v>
      </c>
      <c r="BG44" s="8">
        <v>93581</v>
      </c>
      <c r="BH44" s="8">
        <v>87882</v>
      </c>
      <c r="BI44" s="10">
        <f>ROUND(BH44/BH39*100,1)</f>
        <v>0</v>
      </c>
      <c r="BJ44" s="8">
        <v>76797</v>
      </c>
      <c r="BK44" s="8">
        <v>84066</v>
      </c>
      <c r="BL44" s="8">
        <v>78245</v>
      </c>
      <c r="BM44" s="10">
        <f>ROUND(BL44/BL39*100,1)</f>
        <v>0.1</v>
      </c>
      <c r="BN44" s="8">
        <v>74151</v>
      </c>
      <c r="BO44" s="8">
        <v>73301</v>
      </c>
      <c r="BP44" s="8">
        <v>72962</v>
      </c>
      <c r="BQ44" s="10">
        <f>ROUND(BP44/BP39*100,1)</f>
        <v>0.1</v>
      </c>
    </row>
    <row r="45" spans="1:69" ht="20.25" customHeight="1" x14ac:dyDescent="0.15">
      <c r="A45" s="11" t="s">
        <v>24</v>
      </c>
      <c r="B45" s="13">
        <v>2273375</v>
      </c>
      <c r="C45" s="13">
        <v>2850679</v>
      </c>
      <c r="D45" s="13">
        <v>2626631</v>
      </c>
      <c r="E45" s="22">
        <v>4.4000000000000004</v>
      </c>
      <c r="F45" s="13">
        <v>2167376</v>
      </c>
      <c r="G45" s="13">
        <v>2357556</v>
      </c>
      <c r="H45" s="13">
        <v>2232350</v>
      </c>
      <c r="I45" s="15">
        <v>3.9</v>
      </c>
      <c r="J45" s="13">
        <v>1986366</v>
      </c>
      <c r="K45" s="13">
        <v>2141561</v>
      </c>
      <c r="L45" s="13">
        <v>1941434</v>
      </c>
      <c r="M45" s="15">
        <v>3.2</v>
      </c>
      <c r="N45" s="13">
        <v>1923598</v>
      </c>
      <c r="O45" s="13">
        <v>2356334</v>
      </c>
      <c r="P45" s="13">
        <v>2055570</v>
      </c>
      <c r="Q45" s="15">
        <v>3.1</v>
      </c>
      <c r="R45" s="13">
        <v>1815240</v>
      </c>
      <c r="S45" s="13">
        <v>2146387</v>
      </c>
      <c r="T45" s="13">
        <v>1900489</v>
      </c>
      <c r="U45" s="10">
        <f>ROUND(T45/T39*100,1)</f>
        <v>2.8</v>
      </c>
      <c r="V45" s="13">
        <v>1684086</v>
      </c>
      <c r="W45" s="13">
        <v>3723251</v>
      </c>
      <c r="X45" s="13">
        <v>2520628</v>
      </c>
      <c r="Y45" s="10">
        <f>ROUND(X45/X39*100,1)-0.1</f>
        <v>1.2999999999999998</v>
      </c>
      <c r="Z45" s="13">
        <v>2366679</v>
      </c>
      <c r="AA45" s="13">
        <v>26857550</v>
      </c>
      <c r="AB45" s="13">
        <v>6129344</v>
      </c>
      <c r="AC45" s="10">
        <f>ROUND(AB45/AB39*100,1)</f>
        <v>1.9</v>
      </c>
      <c r="AD45" s="13">
        <v>4200331</v>
      </c>
      <c r="AE45" s="13">
        <v>32577748</v>
      </c>
      <c r="AF45" s="13">
        <v>10971016</v>
      </c>
      <c r="AG45" s="10">
        <f>ROUND(AF45/AF39*100,1)</f>
        <v>4.4000000000000004</v>
      </c>
      <c r="AH45" s="13">
        <v>15360999</v>
      </c>
      <c r="AI45" s="13">
        <v>37400240</v>
      </c>
      <c r="AJ45" s="13">
        <v>27315708</v>
      </c>
      <c r="AK45" s="10">
        <f>ROUND(AJ45/AJ39*100,1)</f>
        <v>8.9</v>
      </c>
      <c r="AL45" s="13">
        <v>7765375</v>
      </c>
      <c r="AM45" s="13">
        <v>20522971</v>
      </c>
      <c r="AN45" s="13">
        <v>13424344</v>
      </c>
      <c r="AO45" s="10">
        <f>ROUND(AN45/AN39*100,1)+0.1</f>
        <v>4.6999999999999993</v>
      </c>
      <c r="AP45" s="8">
        <v>12288984</v>
      </c>
      <c r="AQ45" s="8">
        <v>17536578</v>
      </c>
      <c r="AR45" s="8">
        <v>5615523</v>
      </c>
      <c r="AS45" s="10">
        <f>ROUND(AR45/AR39*100,1)</f>
        <v>2.8</v>
      </c>
      <c r="AT45" s="8">
        <v>6219829</v>
      </c>
      <c r="AU45" s="8">
        <v>16595137</v>
      </c>
      <c r="AV45" s="8">
        <v>9463953</v>
      </c>
      <c r="AW45" s="10">
        <f>ROUND(AV45/AV39*100,1)</f>
        <v>4.8</v>
      </c>
      <c r="AX45" s="8">
        <v>6777034</v>
      </c>
      <c r="AY45" s="8">
        <v>11768831</v>
      </c>
      <c r="AZ45" s="8">
        <v>7111740</v>
      </c>
      <c r="BA45" s="10">
        <f>ROUND(AZ45/AZ39*100,1)</f>
        <v>3.4</v>
      </c>
      <c r="BB45" s="8">
        <v>6238724</v>
      </c>
      <c r="BC45" s="8">
        <v>10763623</v>
      </c>
      <c r="BD45" s="8">
        <v>6702195</v>
      </c>
      <c r="BE45" s="10">
        <f>ROUND(BD45/BD39*100,1)</f>
        <v>3.2</v>
      </c>
      <c r="BF45" s="8">
        <v>8109220</v>
      </c>
      <c r="BG45" s="8">
        <v>11858347</v>
      </c>
      <c r="BH45" s="8">
        <v>9164913</v>
      </c>
      <c r="BI45" s="10">
        <f>ROUND(BH45/BH39*100,1)</f>
        <v>5.0999999999999996</v>
      </c>
      <c r="BJ45" s="8">
        <v>2145766</v>
      </c>
      <c r="BK45" s="8">
        <v>4970899</v>
      </c>
      <c r="BL45" s="8">
        <v>4490489</v>
      </c>
      <c r="BM45" s="10">
        <f>ROUND(BL45/BL39*100,1)</f>
        <v>2.9</v>
      </c>
      <c r="BN45" s="8">
        <v>2150289</v>
      </c>
      <c r="BO45" s="8">
        <v>2825855</v>
      </c>
      <c r="BP45" s="8">
        <v>2273075</v>
      </c>
      <c r="BQ45" s="10">
        <f>ROUND(BP45/BP39*100,1)</f>
        <v>1.9</v>
      </c>
    </row>
    <row r="46" spans="1:69" ht="20.25" customHeight="1" x14ac:dyDescent="0.15">
      <c r="A46" s="11" t="s">
        <v>25</v>
      </c>
      <c r="B46" s="13">
        <v>1255916</v>
      </c>
      <c r="C46" s="13">
        <v>1332752</v>
      </c>
      <c r="D46" s="13">
        <v>1235511</v>
      </c>
      <c r="E46" s="22">
        <v>2.1</v>
      </c>
      <c r="F46" s="13">
        <v>1372572</v>
      </c>
      <c r="G46" s="13">
        <v>1400028</v>
      </c>
      <c r="H46" s="13">
        <v>1319792</v>
      </c>
      <c r="I46" s="15">
        <v>2.2999999999999998</v>
      </c>
      <c r="J46" s="13">
        <v>1301327</v>
      </c>
      <c r="K46" s="13">
        <v>1371636</v>
      </c>
      <c r="L46" s="13">
        <v>1252637</v>
      </c>
      <c r="M46" s="15">
        <v>2.1</v>
      </c>
      <c r="N46" s="13">
        <v>1393323</v>
      </c>
      <c r="O46" s="13">
        <v>1519175</v>
      </c>
      <c r="P46" s="13">
        <v>1207892</v>
      </c>
      <c r="Q46" s="15">
        <v>1.8</v>
      </c>
      <c r="R46" s="13">
        <v>1455851</v>
      </c>
      <c r="S46" s="13">
        <v>1538156</v>
      </c>
      <c r="T46" s="13">
        <v>1383377</v>
      </c>
      <c r="U46" s="10">
        <f>ROUND(T46/T39*100,1)</f>
        <v>2.1</v>
      </c>
      <c r="V46" s="13">
        <v>1565181</v>
      </c>
      <c r="W46" s="13">
        <v>2046959</v>
      </c>
      <c r="X46" s="13">
        <v>1609142</v>
      </c>
      <c r="Y46" s="10">
        <f>ROUND(X46/X39*100,1)</f>
        <v>0.9</v>
      </c>
      <c r="Z46" s="13">
        <v>2671763</v>
      </c>
      <c r="AA46" s="13">
        <v>2351339</v>
      </c>
      <c r="AB46" s="13">
        <v>2078958</v>
      </c>
      <c r="AC46" s="10">
        <f>ROUND(AB46/AB39*100,1)</f>
        <v>0.7</v>
      </c>
      <c r="AD46" s="13">
        <v>2535873</v>
      </c>
      <c r="AE46" s="13">
        <v>2860873</v>
      </c>
      <c r="AF46" s="13">
        <v>2730333</v>
      </c>
      <c r="AG46" s="10">
        <f>ROUND(AF46/AF39*100,1)</f>
        <v>1.1000000000000001</v>
      </c>
      <c r="AH46" s="13">
        <v>2853742</v>
      </c>
      <c r="AI46" s="13">
        <v>4325161</v>
      </c>
      <c r="AJ46" s="13">
        <v>2874483</v>
      </c>
      <c r="AK46" s="10">
        <f>ROUND(AJ46/AJ39*100,1)</f>
        <v>0.9</v>
      </c>
      <c r="AL46" s="13">
        <v>2934846</v>
      </c>
      <c r="AM46" s="13">
        <v>4705321</v>
      </c>
      <c r="AN46" s="13">
        <v>3332134</v>
      </c>
      <c r="AO46" s="10">
        <f>ROUND(AN46/AN39*100,1)</f>
        <v>1.2</v>
      </c>
      <c r="AP46" s="8">
        <v>3065565</v>
      </c>
      <c r="AQ46" s="8">
        <v>4678115</v>
      </c>
      <c r="AR46" s="8">
        <v>2897202</v>
      </c>
      <c r="AS46" s="10">
        <f>ROUND(AR46/AR39*100,1)</f>
        <v>1.4</v>
      </c>
      <c r="AT46" s="8">
        <v>2858064</v>
      </c>
      <c r="AU46" s="8">
        <v>4853741</v>
      </c>
      <c r="AV46" s="8">
        <v>3816643</v>
      </c>
      <c r="AW46" s="10">
        <f>ROUND(AV46/AV39*100,1)</f>
        <v>2</v>
      </c>
      <c r="AX46" s="8">
        <v>2424385</v>
      </c>
      <c r="AY46" s="8">
        <v>3827562</v>
      </c>
      <c r="AZ46" s="8">
        <v>3289984</v>
      </c>
      <c r="BA46" s="10">
        <f>ROUND(AZ46/AZ39*100,1)</f>
        <v>1.6</v>
      </c>
      <c r="BB46" s="8">
        <v>3093013</v>
      </c>
      <c r="BC46" s="8">
        <v>3606451</v>
      </c>
      <c r="BD46" s="8">
        <v>3186723</v>
      </c>
      <c r="BE46" s="10">
        <f>ROUND(BD46/BD39*100,1)</f>
        <v>1.5</v>
      </c>
      <c r="BF46" s="8">
        <v>2168550</v>
      </c>
      <c r="BG46" s="8">
        <v>4080718</v>
      </c>
      <c r="BH46" s="8">
        <v>3505283</v>
      </c>
      <c r="BI46" s="10">
        <f>ROUND(BH46/BH39*100,1)</f>
        <v>2</v>
      </c>
      <c r="BJ46" s="8">
        <v>1999892</v>
      </c>
      <c r="BK46" s="8">
        <v>5244735</v>
      </c>
      <c r="BL46" s="8">
        <v>4983348</v>
      </c>
      <c r="BM46" s="10">
        <f>ROUND(BL46/BL39*100,1)</f>
        <v>3.2</v>
      </c>
      <c r="BN46" s="8">
        <v>2033812</v>
      </c>
      <c r="BO46" s="8">
        <v>2989248</v>
      </c>
      <c r="BP46" s="8">
        <v>2393010</v>
      </c>
      <c r="BQ46" s="10">
        <f>ROUND(BP46/BP39*100,1)</f>
        <v>2</v>
      </c>
    </row>
    <row r="47" spans="1:69" ht="20.25" customHeight="1" x14ac:dyDescent="0.15">
      <c r="A47" s="11" t="s">
        <v>26</v>
      </c>
      <c r="B47" s="13">
        <v>5589356</v>
      </c>
      <c r="C47" s="13">
        <v>5938716</v>
      </c>
      <c r="D47" s="13">
        <v>5559899</v>
      </c>
      <c r="E47" s="22">
        <v>9.4</v>
      </c>
      <c r="F47" s="13">
        <v>5504791</v>
      </c>
      <c r="G47" s="13">
        <v>5684238</v>
      </c>
      <c r="H47" s="13">
        <v>5524536</v>
      </c>
      <c r="I47" s="15">
        <v>9.6</v>
      </c>
      <c r="J47" s="13">
        <v>5284944</v>
      </c>
      <c r="K47" s="13">
        <v>5427905</v>
      </c>
      <c r="L47" s="13">
        <v>5062029</v>
      </c>
      <c r="M47" s="15">
        <v>8.4</v>
      </c>
      <c r="N47" s="13">
        <v>4893854</v>
      </c>
      <c r="O47" s="13">
        <v>6527775</v>
      </c>
      <c r="P47" s="13">
        <v>5718109</v>
      </c>
      <c r="Q47" s="15">
        <v>8.8000000000000007</v>
      </c>
      <c r="R47" s="13">
        <v>6989721</v>
      </c>
      <c r="S47" s="13">
        <v>8147369</v>
      </c>
      <c r="T47" s="13">
        <v>6802467</v>
      </c>
      <c r="U47" s="10">
        <f>ROUND(T47/T39*100,1)</f>
        <v>10.199999999999999</v>
      </c>
      <c r="V47" s="13">
        <v>5967691</v>
      </c>
      <c r="W47" s="13">
        <v>7746228</v>
      </c>
      <c r="X47" s="13">
        <v>5768829</v>
      </c>
      <c r="Y47" s="10">
        <f>ROUND(X47/X39*100,1)</f>
        <v>3.2</v>
      </c>
      <c r="Z47" s="13">
        <v>56806068</v>
      </c>
      <c r="AA47" s="13">
        <v>21108639</v>
      </c>
      <c r="AB47" s="13">
        <v>11245076</v>
      </c>
      <c r="AC47" s="10">
        <f>ROUND(AB47/AB39*100,1)+0.1</f>
        <v>3.6</v>
      </c>
      <c r="AD47" s="13">
        <v>69108566</v>
      </c>
      <c r="AE47" s="13">
        <v>43957528</v>
      </c>
      <c r="AF47" s="13">
        <v>29099107</v>
      </c>
      <c r="AG47" s="10">
        <f>ROUND(AF47/AF39*100,1)</f>
        <v>11.8</v>
      </c>
      <c r="AH47" s="13">
        <v>108523208</v>
      </c>
      <c r="AI47" s="13">
        <v>109716123</v>
      </c>
      <c r="AJ47" s="13">
        <v>86698858</v>
      </c>
      <c r="AK47" s="10">
        <f>ROUND(AJ47/AJ39*100,1)</f>
        <v>28.4</v>
      </c>
      <c r="AL47" s="13">
        <v>150127202</v>
      </c>
      <c r="AM47" s="13">
        <v>141771578</v>
      </c>
      <c r="AN47" s="13">
        <v>110747744</v>
      </c>
      <c r="AO47" s="10">
        <f>ROUND(AN47/AN39*100,1)</f>
        <v>38.299999999999997</v>
      </c>
      <c r="AP47" s="8">
        <v>111548931</v>
      </c>
      <c r="AQ47" s="8">
        <v>109649571</v>
      </c>
      <c r="AR47" s="8">
        <v>79225885</v>
      </c>
      <c r="AS47" s="10">
        <f>ROUND(AR47/AR39*100,1)</f>
        <v>38.9</v>
      </c>
      <c r="AT47" s="8">
        <v>95770831</v>
      </c>
      <c r="AU47" s="45">
        <f>101291737+1</f>
        <v>101291738</v>
      </c>
      <c r="AV47" s="8">
        <v>70785510</v>
      </c>
      <c r="AW47" s="10">
        <f>ROUND(AV47/AV39*100,1)</f>
        <v>36.200000000000003</v>
      </c>
      <c r="AX47" s="8">
        <v>56463488</v>
      </c>
      <c r="AY47" s="45">
        <v>105908501</v>
      </c>
      <c r="AZ47" s="8">
        <v>73323793</v>
      </c>
      <c r="BA47" s="10">
        <f>ROUND(AZ47/AZ39*100,1)</f>
        <v>35.299999999999997</v>
      </c>
      <c r="BB47" s="8">
        <v>77220666</v>
      </c>
      <c r="BC47" s="45">
        <v>92099882</v>
      </c>
      <c r="BD47" s="8">
        <v>66714547</v>
      </c>
      <c r="BE47" s="10">
        <f>ROUND(BD47/BD39*100,1)</f>
        <v>31.8</v>
      </c>
      <c r="BF47" s="8">
        <v>103032937</v>
      </c>
      <c r="BG47" s="45">
        <v>134391254</v>
      </c>
      <c r="BH47" s="8">
        <v>59935302</v>
      </c>
      <c r="BI47" s="10">
        <f>ROUND(BH47/BH39*100,1)-0.1</f>
        <v>33.5</v>
      </c>
      <c r="BJ47" s="8">
        <v>6511987</v>
      </c>
      <c r="BK47" s="45">
        <v>85676607</v>
      </c>
      <c r="BL47" s="8">
        <v>50241100</v>
      </c>
      <c r="BM47" s="10">
        <f>ROUND(BL47/BL39*100,1)</f>
        <v>32.200000000000003</v>
      </c>
      <c r="BN47" s="8">
        <v>8468661</v>
      </c>
      <c r="BO47" s="45">
        <v>45462254</v>
      </c>
      <c r="BP47" s="8">
        <v>42384009</v>
      </c>
      <c r="BQ47" s="10">
        <f>ROUND(BP47/BP39*100,1)</f>
        <v>35.700000000000003</v>
      </c>
    </row>
    <row r="48" spans="1:69" ht="20.25" customHeight="1" x14ac:dyDescent="0.15">
      <c r="A48" s="11" t="s">
        <v>27</v>
      </c>
      <c r="B48" s="13">
        <v>2684043</v>
      </c>
      <c r="C48" s="13">
        <v>2679326</v>
      </c>
      <c r="D48" s="13">
        <v>2650881</v>
      </c>
      <c r="E48" s="22">
        <v>4.5</v>
      </c>
      <c r="F48" s="13">
        <v>2811369</v>
      </c>
      <c r="G48" s="13">
        <v>2822379</v>
      </c>
      <c r="H48" s="13">
        <v>2778213</v>
      </c>
      <c r="I48" s="15">
        <v>4.8</v>
      </c>
      <c r="J48" s="13">
        <v>3378607</v>
      </c>
      <c r="K48" s="13">
        <v>3308683</v>
      </c>
      <c r="L48" s="13">
        <v>3287135</v>
      </c>
      <c r="M48" s="15">
        <v>5.5</v>
      </c>
      <c r="N48" s="13">
        <v>3234069</v>
      </c>
      <c r="O48" s="13">
        <v>3289667</v>
      </c>
      <c r="P48" s="13">
        <v>3187848</v>
      </c>
      <c r="Q48" s="15">
        <v>4.9000000000000004</v>
      </c>
      <c r="R48" s="13">
        <v>3002727</v>
      </c>
      <c r="S48" s="13">
        <v>3746822</v>
      </c>
      <c r="T48" s="13">
        <v>3349882</v>
      </c>
      <c r="U48" s="10">
        <f>ROUND(T48/T39*100,1)</f>
        <v>5</v>
      </c>
      <c r="V48" s="13">
        <v>2960836</v>
      </c>
      <c r="W48" s="13">
        <v>4899333</v>
      </c>
      <c r="X48" s="13">
        <v>4564195</v>
      </c>
      <c r="Y48" s="10">
        <f>ROUND(X48/X39*100,1)</f>
        <v>2.5</v>
      </c>
      <c r="Z48" s="13">
        <v>3629468</v>
      </c>
      <c r="AA48" s="13">
        <v>5255578</v>
      </c>
      <c r="AB48" s="13">
        <v>3278202</v>
      </c>
      <c r="AC48" s="10">
        <f>ROUND(AB48/AB39*100,1)</f>
        <v>1</v>
      </c>
      <c r="AD48" s="13">
        <v>3833904</v>
      </c>
      <c r="AE48" s="13">
        <v>5861198</v>
      </c>
      <c r="AF48" s="13">
        <v>3758029</v>
      </c>
      <c r="AG48" s="10">
        <f>ROUND(AF48/AF39*100,1)</f>
        <v>1.5</v>
      </c>
      <c r="AH48" s="13">
        <v>4295164</v>
      </c>
      <c r="AI48" s="13">
        <v>6422777</v>
      </c>
      <c r="AJ48" s="13">
        <v>5027367</v>
      </c>
      <c r="AK48" s="10">
        <f>ROUND(AJ48/AJ39*100,1)+0.1</f>
        <v>1.7000000000000002</v>
      </c>
      <c r="AL48" s="13">
        <v>4413255</v>
      </c>
      <c r="AM48" s="13">
        <v>5850391</v>
      </c>
      <c r="AN48" s="13">
        <v>4699229</v>
      </c>
      <c r="AO48" s="10">
        <f>ROUND(AN48/AN39*100,1)</f>
        <v>1.6</v>
      </c>
      <c r="AP48" s="8">
        <v>3680790</v>
      </c>
      <c r="AQ48" s="8">
        <v>4368848</v>
      </c>
      <c r="AR48" s="8">
        <v>3838724</v>
      </c>
      <c r="AS48" s="10">
        <f>ROUND(AR48/AR39*100,1)</f>
        <v>1.9</v>
      </c>
      <c r="AT48" s="8">
        <v>4855741</v>
      </c>
      <c r="AU48" s="8">
        <v>5480567</v>
      </c>
      <c r="AV48" s="8">
        <v>4535977</v>
      </c>
      <c r="AW48" s="10">
        <f>ROUND(AV48/AV39*100,1)</f>
        <v>2.2999999999999998</v>
      </c>
      <c r="AX48" s="8">
        <v>3565835</v>
      </c>
      <c r="AY48" s="8">
        <v>5007113</v>
      </c>
      <c r="AZ48" s="8">
        <v>3747518</v>
      </c>
      <c r="BA48" s="10">
        <f>ROUND(AZ48/AZ39*100,1)</f>
        <v>1.8</v>
      </c>
      <c r="BB48" s="8">
        <v>3496017</v>
      </c>
      <c r="BC48" s="8">
        <v>4493647</v>
      </c>
      <c r="BD48" s="8">
        <v>4011707</v>
      </c>
      <c r="BE48" s="10">
        <f>ROUND(BD48/BD39*100,1)</f>
        <v>1.9</v>
      </c>
      <c r="BF48" s="8">
        <v>3679350</v>
      </c>
      <c r="BG48" s="8">
        <v>4345153</v>
      </c>
      <c r="BH48" s="8">
        <v>3527983</v>
      </c>
      <c r="BI48" s="10">
        <f>ROUND(BH48/BH39*100,1)</f>
        <v>2</v>
      </c>
      <c r="BJ48" s="8">
        <v>3372283</v>
      </c>
      <c r="BK48" s="8">
        <v>4107102</v>
      </c>
      <c r="BL48" s="8">
        <v>3911242</v>
      </c>
      <c r="BM48" s="10">
        <f>ROUND(BL48/BL39*100,1)</f>
        <v>2.5</v>
      </c>
      <c r="BN48" s="8">
        <v>3688069</v>
      </c>
      <c r="BO48" s="8">
        <v>3701609</v>
      </c>
      <c r="BP48" s="8">
        <v>3429430</v>
      </c>
      <c r="BQ48" s="10">
        <f>ROUND(BP48/BP39*100,1)</f>
        <v>2.9</v>
      </c>
    </row>
    <row r="49" spans="1:69" ht="20.25" customHeight="1" x14ac:dyDescent="0.15">
      <c r="A49" s="11" t="s">
        <v>28</v>
      </c>
      <c r="B49" s="13">
        <v>7569161</v>
      </c>
      <c r="C49" s="13">
        <v>7733356</v>
      </c>
      <c r="D49" s="13">
        <v>7075826</v>
      </c>
      <c r="E49" s="22">
        <v>11.9</v>
      </c>
      <c r="F49" s="13">
        <v>6729041</v>
      </c>
      <c r="G49" s="13">
        <v>7163709</v>
      </c>
      <c r="H49" s="13">
        <v>6863776</v>
      </c>
      <c r="I49" s="15">
        <v>12</v>
      </c>
      <c r="J49" s="13">
        <v>5999724</v>
      </c>
      <c r="K49" s="13">
        <v>6231395</v>
      </c>
      <c r="L49" s="13">
        <v>5809042</v>
      </c>
      <c r="M49" s="15">
        <v>9.6</v>
      </c>
      <c r="N49" s="13">
        <v>6376937</v>
      </c>
      <c r="O49" s="13">
        <v>7806844</v>
      </c>
      <c r="P49" s="13">
        <v>6532111</v>
      </c>
      <c r="Q49" s="15">
        <v>10</v>
      </c>
      <c r="R49" s="13">
        <v>6631941</v>
      </c>
      <c r="S49" s="13">
        <v>8181751</v>
      </c>
      <c r="T49" s="13">
        <v>7640212</v>
      </c>
      <c r="U49" s="10">
        <f>ROUND(T49/T39*100,1)</f>
        <v>11.5</v>
      </c>
      <c r="V49" s="13">
        <v>6511449</v>
      </c>
      <c r="W49" s="13">
        <v>5830661</v>
      </c>
      <c r="X49" s="13">
        <v>5314829</v>
      </c>
      <c r="Y49" s="10">
        <f>ROUND(X49/X39*100,1)</f>
        <v>3</v>
      </c>
      <c r="Z49" s="13">
        <v>6616669</v>
      </c>
      <c r="AA49" s="13">
        <v>7664031</v>
      </c>
      <c r="AB49" s="13">
        <v>6412486</v>
      </c>
      <c r="AC49" s="10">
        <f>ROUND(AB49/AB39*100,1)</f>
        <v>2</v>
      </c>
      <c r="AD49" s="13">
        <v>9426851</v>
      </c>
      <c r="AE49" s="13">
        <v>11268880</v>
      </c>
      <c r="AF49" s="13">
        <v>8904644</v>
      </c>
      <c r="AG49" s="10">
        <f>ROUND(AF49/AF39*100,1)</f>
        <v>3.6</v>
      </c>
      <c r="AH49" s="13">
        <v>9687334</v>
      </c>
      <c r="AI49" s="13">
        <v>12690117</v>
      </c>
      <c r="AJ49" s="13">
        <v>10305857</v>
      </c>
      <c r="AK49" s="10">
        <f>ROUND(AJ49/AJ39*100,1)</f>
        <v>3.4</v>
      </c>
      <c r="AL49" s="13">
        <v>11636920</v>
      </c>
      <c r="AM49" s="13">
        <v>12050483</v>
      </c>
      <c r="AN49" s="13">
        <v>9690734</v>
      </c>
      <c r="AO49" s="10">
        <f>ROUND(AN49/AN39*100,1)</f>
        <v>3.4</v>
      </c>
      <c r="AP49" s="8">
        <v>9653109</v>
      </c>
      <c r="AQ49" s="8">
        <v>13723604</v>
      </c>
      <c r="AR49" s="8">
        <v>10483988</v>
      </c>
      <c r="AS49" s="10">
        <f>ROUND(AR49/AR39*100,1)</f>
        <v>5.0999999999999996</v>
      </c>
      <c r="AT49" s="8">
        <v>8236361</v>
      </c>
      <c r="AU49" s="8">
        <v>10888367</v>
      </c>
      <c r="AV49" s="8">
        <v>9006073</v>
      </c>
      <c r="AW49" s="10">
        <f>ROUND(AV49/AV39*100,1)</f>
        <v>4.5999999999999996</v>
      </c>
      <c r="AX49" s="8">
        <v>10143776</v>
      </c>
      <c r="AY49" s="8">
        <v>13515805</v>
      </c>
      <c r="AZ49" s="8">
        <v>8898816</v>
      </c>
      <c r="BA49" s="10">
        <f>ROUND(AZ49/AZ39*100,1)</f>
        <v>4.3</v>
      </c>
      <c r="BB49" s="8">
        <v>12657037</v>
      </c>
      <c r="BC49" s="8">
        <v>16153943</v>
      </c>
      <c r="BD49" s="8">
        <v>11879041</v>
      </c>
      <c r="BE49" s="10">
        <f>ROUND(BD49/BD39*100,1)</f>
        <v>5.7</v>
      </c>
      <c r="BF49" s="8">
        <v>12117231</v>
      </c>
      <c r="BG49" s="8">
        <v>15791716</v>
      </c>
      <c r="BH49" s="8">
        <v>14450542</v>
      </c>
      <c r="BI49" s="10">
        <f>ROUND(BH49/BH39*100,1)</f>
        <v>8.1</v>
      </c>
      <c r="BJ49" s="8">
        <v>7813296</v>
      </c>
      <c r="BK49" s="8">
        <v>9029088</v>
      </c>
      <c r="BL49" s="8">
        <v>8446157</v>
      </c>
      <c r="BM49" s="10">
        <f>ROUND(BL49/BL39*100,1)</f>
        <v>5.4</v>
      </c>
      <c r="BN49" s="8">
        <v>7604647</v>
      </c>
      <c r="BO49" s="8">
        <v>8253388</v>
      </c>
      <c r="BP49" s="8">
        <v>7866929</v>
      </c>
      <c r="BQ49" s="10">
        <f>ROUND(BP49/BP39*100,1)</f>
        <v>6.6</v>
      </c>
    </row>
    <row r="50" spans="1:69" ht="20.25" customHeight="1" x14ac:dyDescent="0.15">
      <c r="A50" s="11" t="s">
        <v>29</v>
      </c>
      <c r="B50" s="13">
        <v>1</v>
      </c>
      <c r="C50" s="13">
        <v>515367</v>
      </c>
      <c r="D50" s="13">
        <v>314755</v>
      </c>
      <c r="E50" s="22">
        <v>0.5</v>
      </c>
      <c r="F50" s="13">
        <v>1</v>
      </c>
      <c r="G50" s="13">
        <v>203873</v>
      </c>
      <c r="H50" s="13">
        <v>171961</v>
      </c>
      <c r="I50" s="15">
        <v>0.3</v>
      </c>
      <c r="J50" s="13">
        <v>1</v>
      </c>
      <c r="K50" s="13">
        <v>1366</v>
      </c>
      <c r="L50" s="13">
        <v>1365</v>
      </c>
      <c r="M50" s="15">
        <v>0</v>
      </c>
      <c r="N50" s="13">
        <v>1</v>
      </c>
      <c r="O50" s="13">
        <v>180938</v>
      </c>
      <c r="P50" s="13">
        <v>134669</v>
      </c>
      <c r="Q50" s="15">
        <v>0.2</v>
      </c>
      <c r="R50" s="13">
        <v>1</v>
      </c>
      <c r="S50" s="13">
        <v>51922</v>
      </c>
      <c r="T50" s="13">
        <v>44573</v>
      </c>
      <c r="U50" s="10">
        <f>ROUND(T50/T39*100,1)</f>
        <v>0.1</v>
      </c>
      <c r="V50" s="13">
        <v>1</v>
      </c>
      <c r="W50" s="13">
        <v>15244881</v>
      </c>
      <c r="X50" s="13">
        <v>6995206</v>
      </c>
      <c r="Y50" s="10">
        <f>ROUND(X50/X39*100,1)</f>
        <v>3.9</v>
      </c>
      <c r="Z50" s="13">
        <v>19680022</v>
      </c>
      <c r="AA50" s="13">
        <v>26807723</v>
      </c>
      <c r="AB50" s="13">
        <v>9806596</v>
      </c>
      <c r="AC50" s="10">
        <f>ROUND(AB50/AB39*100,1)</f>
        <v>3.1</v>
      </c>
      <c r="AD50" s="13">
        <v>14083404</v>
      </c>
      <c r="AE50" s="13">
        <v>34132279</v>
      </c>
      <c r="AF50" s="13">
        <v>18866293</v>
      </c>
      <c r="AG50" s="10">
        <f>ROUND(AF50/AF39*100,1)</f>
        <v>7.6</v>
      </c>
      <c r="AH50" s="13">
        <v>18500164</v>
      </c>
      <c r="AI50" s="13">
        <v>29630621</v>
      </c>
      <c r="AJ50" s="13">
        <v>11449139</v>
      </c>
      <c r="AK50" s="10">
        <f>ROUND(AJ50/AJ39*100,1)+0.1</f>
        <v>3.8000000000000003</v>
      </c>
      <c r="AL50" s="13">
        <v>12459400</v>
      </c>
      <c r="AM50" s="13">
        <v>32298164</v>
      </c>
      <c r="AN50" s="13">
        <v>13981638</v>
      </c>
      <c r="AO50" s="10">
        <f>ROUND(AN50/AN39*100,1)</f>
        <v>4.8</v>
      </c>
      <c r="AP50" s="8">
        <v>21841208</v>
      </c>
      <c r="AQ50" s="8">
        <v>39576273</v>
      </c>
      <c r="AR50" s="8">
        <v>15959146</v>
      </c>
      <c r="AS50" s="10">
        <f>ROUND(AR50/AR39*100,1)</f>
        <v>7.8</v>
      </c>
      <c r="AT50" s="8">
        <v>13455972</v>
      </c>
      <c r="AU50" s="8">
        <v>31717262</v>
      </c>
      <c r="AV50" s="8">
        <v>12414950</v>
      </c>
      <c r="AW50" s="10">
        <f>ROUND(AV50/AV39*100,1)</f>
        <v>6.4</v>
      </c>
      <c r="AX50" s="8">
        <v>14308389</v>
      </c>
      <c r="AY50" s="8">
        <v>27761362</v>
      </c>
      <c r="AZ50" s="8">
        <v>13645093</v>
      </c>
      <c r="BA50" s="10">
        <f>ROUND(AZ50/AZ39*100,1)</f>
        <v>6.6</v>
      </c>
      <c r="BB50" s="8">
        <v>21818965</v>
      </c>
      <c r="BC50" s="8">
        <v>36217433</v>
      </c>
      <c r="BD50" s="8">
        <v>19705291</v>
      </c>
      <c r="BE50" s="10">
        <f>ROUND(BD50/BD39*100,1)</f>
        <v>9.4</v>
      </c>
      <c r="BF50" s="8">
        <v>14923055</v>
      </c>
      <c r="BG50" s="8">
        <v>32015058</v>
      </c>
      <c r="BH50" s="8">
        <v>15842642</v>
      </c>
      <c r="BI50" s="10">
        <f>ROUND(BH50/BH39*100,1)</f>
        <v>8.9</v>
      </c>
      <c r="BJ50" s="8">
        <v>9593</v>
      </c>
      <c r="BK50" s="8">
        <v>9906993</v>
      </c>
      <c r="BL50" s="8">
        <v>5632638</v>
      </c>
      <c r="BM50" s="10">
        <f>ROUND(BL50/BL39*100,1)</f>
        <v>3.6</v>
      </c>
      <c r="BN50" s="8">
        <v>1</v>
      </c>
      <c r="BO50" s="8">
        <v>3178460</v>
      </c>
      <c r="BP50" s="8">
        <v>2495428</v>
      </c>
      <c r="BQ50" s="10">
        <f>ROUND(BP50/BP39*100,1)</f>
        <v>2.1</v>
      </c>
    </row>
    <row r="51" spans="1:69" ht="20.25" customHeight="1" x14ac:dyDescent="0.15">
      <c r="A51" s="11" t="s">
        <v>30</v>
      </c>
      <c r="B51" s="13">
        <v>9888765</v>
      </c>
      <c r="C51" s="13">
        <v>9851376</v>
      </c>
      <c r="D51" s="13">
        <v>9851376</v>
      </c>
      <c r="E51" s="22">
        <v>16.5</v>
      </c>
      <c r="F51" s="13">
        <v>9032881</v>
      </c>
      <c r="G51" s="13">
        <v>9526748</v>
      </c>
      <c r="H51" s="13">
        <v>9526747</v>
      </c>
      <c r="I51" s="15">
        <v>16.600000000000001</v>
      </c>
      <c r="J51" s="13">
        <v>11628053</v>
      </c>
      <c r="K51" s="13">
        <v>12258511</v>
      </c>
      <c r="L51" s="13">
        <v>12258511</v>
      </c>
      <c r="M51" s="15">
        <v>20.3</v>
      </c>
      <c r="N51" s="13">
        <v>10622423</v>
      </c>
      <c r="O51" s="13">
        <v>10469839</v>
      </c>
      <c r="P51" s="13">
        <v>10469837</v>
      </c>
      <c r="Q51" s="15">
        <v>16.100000000000001</v>
      </c>
      <c r="R51" s="13">
        <v>8603781</v>
      </c>
      <c r="S51" s="13">
        <v>9088192</v>
      </c>
      <c r="T51" s="13">
        <v>9088190</v>
      </c>
      <c r="U51" s="10">
        <f>ROUND(T51/T39*100,1)</f>
        <v>13.6</v>
      </c>
      <c r="V51" s="13">
        <v>8399542</v>
      </c>
      <c r="W51" s="13">
        <v>9087781</v>
      </c>
      <c r="X51" s="13">
        <v>9087733</v>
      </c>
      <c r="Y51" s="10">
        <f>ROUND(X51/X39*100,1)</f>
        <v>5.0999999999999996</v>
      </c>
      <c r="Z51" s="13">
        <v>8279545</v>
      </c>
      <c r="AA51" s="13">
        <v>9026792</v>
      </c>
      <c r="AB51" s="13">
        <v>8948055</v>
      </c>
      <c r="AC51" s="10">
        <f>ROUND(AB51/AB39*100,1)</f>
        <v>2.8</v>
      </c>
      <c r="AD51" s="13">
        <v>8746139</v>
      </c>
      <c r="AE51" s="13">
        <v>8552626</v>
      </c>
      <c r="AF51" s="13">
        <v>8552625</v>
      </c>
      <c r="AG51" s="10">
        <f>ROUND(AF51/AF39*100,1)</f>
        <v>3.5</v>
      </c>
      <c r="AH51" s="13">
        <v>8998031</v>
      </c>
      <c r="AI51" s="13">
        <v>8968211</v>
      </c>
      <c r="AJ51" s="13">
        <v>8968210</v>
      </c>
      <c r="AK51" s="10">
        <f>ROUND(AJ51/AJ39*100,1)</f>
        <v>2.9</v>
      </c>
      <c r="AL51" s="13">
        <v>7025175</v>
      </c>
      <c r="AM51" s="13">
        <v>6593205</v>
      </c>
      <c r="AN51" s="13">
        <v>6593204</v>
      </c>
      <c r="AO51" s="10">
        <f>ROUND(AN51/AN39*100,1)</f>
        <v>2.2999999999999998</v>
      </c>
      <c r="AP51" s="8">
        <v>7279273</v>
      </c>
      <c r="AQ51" s="8">
        <v>6686121</v>
      </c>
      <c r="AR51" s="8">
        <v>6686120</v>
      </c>
      <c r="AS51" s="10">
        <f>ROUND(AR51/AR39*100,1)</f>
        <v>3.3</v>
      </c>
      <c r="AT51" s="8">
        <v>6328068</v>
      </c>
      <c r="AU51" s="8">
        <v>6307727</v>
      </c>
      <c r="AV51" s="8">
        <v>6307726</v>
      </c>
      <c r="AW51" s="10">
        <f>ROUND(AV51/AV39*100,1)</f>
        <v>3.2</v>
      </c>
      <c r="AX51" s="8">
        <v>6050042</v>
      </c>
      <c r="AY51" s="8">
        <v>6332941</v>
      </c>
      <c r="AZ51" s="8">
        <v>6332940</v>
      </c>
      <c r="BA51" s="10">
        <f>ROUND(AZ51/AZ39*100,1)</f>
        <v>3.1</v>
      </c>
      <c r="BB51" s="8">
        <v>6545539</v>
      </c>
      <c r="BC51" s="8">
        <v>6784400</v>
      </c>
      <c r="BD51" s="8">
        <v>6784398</v>
      </c>
      <c r="BE51" s="10">
        <f>ROUND(BD51/BD39*100,1)</f>
        <v>3.2</v>
      </c>
      <c r="BF51" s="8">
        <v>6034145</v>
      </c>
      <c r="BG51" s="8">
        <v>6392072</v>
      </c>
      <c r="BH51" s="8">
        <v>6392071</v>
      </c>
      <c r="BI51" s="10">
        <f>ROUND(BH51/BH39*100,1)</f>
        <v>3.6</v>
      </c>
      <c r="BJ51" s="8">
        <v>5446073</v>
      </c>
      <c r="BK51" s="8">
        <v>20895958</v>
      </c>
      <c r="BL51" s="8">
        <v>20895824</v>
      </c>
      <c r="BM51" s="10">
        <f>ROUND(BL51/BL39*100,1)</f>
        <v>13.4</v>
      </c>
      <c r="BN51" s="8">
        <v>5367474</v>
      </c>
      <c r="BO51" s="8">
        <v>6136819</v>
      </c>
      <c r="BP51" s="8">
        <v>6136817</v>
      </c>
      <c r="BQ51" s="10">
        <f>ROUND(BP51/BP39*100,1)</f>
        <v>5.2</v>
      </c>
    </row>
    <row r="52" spans="1:69" ht="20.25" customHeight="1" x14ac:dyDescent="0.15">
      <c r="A52" s="11" t="s">
        <v>31</v>
      </c>
      <c r="B52" s="13">
        <v>1</v>
      </c>
      <c r="C52" s="13">
        <v>1</v>
      </c>
      <c r="D52" s="13">
        <v>0</v>
      </c>
      <c r="E52" s="22">
        <v>0</v>
      </c>
      <c r="F52" s="13">
        <v>1</v>
      </c>
      <c r="G52" s="13">
        <v>15269</v>
      </c>
      <c r="H52" s="13">
        <v>15268</v>
      </c>
      <c r="I52" s="15">
        <v>0</v>
      </c>
      <c r="J52" s="13">
        <v>12001</v>
      </c>
      <c r="K52" s="13">
        <v>12001</v>
      </c>
      <c r="L52" s="13">
        <v>12000</v>
      </c>
      <c r="M52" s="15">
        <v>0</v>
      </c>
      <c r="N52" s="13">
        <v>1</v>
      </c>
      <c r="O52" s="13">
        <v>1</v>
      </c>
      <c r="P52" s="13">
        <v>0</v>
      </c>
      <c r="Q52" s="15">
        <v>0</v>
      </c>
      <c r="R52" s="13">
        <v>1</v>
      </c>
      <c r="S52" s="13">
        <v>1</v>
      </c>
      <c r="T52" s="13">
        <v>0</v>
      </c>
      <c r="U52" s="10">
        <f>ROUND(T52/T39*100,1)</f>
        <v>0</v>
      </c>
      <c r="V52" s="13">
        <v>1</v>
      </c>
      <c r="W52" s="13">
        <v>1</v>
      </c>
      <c r="X52" s="13">
        <v>0</v>
      </c>
      <c r="Y52" s="10">
        <f>ROUND(X52/X39*100,1)</f>
        <v>0</v>
      </c>
      <c r="Z52" s="13">
        <v>1</v>
      </c>
      <c r="AA52" s="13">
        <v>21303</v>
      </c>
      <c r="AB52" s="13">
        <v>21301</v>
      </c>
      <c r="AC52" s="10">
        <f>ROUND(AB52/AB39*100,1)</f>
        <v>0</v>
      </c>
      <c r="AD52" s="13">
        <v>1</v>
      </c>
      <c r="AE52" s="13">
        <v>1</v>
      </c>
      <c r="AF52" s="13">
        <v>0</v>
      </c>
      <c r="AG52" s="10">
        <f>ROUND(AF52/AF39*100,1)</f>
        <v>0</v>
      </c>
      <c r="AH52" s="13">
        <v>1</v>
      </c>
      <c r="AI52" s="13">
        <v>1</v>
      </c>
      <c r="AJ52" s="13">
        <v>0</v>
      </c>
      <c r="AK52" s="10">
        <f>ROUND(AJ52/AJ39*100,1)</f>
        <v>0</v>
      </c>
      <c r="AL52" s="13">
        <v>1</v>
      </c>
      <c r="AM52" s="13">
        <v>11314</v>
      </c>
      <c r="AN52" s="13">
        <v>11312</v>
      </c>
      <c r="AO52" s="10">
        <f>ROUND(AN52/AN39*100,1)</f>
        <v>0</v>
      </c>
      <c r="AP52" s="8">
        <v>1</v>
      </c>
      <c r="AQ52" s="8">
        <v>35701</v>
      </c>
      <c r="AR52" s="8">
        <v>0</v>
      </c>
      <c r="AS52" s="10">
        <f>ROUND(AR52/AR39*100,1)</f>
        <v>0</v>
      </c>
      <c r="AT52" s="8">
        <v>116675</v>
      </c>
      <c r="AU52" s="8">
        <v>153275</v>
      </c>
      <c r="AV52" s="8">
        <v>142955</v>
      </c>
      <c r="AW52" s="10">
        <f>ROUND(AV52/AV39*100,1)</f>
        <v>0.1</v>
      </c>
      <c r="AX52" s="8">
        <v>1</v>
      </c>
      <c r="AY52" s="8">
        <v>1</v>
      </c>
      <c r="AZ52" s="8">
        <v>0</v>
      </c>
      <c r="BA52" s="10">
        <f>ROUND(AZ52/AZ39*100,1)</f>
        <v>0</v>
      </c>
      <c r="BB52" s="8">
        <v>1</v>
      </c>
      <c r="BC52" s="8">
        <v>1</v>
      </c>
      <c r="BD52" s="8">
        <v>0</v>
      </c>
      <c r="BE52" s="10">
        <f>ROUND(BD52/BD39*100,1)</f>
        <v>0</v>
      </c>
      <c r="BF52" s="8">
        <v>1</v>
      </c>
      <c r="BG52" s="8">
        <v>1</v>
      </c>
      <c r="BH52" s="8">
        <v>0</v>
      </c>
      <c r="BI52" s="10">
        <f>ROUND(BH52/BH39*100,1)</f>
        <v>0</v>
      </c>
      <c r="BJ52" s="8">
        <v>1</v>
      </c>
      <c r="BK52" s="8">
        <v>1</v>
      </c>
      <c r="BL52" s="8">
        <v>0</v>
      </c>
      <c r="BM52" s="10">
        <f>ROUND(BL52/BL39*100,1)</f>
        <v>0</v>
      </c>
      <c r="BN52" s="8">
        <v>1</v>
      </c>
      <c r="BO52" s="8">
        <v>1</v>
      </c>
      <c r="BP52" s="8">
        <v>0</v>
      </c>
      <c r="BQ52" s="10">
        <f>ROUND(BP52/BP39*100,1)</f>
        <v>0</v>
      </c>
    </row>
    <row r="53" spans="1:69" ht="20.25" customHeight="1" x14ac:dyDescent="0.15">
      <c r="A53" s="11" t="s">
        <v>32</v>
      </c>
      <c r="B53" s="13">
        <v>100000</v>
      </c>
      <c r="C53" s="13">
        <v>39883</v>
      </c>
      <c r="D53" s="13">
        <v>0</v>
      </c>
      <c r="E53" s="22">
        <v>0</v>
      </c>
      <c r="F53" s="13">
        <v>100000</v>
      </c>
      <c r="G53" s="13">
        <v>31175</v>
      </c>
      <c r="H53" s="13">
        <v>0</v>
      </c>
      <c r="I53" s="15">
        <v>0</v>
      </c>
      <c r="J53" s="13">
        <v>100000</v>
      </c>
      <c r="K53" s="13">
        <v>43420</v>
      </c>
      <c r="L53" s="13">
        <v>0</v>
      </c>
      <c r="M53" s="15">
        <v>0</v>
      </c>
      <c r="N53" s="13">
        <v>100000</v>
      </c>
      <c r="O53" s="13">
        <v>54686</v>
      </c>
      <c r="P53" s="13">
        <v>0</v>
      </c>
      <c r="Q53" s="15">
        <v>0</v>
      </c>
      <c r="R53" s="13">
        <v>100000</v>
      </c>
      <c r="S53" s="13">
        <v>12572</v>
      </c>
      <c r="T53" s="13">
        <v>0</v>
      </c>
      <c r="U53" s="10">
        <f>ROUND(T53/T39*100,1)</f>
        <v>0</v>
      </c>
      <c r="V53" s="13">
        <v>100000</v>
      </c>
      <c r="W53" s="13">
        <v>192217</v>
      </c>
      <c r="X53" s="13">
        <v>0</v>
      </c>
      <c r="Y53" s="10">
        <f>ROUND(X53/X39*100,1)</f>
        <v>0</v>
      </c>
      <c r="Z53" s="13">
        <v>100000</v>
      </c>
      <c r="AA53" s="13">
        <v>82203</v>
      </c>
      <c r="AB53" s="13">
        <v>0</v>
      </c>
      <c r="AC53" s="10">
        <f>ROUND(AB53/AB39*100,1)</f>
        <v>0</v>
      </c>
      <c r="AD53" s="13">
        <v>100000</v>
      </c>
      <c r="AE53" s="13">
        <v>33522</v>
      </c>
      <c r="AF53" s="13">
        <v>0</v>
      </c>
      <c r="AG53" s="10">
        <f>ROUND(AF53/AF39*100,1)</f>
        <v>0</v>
      </c>
      <c r="AH53" s="13">
        <v>100000</v>
      </c>
      <c r="AI53" s="13">
        <v>50429</v>
      </c>
      <c r="AJ53" s="13">
        <v>0</v>
      </c>
      <c r="AK53" s="10">
        <f>ROUND(AJ53/AJ39*100,1)</f>
        <v>0</v>
      </c>
      <c r="AL53" s="13">
        <v>100000</v>
      </c>
      <c r="AM53" s="13">
        <v>72661</v>
      </c>
      <c r="AN53" s="13">
        <v>0</v>
      </c>
      <c r="AO53" s="10">
        <f>ROUND(AN53/AN39*100,1)</f>
        <v>0</v>
      </c>
      <c r="AP53" s="8">
        <v>100000</v>
      </c>
      <c r="AQ53" s="8">
        <v>58993</v>
      </c>
      <c r="AR53" s="8">
        <v>0</v>
      </c>
      <c r="AS53" s="10">
        <f>ROUND(AR53/AR39*100,1)</f>
        <v>0</v>
      </c>
      <c r="AT53" s="8">
        <v>100000</v>
      </c>
      <c r="AU53" s="8">
        <v>78502</v>
      </c>
      <c r="AV53" s="8">
        <v>0</v>
      </c>
      <c r="AW53" s="10">
        <f>ROUND(AV53/AV39*100,1)</f>
        <v>0</v>
      </c>
      <c r="AX53" s="8">
        <v>100000</v>
      </c>
      <c r="AY53" s="8">
        <v>56925</v>
      </c>
      <c r="AZ53" s="8">
        <v>0</v>
      </c>
      <c r="BA53" s="10">
        <f>ROUND(AZ53/AZ39*100,1)</f>
        <v>0</v>
      </c>
      <c r="BB53" s="8">
        <v>100000</v>
      </c>
      <c r="BC53" s="8">
        <v>46977</v>
      </c>
      <c r="BD53" s="8">
        <v>0</v>
      </c>
      <c r="BE53" s="10">
        <f>ROUND(BD53/BD39*100,1)</f>
        <v>0</v>
      </c>
      <c r="BF53" s="8">
        <v>100000</v>
      </c>
      <c r="BG53" s="8">
        <v>130187</v>
      </c>
      <c r="BH53" s="8">
        <v>0</v>
      </c>
      <c r="BI53" s="10">
        <f>ROUND(BH53/BH39*100,1)</f>
        <v>0</v>
      </c>
      <c r="BJ53" s="8">
        <v>100000</v>
      </c>
      <c r="BK53" s="8">
        <v>71164</v>
      </c>
      <c r="BL53" s="8">
        <v>0</v>
      </c>
      <c r="BM53" s="10">
        <f>ROUND(BL53/BL39*100,1)</f>
        <v>0</v>
      </c>
      <c r="BN53" s="8">
        <v>200000</v>
      </c>
      <c r="BO53" s="8">
        <v>40114</v>
      </c>
      <c r="BP53" s="8">
        <v>0</v>
      </c>
      <c r="BQ53" s="10">
        <f>ROUND(BP53/BP39*100,1)</f>
        <v>0</v>
      </c>
    </row>
    <row r="54" spans="1:69" ht="20.25" customHeight="1" x14ac:dyDescent="0.15">
      <c r="D54" s="23"/>
      <c r="E54" s="24"/>
      <c r="F54" s="24"/>
      <c r="G54" s="24"/>
      <c r="H54" s="23"/>
      <c r="I54" s="24"/>
      <c r="J54" s="24"/>
      <c r="K54" s="24"/>
      <c r="L54" s="23"/>
      <c r="M54" s="24"/>
      <c r="N54" s="24"/>
      <c r="O54" s="24"/>
      <c r="P54" s="23"/>
      <c r="Q54" s="24"/>
      <c r="R54" s="24"/>
      <c r="S54" s="24"/>
      <c r="T54" s="23"/>
      <c r="U54" s="24"/>
      <c r="V54" s="24"/>
      <c r="W54" s="24"/>
      <c r="X54" s="23"/>
      <c r="Y54" s="24"/>
      <c r="Z54" s="24"/>
      <c r="AA54" s="24"/>
      <c r="AB54" s="23"/>
      <c r="AC54" s="24"/>
      <c r="AD54" s="24"/>
      <c r="AE54" s="24"/>
      <c r="AF54" s="23"/>
      <c r="AG54" s="24"/>
      <c r="AH54" s="24"/>
      <c r="AI54" s="24"/>
      <c r="AJ54" s="23"/>
      <c r="AK54" s="24"/>
      <c r="AL54" s="24"/>
      <c r="AM54" s="24"/>
      <c r="AN54" s="23"/>
      <c r="AO54" s="24"/>
      <c r="AP54" s="24"/>
      <c r="AQ54" s="24"/>
      <c r="AR54" s="23"/>
      <c r="AS54" s="24"/>
      <c r="AT54" s="24"/>
      <c r="AU54" s="24"/>
      <c r="AV54" s="23"/>
      <c r="AW54" s="24"/>
      <c r="AX54" s="51"/>
      <c r="AY54" s="51"/>
      <c r="AZ54" s="52"/>
      <c r="BA54" s="51"/>
      <c r="BB54" s="51"/>
      <c r="BC54" s="51"/>
      <c r="BD54" s="52"/>
      <c r="BE54" s="51"/>
    </row>
    <row r="55" spans="1:69" ht="20.25" customHeight="1" x14ac:dyDescent="0.15">
      <c r="A55" s="18" t="s">
        <v>33</v>
      </c>
      <c r="B55" s="18"/>
      <c r="C55" s="18"/>
      <c r="AX55" s="46"/>
      <c r="AY55" s="46"/>
      <c r="AZ55" s="47"/>
      <c r="BA55" s="46"/>
      <c r="BB55" s="46"/>
      <c r="BC55" s="46"/>
      <c r="BD55" s="47"/>
      <c r="BE55" s="46"/>
    </row>
    <row r="56" spans="1:69" ht="20.25" customHeight="1" x14ac:dyDescent="0.15"/>
    <row r="57" spans="1:69" ht="20.25" customHeight="1" x14ac:dyDescent="0.15"/>
    <row r="58" spans="1:69" ht="20.25" customHeight="1" x14ac:dyDescent="0.15"/>
    <row r="59" spans="1:69" ht="20.25" customHeight="1" x14ac:dyDescent="0.15"/>
    <row r="60" spans="1:69" ht="20.25" customHeight="1" x14ac:dyDescent="0.15"/>
    <row r="61" spans="1:69" ht="20.25" customHeight="1" x14ac:dyDescent="0.15"/>
    <row r="62" spans="1:69" ht="20.25" customHeight="1" x14ac:dyDescent="0.15"/>
    <row r="63" spans="1:69" ht="20.25" customHeight="1" x14ac:dyDescent="0.15"/>
    <row r="64" spans="1:69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  <row r="139" ht="20.25" customHeight="1" x14ac:dyDescent="0.15"/>
    <row r="140" ht="20.25" customHeight="1" x14ac:dyDescent="0.15"/>
    <row r="141" ht="20.25" customHeight="1" x14ac:dyDescent="0.15"/>
    <row r="142" ht="20.25" customHeight="1" x14ac:dyDescent="0.15"/>
    <row r="143" ht="20.25" customHeight="1" x14ac:dyDescent="0.15"/>
    <row r="144" ht="20.25" customHeight="1" x14ac:dyDescent="0.15"/>
    <row r="145" ht="20.25" customHeight="1" x14ac:dyDescent="0.15"/>
    <row r="146" ht="20.25" customHeight="1" x14ac:dyDescent="0.15"/>
    <row r="147" ht="20.25" customHeight="1" x14ac:dyDescent="0.15"/>
    <row r="148" ht="20.25" customHeight="1" x14ac:dyDescent="0.15"/>
    <row r="149" ht="20.25" customHeight="1" x14ac:dyDescent="0.15"/>
    <row r="150" ht="20.25" customHeight="1" x14ac:dyDescent="0.15"/>
    <row r="151" ht="20.25" customHeight="1" x14ac:dyDescent="0.15"/>
    <row r="152" ht="20.25" customHeight="1" x14ac:dyDescent="0.15"/>
    <row r="153" ht="20.25" customHeight="1" x14ac:dyDescent="0.15"/>
    <row r="154" ht="20.25" customHeight="1" x14ac:dyDescent="0.15"/>
    <row r="155" ht="20.25" customHeight="1" x14ac:dyDescent="0.15"/>
    <row r="156" ht="20.25" customHeight="1" x14ac:dyDescent="0.15"/>
    <row r="157" ht="20.25" customHeight="1" x14ac:dyDescent="0.15"/>
    <row r="158" ht="20.25" customHeight="1" x14ac:dyDescent="0.15"/>
    <row r="159" ht="20.25" customHeight="1" x14ac:dyDescent="0.15"/>
    <row r="160" ht="20.25" customHeight="1" x14ac:dyDescent="0.15"/>
    <row r="161" ht="20.25" customHeight="1" x14ac:dyDescent="0.15"/>
    <row r="162" ht="20.25" customHeight="1" x14ac:dyDescent="0.15"/>
    <row r="163" ht="20.25" customHeight="1" x14ac:dyDescent="0.15"/>
    <row r="164" ht="20.25" customHeight="1" x14ac:dyDescent="0.15"/>
    <row r="165" ht="20.25" customHeight="1" x14ac:dyDescent="0.15"/>
    <row r="166" ht="20.25" customHeight="1" x14ac:dyDescent="0.15"/>
    <row r="167" ht="20.25" customHeight="1" x14ac:dyDescent="0.15"/>
    <row r="168" ht="20.25" customHeight="1" x14ac:dyDescent="0.15"/>
    <row r="169" ht="20.25" customHeight="1" x14ac:dyDescent="0.15"/>
    <row r="170" ht="20.25" customHeight="1" x14ac:dyDescent="0.15"/>
    <row r="171" ht="20.25" customHeight="1" x14ac:dyDescent="0.15"/>
    <row r="172" ht="20.25" customHeight="1" x14ac:dyDescent="0.15"/>
    <row r="173" ht="20.25" customHeight="1" x14ac:dyDescent="0.15"/>
    <row r="174" ht="20.25" customHeight="1" x14ac:dyDescent="0.15"/>
    <row r="175" ht="20.25" customHeight="1" x14ac:dyDescent="0.15"/>
    <row r="176" ht="20.25" customHeight="1" x14ac:dyDescent="0.15"/>
    <row r="177" ht="20.25" customHeight="1" x14ac:dyDescent="0.15"/>
    <row r="178" ht="20.25" customHeight="1" x14ac:dyDescent="0.15"/>
    <row r="179" ht="20.25" customHeight="1" x14ac:dyDescent="0.15"/>
    <row r="180" ht="20.25" customHeight="1" x14ac:dyDescent="0.15"/>
    <row r="181" ht="20.25" customHeight="1" x14ac:dyDescent="0.15"/>
    <row r="182" ht="20.25" customHeight="1" x14ac:dyDescent="0.15"/>
    <row r="183" ht="20.25" customHeight="1" x14ac:dyDescent="0.15"/>
    <row r="184" ht="20.25" customHeight="1" x14ac:dyDescent="0.15"/>
    <row r="185" ht="20.25" customHeight="1" x14ac:dyDescent="0.15"/>
    <row r="186" ht="20.25" customHeight="1" x14ac:dyDescent="0.15"/>
    <row r="187" ht="20.25" customHeight="1" x14ac:dyDescent="0.15"/>
    <row r="188" ht="20.25" customHeight="1" x14ac:dyDescent="0.15"/>
    <row r="189" ht="20.25" customHeight="1" x14ac:dyDescent="0.15"/>
    <row r="190" ht="20.25" customHeight="1" x14ac:dyDescent="0.15"/>
    <row r="191" ht="20.25" customHeight="1" x14ac:dyDescent="0.15"/>
    <row r="192" ht="20.25" customHeight="1" x14ac:dyDescent="0.15"/>
    <row r="193" ht="20.25" customHeight="1" x14ac:dyDescent="0.15"/>
    <row r="194" ht="20.25" customHeight="1" x14ac:dyDescent="0.15"/>
    <row r="195" ht="20.25" customHeight="1" x14ac:dyDescent="0.15"/>
    <row r="196" ht="20.25" customHeight="1" x14ac:dyDescent="0.15"/>
    <row r="197" ht="20.25" customHeight="1" x14ac:dyDescent="0.15"/>
    <row r="198" ht="20.25" customHeight="1" x14ac:dyDescent="0.15"/>
    <row r="199" ht="20.25" customHeight="1" x14ac:dyDescent="0.15"/>
  </sheetData>
  <mergeCells count="138">
    <mergeCell ref="AH5:AK5"/>
    <mergeCell ref="AH6:AH7"/>
    <mergeCell ref="AI6:AI7"/>
    <mergeCell ref="AJ6:AK6"/>
    <mergeCell ref="AH36:AK36"/>
    <mergeCell ref="AL37:AL38"/>
    <mergeCell ref="AM37:AM38"/>
    <mergeCell ref="AN37:AO37"/>
    <mergeCell ref="AD5:AG5"/>
    <mergeCell ref="AD6:AD7"/>
    <mergeCell ref="AE6:AE7"/>
    <mergeCell ref="AF6:AG6"/>
    <mergeCell ref="AD36:AG36"/>
    <mergeCell ref="AF37:AG37"/>
    <mergeCell ref="N5:Q5"/>
    <mergeCell ref="N6:N7"/>
    <mergeCell ref="O6:O7"/>
    <mergeCell ref="P6:Q6"/>
    <mergeCell ref="N36:Q36"/>
    <mergeCell ref="R36:U36"/>
    <mergeCell ref="J5:M5"/>
    <mergeCell ref="J6:J7"/>
    <mergeCell ref="R37:R38"/>
    <mergeCell ref="S37:S38"/>
    <mergeCell ref="T37:U37"/>
    <mergeCell ref="N37:N38"/>
    <mergeCell ref="O37:O38"/>
    <mergeCell ref="P37:Q37"/>
    <mergeCell ref="K6:K7"/>
    <mergeCell ref="L6:M6"/>
    <mergeCell ref="J37:J38"/>
    <mergeCell ref="K37:K38"/>
    <mergeCell ref="L37:M37"/>
    <mergeCell ref="R5:U5"/>
    <mergeCell ref="R6:R7"/>
    <mergeCell ref="S6:S7"/>
    <mergeCell ref="T6:U6"/>
    <mergeCell ref="A5:A7"/>
    <mergeCell ref="B37:B38"/>
    <mergeCell ref="C37:C38"/>
    <mergeCell ref="D37:E37"/>
    <mergeCell ref="A36:A38"/>
    <mergeCell ref="B5:E5"/>
    <mergeCell ref="B36:E36"/>
    <mergeCell ref="B6:B7"/>
    <mergeCell ref="C6:C7"/>
    <mergeCell ref="D6:E6"/>
    <mergeCell ref="F5:I5"/>
    <mergeCell ref="F6:F7"/>
    <mergeCell ref="G6:G7"/>
    <mergeCell ref="H6:I6"/>
    <mergeCell ref="J36:M36"/>
    <mergeCell ref="F36:I36"/>
    <mergeCell ref="F37:F38"/>
    <mergeCell ref="G37:G38"/>
    <mergeCell ref="H37:I37"/>
    <mergeCell ref="V37:V38"/>
    <mergeCell ref="W37:W38"/>
    <mergeCell ref="X37:Y37"/>
    <mergeCell ref="V5:Y5"/>
    <mergeCell ref="V6:V7"/>
    <mergeCell ref="W6:W7"/>
    <mergeCell ref="X6:Y6"/>
    <mergeCell ref="V36:Y36"/>
    <mergeCell ref="Z37:Z38"/>
    <mergeCell ref="AA37:AA38"/>
    <mergeCell ref="AB37:AC37"/>
    <mergeCell ref="Z5:AC5"/>
    <mergeCell ref="Z6:Z7"/>
    <mergeCell ref="AA6:AA7"/>
    <mergeCell ref="AB6:AC6"/>
    <mergeCell ref="Z36:AC36"/>
    <mergeCell ref="AD37:AD38"/>
    <mergeCell ref="AE37:AE38"/>
    <mergeCell ref="AT37:AT38"/>
    <mergeCell ref="AU37:AU38"/>
    <mergeCell ref="AV37:AW37"/>
    <mergeCell ref="AT5:AW5"/>
    <mergeCell ref="AT6:AT7"/>
    <mergeCell ref="AU6:AU7"/>
    <mergeCell ref="AV6:AW6"/>
    <mergeCell ref="AT36:AW36"/>
    <mergeCell ref="AH37:AH38"/>
    <mergeCell ref="AI37:AI38"/>
    <mergeCell ref="AJ37:AK37"/>
    <mergeCell ref="AP37:AP38"/>
    <mergeCell ref="AQ37:AQ38"/>
    <mergeCell ref="AR37:AS37"/>
    <mergeCell ref="AP5:AS5"/>
    <mergeCell ref="AP6:AP7"/>
    <mergeCell ref="AQ6:AQ7"/>
    <mergeCell ref="AR6:AS6"/>
    <mergeCell ref="AP36:AS36"/>
    <mergeCell ref="AL5:AO5"/>
    <mergeCell ref="AL6:AL7"/>
    <mergeCell ref="AM6:AM7"/>
    <mergeCell ref="AN6:AO6"/>
    <mergeCell ref="AL36:AO36"/>
    <mergeCell ref="AX37:AX38"/>
    <mergeCell ref="AY37:AY38"/>
    <mergeCell ref="AZ37:BA37"/>
    <mergeCell ref="AX5:BA5"/>
    <mergeCell ref="AX6:AX7"/>
    <mergeCell ref="AY6:AY7"/>
    <mergeCell ref="AZ6:BA6"/>
    <mergeCell ref="AX36:BA36"/>
    <mergeCell ref="BB5:BE5"/>
    <mergeCell ref="BB6:BB7"/>
    <mergeCell ref="BC6:BC7"/>
    <mergeCell ref="BD6:BE6"/>
    <mergeCell ref="BB36:BE36"/>
    <mergeCell ref="BB37:BB38"/>
    <mergeCell ref="BC37:BC38"/>
    <mergeCell ref="BD37:BE37"/>
    <mergeCell ref="BN5:BQ5"/>
    <mergeCell ref="BN6:BN7"/>
    <mergeCell ref="BO6:BO7"/>
    <mergeCell ref="BP6:BQ6"/>
    <mergeCell ref="BN36:BQ36"/>
    <mergeCell ref="BN37:BN38"/>
    <mergeCell ref="BO37:BO38"/>
    <mergeCell ref="BP37:BQ37"/>
    <mergeCell ref="BF5:BI5"/>
    <mergeCell ref="BF6:BF7"/>
    <mergeCell ref="BG6:BG7"/>
    <mergeCell ref="BH6:BI6"/>
    <mergeCell ref="BF36:BI36"/>
    <mergeCell ref="BF37:BF38"/>
    <mergeCell ref="BG37:BG38"/>
    <mergeCell ref="BH37:BI37"/>
    <mergeCell ref="BJ5:BM5"/>
    <mergeCell ref="BJ6:BJ7"/>
    <mergeCell ref="BK6:BK7"/>
    <mergeCell ref="BL6:BM6"/>
    <mergeCell ref="BJ36:BM36"/>
    <mergeCell ref="BJ37:BJ38"/>
    <mergeCell ref="BK37:BK38"/>
    <mergeCell ref="BL37:BM37"/>
  </mergeCells>
  <phoneticPr fontId="20"/>
  <pageMargins left="0.59055118110236227" right="0.59055118110236227" top="0.78740157480314965" bottom="0.39370078740157483" header="0.59055118110236227" footer="0.31496062992125984"/>
  <pageSetup paperSize="9" scale="51" fitToWidth="0" orientation="landscape" r:id="rId1"/>
  <headerFooter>
    <oddHeader>&amp;L第１２章　財政</oddHeader>
  </headerFooter>
  <colBreaks count="3" manualBreakCount="3">
    <brk id="21" min="1" max="54" man="1"/>
    <brk id="41" min="1" max="54" man="1"/>
    <brk id="61" min="1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32"/>
  <sheetViews>
    <sheetView zoomScale="90" zoomScaleNormal="90" workbookViewId="0">
      <selection activeCell="W1" sqref="W1"/>
    </sheetView>
  </sheetViews>
  <sheetFormatPr defaultRowHeight="20.25" customHeight="1" x14ac:dyDescent="0.15"/>
  <cols>
    <col min="1" max="1" width="23.625" style="25" customWidth="1"/>
    <col min="2" max="2" width="12.5" style="25" customWidth="1"/>
    <col min="3" max="4" width="11.625" style="25" customWidth="1"/>
    <col min="5" max="5" width="12.25" style="25" customWidth="1"/>
    <col min="6" max="6" width="11.625" style="25" customWidth="1"/>
    <col min="7" max="7" width="11.25" style="25" customWidth="1"/>
    <col min="8" max="8" width="12" style="25" customWidth="1"/>
    <col min="9" max="9" width="12.25" style="25" customWidth="1"/>
    <col min="10" max="10" width="12.875" style="25" customWidth="1"/>
    <col min="11" max="11" width="12.25" style="25" customWidth="1"/>
    <col min="12" max="12" width="11.625" style="25" customWidth="1"/>
    <col min="13" max="13" width="11.875" style="25" customWidth="1"/>
    <col min="14" max="14" width="12.25" style="25" customWidth="1"/>
    <col min="15" max="15" width="11.625" style="25" customWidth="1"/>
    <col min="16" max="16" width="11.875" style="25" customWidth="1"/>
    <col min="17" max="17" width="12.25" style="25" customWidth="1"/>
    <col min="18" max="18" width="11.625" style="25" customWidth="1"/>
    <col min="19" max="19" width="11.875" style="25" customWidth="1"/>
    <col min="20" max="20" width="12.25" style="25" customWidth="1"/>
    <col min="21" max="21" width="11.625" style="25" customWidth="1"/>
    <col min="22" max="22" width="11.875" style="25" customWidth="1"/>
    <col min="23" max="23" width="12.125" style="25" customWidth="1"/>
    <col min="24" max="24" width="11.25" style="25" customWidth="1"/>
    <col min="25" max="25" width="11.125" style="25" customWidth="1"/>
    <col min="26" max="26" width="13.5" style="25" customWidth="1"/>
    <col min="27" max="16384" width="9" style="25"/>
  </cols>
  <sheetData>
    <row r="2" spans="1:22" ht="20.25" customHeight="1" x14ac:dyDescent="0.15">
      <c r="A2" s="25" t="s">
        <v>58</v>
      </c>
    </row>
    <row r="4" spans="1:22" ht="20.25" customHeight="1" x14ac:dyDescent="0.15">
      <c r="A4" s="25" t="s">
        <v>59</v>
      </c>
    </row>
    <row r="5" spans="1:22" ht="20.25" customHeight="1" x14ac:dyDescent="0.15">
      <c r="A5" s="83" t="s">
        <v>34</v>
      </c>
      <c r="B5" s="85" t="s">
        <v>60</v>
      </c>
      <c r="C5" s="85"/>
      <c r="D5" s="85"/>
      <c r="E5" s="85" t="s">
        <v>61</v>
      </c>
      <c r="F5" s="85"/>
      <c r="G5" s="85"/>
      <c r="H5" s="85" t="s">
        <v>62</v>
      </c>
      <c r="I5" s="85"/>
      <c r="J5" s="85"/>
      <c r="K5" s="85" t="s">
        <v>63</v>
      </c>
      <c r="L5" s="85"/>
      <c r="M5" s="85"/>
      <c r="N5" s="85" t="s">
        <v>64</v>
      </c>
      <c r="O5" s="85"/>
      <c r="P5" s="85"/>
      <c r="Q5" s="85" t="s">
        <v>65</v>
      </c>
      <c r="R5" s="85"/>
      <c r="S5" s="85"/>
      <c r="T5" s="85" t="s">
        <v>66</v>
      </c>
      <c r="U5" s="85"/>
      <c r="V5" s="85"/>
    </row>
    <row r="6" spans="1:22" ht="20.25" customHeight="1" x14ac:dyDescent="0.15">
      <c r="A6" s="84"/>
      <c r="B6" s="26" t="s">
        <v>35</v>
      </c>
      <c r="C6" s="26" t="s">
        <v>36</v>
      </c>
      <c r="D6" s="26" t="s">
        <v>37</v>
      </c>
      <c r="E6" s="26" t="s">
        <v>35</v>
      </c>
      <c r="F6" s="26" t="s">
        <v>36</v>
      </c>
      <c r="G6" s="26" t="s">
        <v>37</v>
      </c>
      <c r="H6" s="26" t="s">
        <v>35</v>
      </c>
      <c r="I6" s="26" t="s">
        <v>36</v>
      </c>
      <c r="J6" s="26" t="s">
        <v>37</v>
      </c>
      <c r="K6" s="26" t="s">
        <v>35</v>
      </c>
      <c r="L6" s="26" t="s">
        <v>36</v>
      </c>
      <c r="M6" s="26" t="s">
        <v>37</v>
      </c>
      <c r="N6" s="26" t="s">
        <v>35</v>
      </c>
      <c r="O6" s="26" t="s">
        <v>36</v>
      </c>
      <c r="P6" s="26" t="s">
        <v>37</v>
      </c>
      <c r="Q6" s="26" t="s">
        <v>35</v>
      </c>
      <c r="R6" s="26" t="s">
        <v>36</v>
      </c>
      <c r="S6" s="26" t="s">
        <v>37</v>
      </c>
      <c r="T6" s="26" t="s">
        <v>35</v>
      </c>
      <c r="U6" s="26" t="s">
        <v>36</v>
      </c>
      <c r="V6" s="26" t="s">
        <v>37</v>
      </c>
    </row>
    <row r="7" spans="1:22" ht="20.25" customHeight="1" x14ac:dyDescent="0.15">
      <c r="A7" s="27" t="s">
        <v>38</v>
      </c>
      <c r="B7" s="28">
        <v>40466000</v>
      </c>
      <c r="C7" s="29">
        <f t="shared" ref="C7:V7" si="0">SUM(C8:C30)</f>
        <v>46186159</v>
      </c>
      <c r="D7" s="29">
        <f t="shared" si="0"/>
        <v>46003662</v>
      </c>
      <c r="E7" s="29">
        <f t="shared" si="0"/>
        <v>40400000</v>
      </c>
      <c r="F7" s="29">
        <f t="shared" si="0"/>
        <v>44388790</v>
      </c>
      <c r="G7" s="29">
        <f t="shared" si="0"/>
        <v>44275918</v>
      </c>
      <c r="H7" s="29">
        <f t="shared" si="0"/>
        <v>37540000</v>
      </c>
      <c r="I7" s="29">
        <f t="shared" si="0"/>
        <v>41010233</v>
      </c>
      <c r="J7" s="29">
        <f t="shared" si="0"/>
        <v>40359473</v>
      </c>
      <c r="K7" s="29">
        <f t="shared" si="0"/>
        <v>38820000</v>
      </c>
      <c r="L7" s="29">
        <f t="shared" si="0"/>
        <v>40669985</v>
      </c>
      <c r="M7" s="29">
        <f t="shared" si="0"/>
        <v>40436460</v>
      </c>
      <c r="N7" s="29">
        <f t="shared" si="0"/>
        <v>35940000</v>
      </c>
      <c r="O7" s="29">
        <f t="shared" si="0"/>
        <v>37548977</v>
      </c>
      <c r="P7" s="29">
        <f t="shared" si="0"/>
        <v>37145434</v>
      </c>
      <c r="Q7" s="29">
        <f t="shared" si="0"/>
        <v>35920000</v>
      </c>
      <c r="R7" s="29">
        <f t="shared" si="0"/>
        <v>38045266</v>
      </c>
      <c r="S7" s="29">
        <f t="shared" si="0"/>
        <v>37545637</v>
      </c>
      <c r="T7" s="29">
        <f t="shared" si="0"/>
        <v>38808000</v>
      </c>
      <c r="U7" s="29">
        <f t="shared" si="0"/>
        <v>40969367</v>
      </c>
      <c r="V7" s="29">
        <f t="shared" si="0"/>
        <v>39594860</v>
      </c>
    </row>
    <row r="8" spans="1:22" ht="20.25" customHeight="1" x14ac:dyDescent="0.15">
      <c r="A8" s="27"/>
      <c r="B8" s="28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22" ht="20.25" customHeight="1" x14ac:dyDescent="0.15">
      <c r="A9" s="27" t="s">
        <v>2</v>
      </c>
      <c r="B9" s="28">
        <v>16150414</v>
      </c>
      <c r="C9" s="29">
        <v>15335002</v>
      </c>
      <c r="D9" s="29">
        <v>15437429</v>
      </c>
      <c r="E9" s="29">
        <v>15364128</v>
      </c>
      <c r="F9" s="29">
        <v>15285518</v>
      </c>
      <c r="G9" s="29">
        <v>15320703</v>
      </c>
      <c r="H9" s="29">
        <v>14681304</v>
      </c>
      <c r="I9" s="29">
        <v>14654001</v>
      </c>
      <c r="J9" s="29">
        <v>14727027</v>
      </c>
      <c r="K9" s="29">
        <v>14577142</v>
      </c>
      <c r="L9" s="29">
        <v>14577142</v>
      </c>
      <c r="M9" s="29">
        <v>14589026</v>
      </c>
      <c r="N9" s="29">
        <v>14118969</v>
      </c>
      <c r="O9" s="29">
        <v>13945242</v>
      </c>
      <c r="P9" s="29">
        <v>13966180</v>
      </c>
      <c r="Q9" s="29">
        <v>13555118</v>
      </c>
      <c r="R9" s="29">
        <v>13356226</v>
      </c>
      <c r="S9" s="29">
        <v>13306187</v>
      </c>
      <c r="T9" s="29">
        <v>13291355</v>
      </c>
      <c r="U9" s="29">
        <v>13165175</v>
      </c>
      <c r="V9" s="29">
        <v>12926218</v>
      </c>
    </row>
    <row r="10" spans="1:22" ht="20.25" customHeight="1" x14ac:dyDescent="0.15">
      <c r="A10" s="27" t="s">
        <v>3</v>
      </c>
      <c r="B10" s="28">
        <v>412000</v>
      </c>
      <c r="C10" s="29">
        <v>422099</v>
      </c>
      <c r="D10" s="29">
        <v>422100</v>
      </c>
      <c r="E10" s="29">
        <v>425000</v>
      </c>
      <c r="F10" s="29">
        <v>436216</v>
      </c>
      <c r="G10" s="29">
        <v>436216</v>
      </c>
      <c r="H10" s="29">
        <v>432000</v>
      </c>
      <c r="I10" s="29">
        <v>439318</v>
      </c>
      <c r="J10" s="29">
        <v>439319</v>
      </c>
      <c r="K10" s="29">
        <v>435000</v>
      </c>
      <c r="L10" s="29">
        <v>441353</v>
      </c>
      <c r="M10" s="29">
        <v>441354</v>
      </c>
      <c r="N10" s="29">
        <v>445000</v>
      </c>
      <c r="O10" s="29">
        <v>447096</v>
      </c>
      <c r="P10" s="29">
        <v>447097</v>
      </c>
      <c r="Q10" s="29">
        <v>451000</v>
      </c>
      <c r="R10" s="29">
        <v>467976</v>
      </c>
      <c r="S10" s="29">
        <v>467976</v>
      </c>
      <c r="T10" s="29">
        <v>695000</v>
      </c>
      <c r="U10" s="29">
        <v>695000</v>
      </c>
      <c r="V10" s="29">
        <v>531731</v>
      </c>
    </row>
    <row r="11" spans="1:22" ht="20.25" customHeight="1" x14ac:dyDescent="0.15">
      <c r="A11" s="27" t="s">
        <v>4</v>
      </c>
      <c r="B11" s="28">
        <v>100000</v>
      </c>
      <c r="C11" s="29">
        <v>92625</v>
      </c>
      <c r="D11" s="29">
        <v>92625</v>
      </c>
      <c r="E11" s="29">
        <v>90000</v>
      </c>
      <c r="F11" s="29">
        <v>98755</v>
      </c>
      <c r="G11" s="29">
        <v>98755</v>
      </c>
      <c r="H11" s="29">
        <v>200000</v>
      </c>
      <c r="I11" s="29">
        <v>343524</v>
      </c>
      <c r="J11" s="29">
        <v>343524</v>
      </c>
      <c r="K11" s="29">
        <v>299000</v>
      </c>
      <c r="L11" s="29">
        <v>351994</v>
      </c>
      <c r="M11" s="29">
        <v>351994</v>
      </c>
      <c r="N11" s="29">
        <v>120000</v>
      </c>
      <c r="O11" s="29">
        <v>117144</v>
      </c>
      <c r="P11" s="29">
        <v>117144</v>
      </c>
      <c r="Q11" s="29">
        <v>62000</v>
      </c>
      <c r="R11" s="29">
        <v>79681</v>
      </c>
      <c r="S11" s="29">
        <v>79681</v>
      </c>
      <c r="T11" s="29">
        <v>94000</v>
      </c>
      <c r="U11" s="29">
        <v>77126</v>
      </c>
      <c r="V11" s="29">
        <v>78027</v>
      </c>
    </row>
    <row r="12" spans="1:22" ht="20.25" customHeight="1" x14ac:dyDescent="0.15">
      <c r="A12" s="27" t="s">
        <v>52</v>
      </c>
      <c r="B12" s="31" t="s">
        <v>67</v>
      </c>
      <c r="C12" s="32" t="s">
        <v>39</v>
      </c>
      <c r="D12" s="32" t="s">
        <v>39</v>
      </c>
      <c r="E12" s="32" t="s">
        <v>39</v>
      </c>
      <c r="F12" s="32" t="s">
        <v>39</v>
      </c>
      <c r="G12" s="32" t="s">
        <v>39</v>
      </c>
      <c r="H12" s="32" t="s">
        <v>39</v>
      </c>
      <c r="I12" s="32" t="s">
        <v>39</v>
      </c>
      <c r="J12" s="32" t="s">
        <v>39</v>
      </c>
      <c r="K12" s="32" t="s">
        <v>39</v>
      </c>
      <c r="L12" s="32" t="s">
        <v>39</v>
      </c>
      <c r="M12" s="32" t="s">
        <v>39</v>
      </c>
      <c r="N12" s="32" t="s">
        <v>39</v>
      </c>
      <c r="O12" s="32" t="s">
        <v>39</v>
      </c>
      <c r="P12" s="32" t="s">
        <v>39</v>
      </c>
      <c r="Q12" s="32" t="s">
        <v>39</v>
      </c>
      <c r="R12" s="32" t="s">
        <v>39</v>
      </c>
      <c r="S12" s="32" t="s">
        <v>39</v>
      </c>
      <c r="T12" s="29">
        <v>20000</v>
      </c>
      <c r="U12" s="29">
        <v>10150</v>
      </c>
      <c r="V12" s="29">
        <v>9746</v>
      </c>
    </row>
    <row r="13" spans="1:22" ht="20.25" customHeight="1" x14ac:dyDescent="0.15">
      <c r="A13" s="27" t="s">
        <v>53</v>
      </c>
      <c r="B13" s="31" t="s">
        <v>39</v>
      </c>
      <c r="C13" s="32" t="s">
        <v>39</v>
      </c>
      <c r="D13" s="32" t="s">
        <v>39</v>
      </c>
      <c r="E13" s="32" t="s">
        <v>39</v>
      </c>
      <c r="F13" s="32" t="s">
        <v>39</v>
      </c>
      <c r="G13" s="32" t="s">
        <v>39</v>
      </c>
      <c r="H13" s="32" t="s">
        <v>39</v>
      </c>
      <c r="I13" s="32" t="s">
        <v>39</v>
      </c>
      <c r="J13" s="32" t="s">
        <v>39</v>
      </c>
      <c r="K13" s="32" t="s">
        <v>39</v>
      </c>
      <c r="L13" s="32" t="s">
        <v>39</v>
      </c>
      <c r="M13" s="32" t="s">
        <v>39</v>
      </c>
      <c r="N13" s="32" t="s">
        <v>39</v>
      </c>
      <c r="O13" s="32" t="s">
        <v>39</v>
      </c>
      <c r="P13" s="32" t="s">
        <v>39</v>
      </c>
      <c r="Q13" s="32" t="s">
        <v>39</v>
      </c>
      <c r="R13" s="32" t="s">
        <v>39</v>
      </c>
      <c r="S13" s="32" t="s">
        <v>39</v>
      </c>
      <c r="T13" s="29">
        <v>4500</v>
      </c>
      <c r="U13" s="29">
        <v>9574</v>
      </c>
      <c r="V13" s="29">
        <v>9550</v>
      </c>
    </row>
    <row r="14" spans="1:22" ht="20.25" customHeight="1" x14ac:dyDescent="0.15">
      <c r="A14" s="27" t="s">
        <v>68</v>
      </c>
      <c r="B14" s="28">
        <v>1200000</v>
      </c>
      <c r="C14" s="29">
        <v>1287305</v>
      </c>
      <c r="D14" s="29">
        <v>1287305</v>
      </c>
      <c r="E14" s="29">
        <v>1170000</v>
      </c>
      <c r="F14" s="29">
        <v>1203937</v>
      </c>
      <c r="G14" s="29">
        <v>1203937</v>
      </c>
      <c r="H14" s="29">
        <v>1200000</v>
      </c>
      <c r="I14" s="29">
        <v>1241581</v>
      </c>
      <c r="J14" s="29">
        <v>1241581</v>
      </c>
      <c r="K14" s="29">
        <v>1250000</v>
      </c>
      <c r="L14" s="29">
        <v>1166088</v>
      </c>
      <c r="M14" s="29">
        <v>1166088</v>
      </c>
      <c r="N14" s="29">
        <v>1200000</v>
      </c>
      <c r="O14" s="29">
        <v>1012408</v>
      </c>
      <c r="P14" s="29">
        <v>1012408</v>
      </c>
      <c r="Q14" s="29">
        <v>1100000</v>
      </c>
      <c r="R14" s="29">
        <v>1123818</v>
      </c>
      <c r="S14" s="29">
        <v>1123818</v>
      </c>
      <c r="T14" s="29">
        <v>1175000</v>
      </c>
      <c r="U14" s="29">
        <v>1253589</v>
      </c>
      <c r="V14" s="29">
        <v>1253590</v>
      </c>
    </row>
    <row r="15" spans="1:22" ht="20.25" customHeight="1" x14ac:dyDescent="0.15">
      <c r="A15" s="27" t="s">
        <v>6</v>
      </c>
      <c r="B15" s="28">
        <v>6000</v>
      </c>
      <c r="C15" s="29">
        <v>5259</v>
      </c>
      <c r="D15" s="29">
        <v>5260</v>
      </c>
      <c r="E15" s="29">
        <v>5000</v>
      </c>
      <c r="F15" s="29">
        <v>4508</v>
      </c>
      <c r="G15" s="29">
        <v>4509</v>
      </c>
      <c r="H15" s="29">
        <v>4000</v>
      </c>
      <c r="I15" s="29">
        <v>3964</v>
      </c>
      <c r="J15" s="29">
        <v>3965</v>
      </c>
      <c r="K15" s="29">
        <v>4000</v>
      </c>
      <c r="L15" s="29">
        <v>3612</v>
      </c>
      <c r="M15" s="29">
        <v>3612</v>
      </c>
      <c r="N15" s="29">
        <v>3500</v>
      </c>
      <c r="O15" s="29">
        <v>3098</v>
      </c>
      <c r="P15" s="29">
        <v>3099</v>
      </c>
      <c r="Q15" s="29">
        <v>2000</v>
      </c>
      <c r="R15" s="29">
        <v>3128</v>
      </c>
      <c r="S15" s="29">
        <v>3128</v>
      </c>
      <c r="T15" s="29">
        <v>3000</v>
      </c>
      <c r="U15" s="29">
        <v>3000</v>
      </c>
      <c r="V15" s="29">
        <v>2505</v>
      </c>
    </row>
    <row r="16" spans="1:22" ht="20.25" customHeight="1" x14ac:dyDescent="0.15">
      <c r="A16" s="27" t="s">
        <v>40</v>
      </c>
      <c r="B16" s="28">
        <v>8000</v>
      </c>
      <c r="C16" s="29">
        <v>16911</v>
      </c>
      <c r="D16" s="29">
        <v>16911</v>
      </c>
      <c r="E16" s="29">
        <v>14000</v>
      </c>
      <c r="F16" s="29">
        <v>16485</v>
      </c>
      <c r="G16" s="29">
        <v>16485</v>
      </c>
      <c r="H16" s="29">
        <v>1800</v>
      </c>
      <c r="I16" s="29">
        <v>4499</v>
      </c>
      <c r="J16" s="29">
        <v>4499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/>
      <c r="R16" s="29"/>
      <c r="S16" s="29"/>
      <c r="T16" s="29"/>
      <c r="U16" s="29"/>
      <c r="V16" s="29"/>
    </row>
    <row r="17" spans="1:22" ht="20.25" customHeight="1" x14ac:dyDescent="0.15">
      <c r="A17" s="27" t="s">
        <v>7</v>
      </c>
      <c r="B17" s="28">
        <v>320000</v>
      </c>
      <c r="C17" s="29">
        <v>254880</v>
      </c>
      <c r="D17" s="29">
        <v>254880</v>
      </c>
      <c r="E17" s="29">
        <v>250000</v>
      </c>
      <c r="F17" s="29">
        <v>240926</v>
      </c>
      <c r="G17" s="29">
        <v>240926</v>
      </c>
      <c r="H17" s="29">
        <v>240000</v>
      </c>
      <c r="I17" s="29">
        <v>238792</v>
      </c>
      <c r="J17" s="29">
        <v>238792</v>
      </c>
      <c r="K17" s="29">
        <v>240000</v>
      </c>
      <c r="L17" s="29">
        <v>237857</v>
      </c>
      <c r="M17" s="29">
        <v>237857</v>
      </c>
      <c r="N17" s="29">
        <v>246000</v>
      </c>
      <c r="O17" s="29">
        <v>204942</v>
      </c>
      <c r="P17" s="29">
        <v>204942</v>
      </c>
      <c r="Q17" s="29">
        <v>200000</v>
      </c>
      <c r="R17" s="29">
        <v>216678</v>
      </c>
      <c r="S17" s="29">
        <v>216678</v>
      </c>
      <c r="T17" s="29">
        <v>220000</v>
      </c>
      <c r="U17" s="29">
        <v>220000</v>
      </c>
      <c r="V17" s="29">
        <v>235771</v>
      </c>
    </row>
    <row r="18" spans="1:22" ht="20.25" customHeight="1" x14ac:dyDescent="0.15">
      <c r="A18" s="27" t="s">
        <v>69</v>
      </c>
      <c r="B18" s="33" t="s">
        <v>70</v>
      </c>
      <c r="C18" s="34" t="s">
        <v>70</v>
      </c>
      <c r="D18" s="34" t="s">
        <v>70</v>
      </c>
      <c r="E18" s="29">
        <v>323838</v>
      </c>
      <c r="F18" s="29">
        <v>331971</v>
      </c>
      <c r="G18" s="29">
        <v>331971</v>
      </c>
      <c r="H18" s="29">
        <v>315000</v>
      </c>
      <c r="I18" s="29">
        <v>448165</v>
      </c>
      <c r="J18" s="29">
        <v>448165</v>
      </c>
      <c r="K18" s="29">
        <v>424000</v>
      </c>
      <c r="L18" s="29">
        <v>471255</v>
      </c>
      <c r="M18" s="29">
        <v>471255</v>
      </c>
      <c r="N18" s="29">
        <v>472000</v>
      </c>
      <c r="O18" s="29">
        <v>440829</v>
      </c>
      <c r="P18" s="29">
        <v>440829</v>
      </c>
      <c r="Q18" s="29">
        <v>443000</v>
      </c>
      <c r="R18" s="29">
        <v>398165</v>
      </c>
      <c r="S18" s="29">
        <v>398165</v>
      </c>
      <c r="T18" s="29">
        <v>390000</v>
      </c>
      <c r="U18" s="29">
        <v>397273</v>
      </c>
      <c r="V18" s="29">
        <v>397273</v>
      </c>
    </row>
    <row r="19" spans="1:22" ht="20.25" customHeight="1" x14ac:dyDescent="0.15">
      <c r="A19" s="27" t="s">
        <v>9</v>
      </c>
      <c r="B19" s="28">
        <v>6800000</v>
      </c>
      <c r="C19" s="29">
        <v>8155781</v>
      </c>
      <c r="D19" s="29">
        <v>8155781</v>
      </c>
      <c r="E19" s="29">
        <v>7900000</v>
      </c>
      <c r="F19" s="29">
        <v>9601365</v>
      </c>
      <c r="G19" s="29">
        <v>9601365</v>
      </c>
      <c r="H19" s="29">
        <v>9400000</v>
      </c>
      <c r="I19" s="29">
        <v>10279154</v>
      </c>
      <c r="J19" s="29">
        <v>10279154</v>
      </c>
      <c r="K19" s="29">
        <v>9700000</v>
      </c>
      <c r="L19" s="29">
        <v>9637270</v>
      </c>
      <c r="M19" s="29">
        <v>9637270</v>
      </c>
      <c r="N19" s="29">
        <v>9050000</v>
      </c>
      <c r="O19" s="29">
        <v>9401762</v>
      </c>
      <c r="P19" s="29">
        <v>9401762</v>
      </c>
      <c r="Q19" s="29">
        <v>8550000</v>
      </c>
      <c r="R19" s="29">
        <v>8900913</v>
      </c>
      <c r="S19" s="29">
        <v>8900913</v>
      </c>
      <c r="T19" s="29">
        <v>8900000</v>
      </c>
      <c r="U19" s="29">
        <v>8400653</v>
      </c>
      <c r="V19" s="29">
        <v>8407759</v>
      </c>
    </row>
    <row r="20" spans="1:22" ht="20.25" customHeight="1" x14ac:dyDescent="0.15">
      <c r="A20" s="27" t="s">
        <v>10</v>
      </c>
      <c r="B20" s="28">
        <v>29000</v>
      </c>
      <c r="C20" s="29">
        <v>35624</v>
      </c>
      <c r="D20" s="29">
        <v>35624</v>
      </c>
      <c r="E20" s="29">
        <v>32000</v>
      </c>
      <c r="F20" s="29">
        <v>34885</v>
      </c>
      <c r="G20" s="29">
        <v>34885</v>
      </c>
      <c r="H20" s="29">
        <v>36000</v>
      </c>
      <c r="I20" s="29">
        <v>28803</v>
      </c>
      <c r="J20" s="29">
        <v>28803</v>
      </c>
      <c r="K20" s="29">
        <v>30000</v>
      </c>
      <c r="L20" s="29">
        <v>28174</v>
      </c>
      <c r="M20" s="29">
        <v>28174</v>
      </c>
      <c r="N20" s="29">
        <v>28000</v>
      </c>
      <c r="O20" s="29">
        <v>25981</v>
      </c>
      <c r="P20" s="29">
        <v>25981</v>
      </c>
      <c r="Q20" s="29">
        <v>26000</v>
      </c>
      <c r="R20" s="29">
        <v>28096</v>
      </c>
      <c r="S20" s="29">
        <v>28096</v>
      </c>
      <c r="T20" s="29">
        <v>27000</v>
      </c>
      <c r="U20" s="29">
        <v>33000</v>
      </c>
      <c r="V20" s="29">
        <v>28022</v>
      </c>
    </row>
    <row r="21" spans="1:22" ht="20.25" customHeight="1" x14ac:dyDescent="0.15">
      <c r="A21" s="27" t="s">
        <v>11</v>
      </c>
      <c r="B21" s="28">
        <v>408423</v>
      </c>
      <c r="C21" s="29">
        <v>408372</v>
      </c>
      <c r="D21" s="29">
        <v>404146</v>
      </c>
      <c r="E21" s="29">
        <v>407127</v>
      </c>
      <c r="F21" s="29">
        <v>425614</v>
      </c>
      <c r="G21" s="29">
        <v>417986</v>
      </c>
      <c r="H21" s="29">
        <v>264621</v>
      </c>
      <c r="I21" s="29">
        <v>243908</v>
      </c>
      <c r="J21" s="29">
        <v>234521</v>
      </c>
      <c r="K21" s="29">
        <v>293482</v>
      </c>
      <c r="L21" s="29">
        <v>318136</v>
      </c>
      <c r="M21" s="29">
        <v>306076</v>
      </c>
      <c r="N21" s="29">
        <v>332386</v>
      </c>
      <c r="O21" s="29">
        <v>339764</v>
      </c>
      <c r="P21" s="29">
        <v>325072</v>
      </c>
      <c r="Q21" s="29">
        <v>271965</v>
      </c>
      <c r="R21" s="29">
        <v>476261</v>
      </c>
      <c r="S21" s="29">
        <v>456952</v>
      </c>
      <c r="T21" s="29">
        <v>456025</v>
      </c>
      <c r="U21" s="29">
        <v>480202</v>
      </c>
      <c r="V21" s="29">
        <v>434456</v>
      </c>
    </row>
    <row r="22" spans="1:22" ht="20.25" customHeight="1" x14ac:dyDescent="0.15">
      <c r="A22" s="27" t="s">
        <v>12</v>
      </c>
      <c r="B22" s="28">
        <v>823401</v>
      </c>
      <c r="C22" s="29">
        <v>803532</v>
      </c>
      <c r="D22" s="29">
        <v>807658</v>
      </c>
      <c r="E22" s="29">
        <v>818523</v>
      </c>
      <c r="F22" s="29">
        <v>803875</v>
      </c>
      <c r="G22" s="29">
        <v>820908</v>
      </c>
      <c r="H22" s="29">
        <v>811666</v>
      </c>
      <c r="I22" s="29">
        <v>810293</v>
      </c>
      <c r="J22" s="29">
        <v>821350</v>
      </c>
      <c r="K22" s="29">
        <v>795140</v>
      </c>
      <c r="L22" s="29">
        <v>804483</v>
      </c>
      <c r="M22" s="29">
        <v>812597</v>
      </c>
      <c r="N22" s="29">
        <v>780832</v>
      </c>
      <c r="O22" s="29">
        <v>787607</v>
      </c>
      <c r="P22" s="29">
        <v>807342</v>
      </c>
      <c r="Q22" s="29">
        <v>720964</v>
      </c>
      <c r="R22" s="29">
        <v>725882</v>
      </c>
      <c r="S22" s="29">
        <v>741282</v>
      </c>
      <c r="T22" s="29">
        <v>704059</v>
      </c>
      <c r="U22" s="29">
        <v>702124</v>
      </c>
      <c r="V22" s="29">
        <v>681938</v>
      </c>
    </row>
    <row r="23" spans="1:22" ht="20.25" customHeight="1" x14ac:dyDescent="0.15">
      <c r="A23" s="27" t="s">
        <v>13</v>
      </c>
      <c r="B23" s="28">
        <v>2987461</v>
      </c>
      <c r="C23" s="29">
        <v>3997368</v>
      </c>
      <c r="D23" s="29">
        <v>3739277</v>
      </c>
      <c r="E23" s="29">
        <v>2793608</v>
      </c>
      <c r="F23" s="29">
        <v>4151072</v>
      </c>
      <c r="G23" s="29">
        <v>4010400</v>
      </c>
      <c r="H23" s="29">
        <v>2913691</v>
      </c>
      <c r="I23" s="29">
        <v>3237913</v>
      </c>
      <c r="J23" s="29">
        <v>2655039</v>
      </c>
      <c r="K23" s="29">
        <v>2897239</v>
      </c>
      <c r="L23" s="29">
        <v>3562807</v>
      </c>
      <c r="M23" s="29">
        <v>3518028</v>
      </c>
      <c r="N23" s="29">
        <v>3048448</v>
      </c>
      <c r="O23" s="29">
        <v>3089874</v>
      </c>
      <c r="P23" s="29">
        <v>3019543</v>
      </c>
      <c r="Q23" s="29">
        <v>3222476</v>
      </c>
      <c r="R23" s="29">
        <v>3520392</v>
      </c>
      <c r="S23" s="29">
        <v>3467020</v>
      </c>
      <c r="T23" s="29">
        <v>3378660</v>
      </c>
      <c r="U23" s="29">
        <v>3353581</v>
      </c>
      <c r="V23" s="29">
        <v>2926962</v>
      </c>
    </row>
    <row r="24" spans="1:22" ht="20.25" customHeight="1" x14ac:dyDescent="0.15">
      <c r="A24" s="27" t="s">
        <v>14</v>
      </c>
      <c r="B24" s="28">
        <v>1415567</v>
      </c>
      <c r="C24" s="29">
        <v>1888093</v>
      </c>
      <c r="D24" s="29">
        <v>1865777</v>
      </c>
      <c r="E24" s="29">
        <v>1692572</v>
      </c>
      <c r="F24" s="29">
        <v>2015857</v>
      </c>
      <c r="G24" s="29">
        <v>1986422</v>
      </c>
      <c r="H24" s="29">
        <v>1144786</v>
      </c>
      <c r="I24" s="29">
        <v>1343423</v>
      </c>
      <c r="J24" s="29">
        <v>1322054</v>
      </c>
      <c r="K24" s="29">
        <v>1242600</v>
      </c>
      <c r="L24" s="29">
        <v>1297742</v>
      </c>
      <c r="M24" s="29">
        <v>1276057</v>
      </c>
      <c r="N24" s="29">
        <v>1123555</v>
      </c>
      <c r="O24" s="29">
        <v>1246544</v>
      </c>
      <c r="P24" s="29">
        <v>1251694</v>
      </c>
      <c r="Q24" s="29">
        <v>1362749</v>
      </c>
      <c r="R24" s="29">
        <v>1518521</v>
      </c>
      <c r="S24" s="29">
        <v>1484523</v>
      </c>
      <c r="T24" s="29">
        <v>1356412</v>
      </c>
      <c r="U24" s="29">
        <v>1822721</v>
      </c>
      <c r="V24" s="29">
        <v>1489933</v>
      </c>
    </row>
    <row r="25" spans="1:22" ht="20.25" customHeight="1" x14ac:dyDescent="0.15">
      <c r="A25" s="27" t="s">
        <v>15</v>
      </c>
      <c r="B25" s="28">
        <v>182670</v>
      </c>
      <c r="C25" s="29">
        <v>266987</v>
      </c>
      <c r="D25" s="29">
        <v>268961</v>
      </c>
      <c r="E25" s="29">
        <v>111440</v>
      </c>
      <c r="F25" s="29">
        <v>190950</v>
      </c>
      <c r="G25" s="29">
        <v>188332</v>
      </c>
      <c r="H25" s="29">
        <v>103254</v>
      </c>
      <c r="I25" s="29">
        <v>139358</v>
      </c>
      <c r="J25" s="29">
        <v>145774</v>
      </c>
      <c r="K25" s="29">
        <v>70926</v>
      </c>
      <c r="L25" s="29">
        <v>72738</v>
      </c>
      <c r="M25" s="29">
        <v>70528</v>
      </c>
      <c r="N25" s="29">
        <v>74368</v>
      </c>
      <c r="O25" s="29">
        <v>95099</v>
      </c>
      <c r="P25" s="29">
        <v>97174</v>
      </c>
      <c r="Q25" s="29">
        <v>62065</v>
      </c>
      <c r="R25" s="29">
        <v>112340</v>
      </c>
      <c r="S25" s="29">
        <v>113576</v>
      </c>
      <c r="T25" s="29">
        <v>60082</v>
      </c>
      <c r="U25" s="29">
        <v>130711</v>
      </c>
      <c r="V25" s="29">
        <v>129333</v>
      </c>
    </row>
    <row r="26" spans="1:22" ht="20.25" customHeight="1" x14ac:dyDescent="0.15">
      <c r="A26" s="27" t="s">
        <v>41</v>
      </c>
      <c r="B26" s="28">
        <v>1</v>
      </c>
      <c r="C26" s="29">
        <v>4126</v>
      </c>
      <c r="D26" s="29">
        <v>4125</v>
      </c>
      <c r="E26" s="29">
        <v>1</v>
      </c>
      <c r="F26" s="29">
        <v>7256</v>
      </c>
      <c r="G26" s="29">
        <v>7255</v>
      </c>
      <c r="H26" s="29">
        <v>1</v>
      </c>
      <c r="I26" s="29">
        <v>9614</v>
      </c>
      <c r="J26" s="29">
        <v>9613</v>
      </c>
      <c r="K26" s="29">
        <v>1</v>
      </c>
      <c r="L26" s="29">
        <v>3470</v>
      </c>
      <c r="M26" s="29">
        <v>3469</v>
      </c>
      <c r="N26" s="29">
        <v>1</v>
      </c>
      <c r="O26" s="29">
        <v>455</v>
      </c>
      <c r="P26" s="29">
        <v>453</v>
      </c>
      <c r="Q26" s="29">
        <v>1</v>
      </c>
      <c r="R26" s="29">
        <v>11896</v>
      </c>
      <c r="S26" s="29">
        <v>11895</v>
      </c>
      <c r="T26" s="29">
        <v>1</v>
      </c>
      <c r="U26" s="29">
        <v>72017</v>
      </c>
      <c r="V26" s="29">
        <v>72016</v>
      </c>
    </row>
    <row r="27" spans="1:22" ht="20.25" customHeight="1" x14ac:dyDescent="0.15">
      <c r="A27" s="27" t="s">
        <v>16</v>
      </c>
      <c r="B27" s="28">
        <v>932433</v>
      </c>
      <c r="C27" s="29">
        <v>2252493</v>
      </c>
      <c r="D27" s="29">
        <v>2246413</v>
      </c>
      <c r="E27" s="29">
        <v>1220245</v>
      </c>
      <c r="F27" s="29">
        <v>931149</v>
      </c>
      <c r="G27" s="29">
        <v>931263</v>
      </c>
      <c r="H27" s="29">
        <v>1212672</v>
      </c>
      <c r="I27" s="29">
        <v>1173775</v>
      </c>
      <c r="J27" s="29">
        <v>1144982</v>
      </c>
      <c r="K27" s="29">
        <v>1140741</v>
      </c>
      <c r="L27" s="29">
        <v>993804</v>
      </c>
      <c r="M27" s="29">
        <v>974038</v>
      </c>
      <c r="N27" s="29">
        <v>950999</v>
      </c>
      <c r="O27" s="29">
        <v>813147</v>
      </c>
      <c r="P27" s="29">
        <v>526010</v>
      </c>
      <c r="Q27" s="29">
        <v>1427174</v>
      </c>
      <c r="R27" s="29">
        <v>1505961</v>
      </c>
      <c r="S27" s="29">
        <v>1168494</v>
      </c>
      <c r="T27" s="29">
        <v>572742</v>
      </c>
      <c r="U27" s="29">
        <v>1599687</v>
      </c>
      <c r="V27" s="29">
        <v>1596708</v>
      </c>
    </row>
    <row r="28" spans="1:22" ht="20.25" customHeight="1" x14ac:dyDescent="0.15">
      <c r="A28" s="27" t="s">
        <v>42</v>
      </c>
      <c r="B28" s="28">
        <v>1</v>
      </c>
      <c r="C28" s="35">
        <v>323376</v>
      </c>
      <c r="D28" s="29">
        <v>323375</v>
      </c>
      <c r="E28" s="30">
        <v>1</v>
      </c>
      <c r="F28" s="30">
        <v>274053</v>
      </c>
      <c r="G28" s="29">
        <v>274051</v>
      </c>
      <c r="H28" s="30">
        <v>1</v>
      </c>
      <c r="I28" s="35">
        <v>370683</v>
      </c>
      <c r="J28" s="29">
        <v>370682</v>
      </c>
      <c r="K28" s="36">
        <v>1</v>
      </c>
      <c r="L28" s="35">
        <v>394523</v>
      </c>
      <c r="M28" s="29">
        <v>394523</v>
      </c>
      <c r="N28" s="36">
        <v>1</v>
      </c>
      <c r="O28" s="35">
        <v>207876</v>
      </c>
      <c r="P28" s="29">
        <v>207875</v>
      </c>
      <c r="Q28" s="36">
        <v>1</v>
      </c>
      <c r="R28" s="35">
        <v>191472</v>
      </c>
      <c r="S28" s="29">
        <v>191471</v>
      </c>
      <c r="T28" s="36">
        <v>1</v>
      </c>
      <c r="U28" s="35">
        <v>90327</v>
      </c>
      <c r="V28" s="29">
        <v>90326</v>
      </c>
    </row>
    <row r="29" spans="1:22" ht="20.25" customHeight="1" x14ac:dyDescent="0.15">
      <c r="A29" s="27" t="s">
        <v>17</v>
      </c>
      <c r="B29" s="28">
        <v>3281129</v>
      </c>
      <c r="C29" s="29">
        <v>3086326</v>
      </c>
      <c r="D29" s="29">
        <v>3095815</v>
      </c>
      <c r="E29" s="29">
        <v>3370917</v>
      </c>
      <c r="F29" s="29">
        <v>3046198</v>
      </c>
      <c r="G29" s="29">
        <v>3061349</v>
      </c>
      <c r="H29" s="29">
        <v>3285304</v>
      </c>
      <c r="I29" s="29">
        <v>3180665</v>
      </c>
      <c r="J29" s="29">
        <v>3178129</v>
      </c>
      <c r="K29" s="29">
        <v>3369528</v>
      </c>
      <c r="L29" s="29">
        <v>3239637</v>
      </c>
      <c r="M29" s="29">
        <v>3186614</v>
      </c>
      <c r="N29" s="29">
        <v>1464241</v>
      </c>
      <c r="O29" s="29">
        <v>1845309</v>
      </c>
      <c r="P29" s="29">
        <v>1804229</v>
      </c>
      <c r="Q29" s="29">
        <v>1480987</v>
      </c>
      <c r="R29" s="29">
        <v>1401760</v>
      </c>
      <c r="S29" s="29">
        <v>1426782</v>
      </c>
      <c r="T29" s="29">
        <v>2234963</v>
      </c>
      <c r="U29" s="29">
        <v>2442557</v>
      </c>
      <c r="V29" s="29">
        <v>2442296</v>
      </c>
    </row>
    <row r="30" spans="1:22" ht="20.25" customHeight="1" x14ac:dyDescent="0.15">
      <c r="A30" s="37" t="s">
        <v>18</v>
      </c>
      <c r="B30" s="38">
        <v>5409500</v>
      </c>
      <c r="C30" s="39">
        <v>7550000</v>
      </c>
      <c r="D30" s="39">
        <v>7540200</v>
      </c>
      <c r="E30" s="39">
        <v>4411600</v>
      </c>
      <c r="F30" s="39">
        <v>5288200</v>
      </c>
      <c r="G30" s="39">
        <v>5288200</v>
      </c>
      <c r="H30" s="39">
        <v>1293900</v>
      </c>
      <c r="I30" s="39">
        <v>2818800</v>
      </c>
      <c r="J30" s="39">
        <v>2722500</v>
      </c>
      <c r="K30" s="39">
        <v>2051200</v>
      </c>
      <c r="L30" s="39">
        <v>3067900</v>
      </c>
      <c r="M30" s="39">
        <v>2967900</v>
      </c>
      <c r="N30" s="39">
        <v>2481700</v>
      </c>
      <c r="O30" s="39">
        <v>3524800</v>
      </c>
      <c r="P30" s="39">
        <v>3486600</v>
      </c>
      <c r="Q30" s="39">
        <v>2982500</v>
      </c>
      <c r="R30" s="39">
        <v>4006100</v>
      </c>
      <c r="S30" s="39">
        <v>3959000</v>
      </c>
      <c r="T30" s="39">
        <v>5225200</v>
      </c>
      <c r="U30" s="39">
        <v>6010900</v>
      </c>
      <c r="V30" s="39">
        <v>5850700</v>
      </c>
    </row>
    <row r="32" spans="1:22" ht="20.25" customHeight="1" x14ac:dyDescent="0.15">
      <c r="A32" s="25" t="s">
        <v>43</v>
      </c>
    </row>
  </sheetData>
  <mergeCells count="8">
    <mergeCell ref="A5:A6"/>
    <mergeCell ref="K5:M5"/>
    <mergeCell ref="E5:G5"/>
    <mergeCell ref="H5:J5"/>
    <mergeCell ref="T5:V5"/>
    <mergeCell ref="Q5:S5"/>
    <mergeCell ref="N5:P5"/>
    <mergeCell ref="B5:D5"/>
  </mergeCells>
  <phoneticPr fontId="21"/>
  <pageMargins left="0.75" right="0.75" top="0.78" bottom="0.8" header="0.51200000000000001" footer="0.51200000000000001"/>
  <pageSetup paperSize="8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12-1</vt:lpstr>
      <vt:lpstr>12-1（旧石巻市）</vt:lpstr>
      <vt:lpstr>'12-1'!Print_Area</vt:lpstr>
      <vt:lpstr>'12-1'!Print_Titles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 </cp:lastModifiedBy>
  <cp:lastPrinted>2024-01-23T02:47:19Z</cp:lastPrinted>
  <dcterms:created xsi:type="dcterms:W3CDTF">2009-01-16T00:33:37Z</dcterms:created>
  <dcterms:modified xsi:type="dcterms:W3CDTF">2024-02-06T03:54:31Z</dcterms:modified>
</cp:coreProperties>
</file>