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Y:\総務部\財政課\02_決算\06_決算照会関係\R6決算照会\03_宮城県\20250303_【総務省・財務調査課】令和5年度財政状況資料集の作成等について\05_県打返し修正\02_回答\"/>
    </mc:Choice>
  </mc:AlternateContent>
  <bookViews>
    <workbookView xWindow="0" yWindow="0" windowWidth="28800" windowHeight="14115" tabRatio="678" firstSheet="8" activeTab="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B102" i="12" l="1"/>
  <c r="CW102" i="12"/>
  <c r="CR102" i="12"/>
  <c r="AU88" i="12"/>
  <c r="AP88" i="12"/>
  <c r="AF88" i="12"/>
  <c r="AU63" i="12"/>
  <c r="AP63" i="12"/>
  <c r="AP23" i="12" l="1"/>
  <c r="AA23" i="12"/>
  <c r="V23" i="12"/>
  <c r="Q23" i="12"/>
  <c r="AA7" i="12" l="1"/>
  <c r="AA33" i="12" l="1"/>
  <c r="AA32" i="12"/>
  <c r="AA31" i="12"/>
  <c r="AA30" i="12"/>
  <c r="AA29" i="12"/>
  <c r="AA28" i="12"/>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W41" i="10"/>
  <c r="BE41" i="10"/>
  <c r="AM41" i="10"/>
  <c r="U41" i="10"/>
  <c r="C41" i="10"/>
  <c r="BW40"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BW34" i="10"/>
  <c r="BE34" i="10"/>
  <c r="AM34" i="10"/>
  <c r="U34" i="10"/>
  <c r="C34" i="10"/>
  <c r="BW35" i="10" l="1"/>
  <c r="BW36" i="10" s="1"/>
  <c r="BW37" i="10" s="1"/>
  <c r="BW38" i="10" s="1"/>
  <c r="BW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CO40" i="10" s="1"/>
  <c r="CO41" i="10" s="1"/>
  <c r="CO42" i="10" s="1"/>
</calcChain>
</file>

<file path=xl/sharedStrings.xml><?xml version="1.0" encoding="utf-8"?>
<sst xmlns="http://schemas.openxmlformats.org/spreadsheetml/2006/main" count="1093" uniqueCount="569">
  <si>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</si>
  <si>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</si>
  <si>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</si>
  <si>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</si>
  <si>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</si>
  <si>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</si>
  <si>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</si>
  <si>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</si>
  <si>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</si>
  <si>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</si>
  <si>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</si>
  <si>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</si>
  <si>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</si>
  <si>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</si>
  <si>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</si>
  <si>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</si>
  <si>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</si>
  <si>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</si>
  <si>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</si>
  <si>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</si>
  <si>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</si>
  <si>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</si>
  <si>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</si>
  <si>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</si>
  <si>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</si>
  <si>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</si>
  <si>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</si>
  <si>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</si>
  <si>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</si>
  <si>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</si>
  <si>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</si>
  <si>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</si>
  <si>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</si>
  <si>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</si>
  <si>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</si>
  <si>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</si>
  <si>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</si>
  <si>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</si>
  <si>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</si>
  <si>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</si>
  <si>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</si>
  <si>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</si>
  <si>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</si>
  <si>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</si>
  <si>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</si>
  <si>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</si>
  <si>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</si>
  <si>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</si>
  <si>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</si>
  <si>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</si>
  <si>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</si>
  <si>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</si>
  <si>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</si>
  <si>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</si>
  <si>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</si>
  <si>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</si>
  <si>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</si>
  <si>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</si>
  <si>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</si>
  <si>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</si>
  <si>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</si>
  <si>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</si>
  <si>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</si>
  <si>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</si>
  <si>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</si>
  <si>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</si>
  <si>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</si>
  <si>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</si>
  <si>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</si>
  <si>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</si>
  <si>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</si>
  <si>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</si>
  <si>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</si>
  <si>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</si>
  <si>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</si>
  <si>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</si>
  <si>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</si>
  <si>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</si>
  <si>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</si>
  <si>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</si>
  <si>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</si>
  <si>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</si>
  <si>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</si>
  <si>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</si>
  <si>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</si>
  <si>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</si>
  <si>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</si>
  <si>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</si>
  <si>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</si>
  <si>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</si>
  <si>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</si>
  <si>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</si>
  <si>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</si>
  <si>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</si>
  <si>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石巻市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</si>
  <si>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</si>
  <si>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</si>
  <si>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</si>
  <si>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</si>
  <si>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</si>
  <si>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</si>
  <si>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</si>
  <si>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</si>
  <si>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</si>
  <si>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</si>
  <si>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</si>
  <si>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</si>
  <si>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</si>
  <si>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</si>
  <si>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</si>
  <si>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</si>
  <si>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</si>
  <si>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</si>
  <si>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</si>
  <si>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</si>
  <si>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</si>
  <si>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</si>
  <si>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</si>
  <si>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</si>
  <si>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</si>
  <si>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</si>
  <si>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</si>
  <si>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</si>
  <si>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</si>
  <si>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</si>
  <si>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</si>
  <si>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</si>
  <si>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</si>
  <si>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</si>
  <si>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</si>
  <si>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</si>
  <si>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</si>
  <si>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</si>
  <si>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</si>
  <si>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</si>
  <si>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</si>
  <si>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</si>
  <si>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</si>
  <si>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</si>
  <si>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</si>
  <si>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</si>
  <si>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</si>
  <si>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</si>
  <si>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</si>
  <si>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</si>
  <si>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</si>
  <si>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</si>
  <si>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</si>
  <si>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</si>
  <si>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</si>
  <si>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</si>
  <si>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</si>
  <si>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</si>
  <si>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</si>
  <si>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</si>
  <si>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</si>
  <si>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</si>
  <si>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</si>
  <si>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</si>
  <si>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</si>
  <si>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</si>
  <si>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</si>
  <si>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</si>
  <si>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</si>
  <si>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</si>
  <si>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</si>
  <si>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</si>
  <si>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</si>
  <si>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</si>
  <si>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</si>
  <si>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</si>
  <si>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</si>
  <si>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</si>
  <si>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</si>
  <si>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</si>
  <si>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</si>
  <si>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</si>
  <si>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</si>
  <si>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</si>
  <si>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</si>
  <si>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</si>
  <si>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</si>
  <si>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</si>
  <si>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</si>
  <si>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</si>
  <si>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</si>
  <si>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</si>
  <si>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</si>
  <si>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</si>
  <si>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</si>
  <si>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</si>
  <si>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</si>
  <si>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</si>
  <si>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</si>
  <si>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</si>
  <si>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</si>
  <si>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</si>
  <si>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</si>
  <si>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</si>
  <si>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</si>
  <si>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</si>
  <si>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</si>
  <si>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</si>
  <si>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</si>
  <si>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宮城県石巻市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</si>
  <si>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</si>
  <si>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</si>
  <si>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</si>
  <si>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</si>
  <si>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</si>
  <si>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</si>
  <si>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</si>
  <si>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</si>
  <si>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</si>
  <si>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</si>
  <si>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</si>
  <si>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</si>
  <si>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</si>
  <si>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</si>
  <si>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</si>
  <si>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</si>
  <si>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</si>
  <si>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</si>
  <si>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</si>
  <si>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</si>
  <si>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</si>
  <si>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</si>
  <si>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</si>
  <si>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</si>
  <si>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</si>
  <si>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</si>
  <si>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</si>
  <si>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</si>
  <si>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</si>
  <si>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</si>
  <si>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</si>
  <si>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</si>
  <si>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</si>
  <si>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</si>
  <si>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</si>
  <si>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</si>
  <si>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</si>
  <si>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</si>
  <si>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</si>
  <si>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</si>
  <si>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</si>
  <si>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</si>
  <si>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</si>
  <si>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</si>
  <si>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</si>
  <si>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</si>
  <si>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</si>
  <si>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</si>
  <si>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</si>
  <si>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</si>
  <si>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</si>
  <si>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</si>
  <si>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</si>
  <si>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</si>
  <si>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</si>
  <si>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</si>
  <si>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</si>
  <si>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</si>
  <si>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</si>
  <si>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</si>
  <si>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</si>
  <si>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</si>
  <si>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</si>
  <si>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</si>
  <si>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</si>
  <si>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</si>
  <si>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</si>
  <si>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</si>
  <si>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</si>
  <si>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</si>
  <si>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</si>
  <si>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</si>
  <si>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</si>
  <si>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</si>
  <si>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</si>
  <si>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</si>
  <si>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</si>
  <si>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</si>
  <si>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</si>
  <si>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</si>
  <si>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</si>
  <si>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</si>
  <si>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</si>
  <si>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</si>
  <si>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</si>
  <si>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</si>
  <si>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</si>
  <si>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</si>
  <si>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</si>
  <si>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</si>
  <si>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</si>
  <si>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</si>
  <si>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</si>
  <si>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</si>
  <si>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</si>
  <si>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</si>
  <si>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</si>
  <si>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</si>
  <si>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</si>
  <si>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</si>
  <si>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</si>
  <si>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</si>
  <si>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</si>
  <si>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</si>
  <si>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</si>
  <si>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</si>
  <si>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</si>
  <si>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</si>
  <si>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</si>
  <si>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</si>
  <si>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</si>
  <si>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</si>
  <si>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</si>
  <si>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</si>
  <si>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</si>
  <si>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</si>
  <si>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</si>
  <si>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</si>
  <si>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</si>
  <si>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</si>
  <si>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</si>
  <si>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</si>
  <si>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</si>
  <si>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市場</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</si>
  <si>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</si>
  <si>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</si>
  <si>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</si>
  <si>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</si>
  <si>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</si>
  <si>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</si>
  <si>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</si>
  <si>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</si>
  <si>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</si>
  <si>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</si>
  <si>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</si>
  <si>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</si>
  <si>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</si>
  <si>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</si>
  <si>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</si>
  <si>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</si>
  <si>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</si>
  <si>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</si>
  <si>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</si>
  <si>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</si>
  <si>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</si>
  <si>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</si>
  <si>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</si>
  <si>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</si>
  <si>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</si>
  <si>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</si>
  <si>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宮城県石巻市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</si>
  <si>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</si>
  <si>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</si>
  <si>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</si>
  <si>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</si>
  <si>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</si>
  <si>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</si>
  <si>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</si>
  <si>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</si>
  <si>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</si>
  <si>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</si>
  <si>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</si>
  <si>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</si>
  <si>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</si>
  <si>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</si>
  <si>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</si>
  <si>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</si>
  <si>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</si>
  <si>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</si>
  <si>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</si>
  <si>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</si>
  <si>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</si>
  <si>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</si>
  <si>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</si>
  <si>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</si>
  <si>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</si>
  <si>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</si>
  <si>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</si>
  <si>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</si>
  <si>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</si>
  <si>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</si>
  <si>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</si>
  <si>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</si>
  <si>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</si>
  <si>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石巻市国民健康保険事業特別会計</t>
    <phoneticPr fontId="5"/>
  </si>
  <si>
    <t>石巻市後期高齢者医療特別会計</t>
    <phoneticPr fontId="5"/>
  </si>
  <si>
    <t>石巻市介護保険事業特別会計</t>
    <phoneticPr fontId="5"/>
  </si>
  <si>
    <t>石巻市病院事業会計</t>
    <phoneticPr fontId="5"/>
  </si>
  <si>
    <t>法適用企業</t>
    <phoneticPr fontId="5"/>
  </si>
  <si>
    <t>石巻市下水道事業会計</t>
    <phoneticPr fontId="5"/>
  </si>
  <si>
    <t>石巻市水産物地方卸売市場事業特別会計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</si>
  <si>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</si>
  <si>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</si>
  <si>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</si>
  <si>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</si>
  <si>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</si>
  <si>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</si>
  <si>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</si>
  <si>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</si>
  <si>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</si>
  <si>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</si>
  <si>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</si>
  <si>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</si>
  <si>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</si>
  <si>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</si>
  <si>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</si>
  <si>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</si>
  <si>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</si>
  <si>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</si>
  <si>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</si>
  <si>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</si>
  <si>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</si>
  <si>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</si>
  <si>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</si>
  <si>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</si>
  <si>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</si>
  <si>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</si>
  <si>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</si>
  <si>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</si>
  <si>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</si>
  <si>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</si>
  <si>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</si>
  <si>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</si>
  <si>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</si>
  <si>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</si>
  <si>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</si>
  <si>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</si>
  <si>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</si>
  <si>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</si>
  <si>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</si>
  <si>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</si>
  <si>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</si>
  <si>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</si>
  <si>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</si>
  <si>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</si>
  <si>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</si>
  <si>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</si>
  <si>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</si>
  <si>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</si>
  <si>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</si>
  <si>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</si>
  <si>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</si>
  <si>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</si>
  <si>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</si>
  <si>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</si>
  <si>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</si>
  <si>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</si>
  <si>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</si>
  <si>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</si>
  <si>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</si>
  <si>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</si>
  <si>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</si>
  <si>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</si>
  <si>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</si>
  <si>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</si>
  <si>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</si>
  <si>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</si>
  <si>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</si>
  <si>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</si>
  <si>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</si>
  <si>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</si>
  <si>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</si>
  <si>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</si>
  <si>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</si>
  <si>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</si>
  <si>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</si>
  <si>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</si>
  <si>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</si>
  <si>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</si>
  <si>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</si>
  <si>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</si>
  <si>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</si>
  <si>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</si>
  <si>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</si>
  <si>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</si>
  <si>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</si>
  <si>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</si>
  <si>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</si>
  <si>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</si>
  <si>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</si>
  <si>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</si>
  <si>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</si>
  <si>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</si>
  <si>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</si>
  <si>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</si>
  <si>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</si>
  <si>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</si>
  <si>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</si>
  <si>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</si>
  <si>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</si>
  <si>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</si>
  <si>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</si>
  <si>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</si>
  <si>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</si>
  <si>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</si>
  <si>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</si>
  <si>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</si>
  <si>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</si>
  <si>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</si>
  <si>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</si>
  <si>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</si>
  <si>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</si>
  <si>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</si>
  <si>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</si>
  <si>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</si>
  <si>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</si>
  <si>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</si>
  <si>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</si>
  <si>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</si>
  <si>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</si>
  <si>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</si>
  <si>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</si>
  <si>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</si>
  <si>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</si>
  <si>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</si>
  <si>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</si>
  <si>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</si>
  <si>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</si>
  <si>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</si>
  <si>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</si>
  <si>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</si>
  <si>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</si>
  <si>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</si>
  <si>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</si>
  <si>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</si>
  <si>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</si>
  <si>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</si>
  <si>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9.33</t>
  </si>
  <si>
    <t>▲ 15.67</t>
  </si>
  <si>
    <t>▲ 11.81</t>
  </si>
  <si>
    <t>▲ 8.07</t>
  </si>
  <si>
    <t>一般会計</t>
  </si>
  <si>
    <t>石巻市病院事業会計</t>
  </si>
  <si>
    <t>石巻市下水道事業会計</t>
  </si>
  <si>
    <t>石巻市介護保険事業特別会計</t>
  </si>
  <si>
    <t>石巻市国民健康保険事業特別会計</t>
  </si>
  <si>
    <t>石巻市後期高齢者医療特別会計</t>
  </si>
  <si>
    <t>石巻市水産物地方卸売市場事業特別会計</t>
  </si>
  <si>
    <t>その他会計（赤字）</t>
  </si>
  <si>
    <t>その他会計（黒字）</t>
  </si>
  <si>
    <t>R01</t>
    <phoneticPr fontId="5"/>
  </si>
  <si>
    <t>R02</t>
    <phoneticPr fontId="5"/>
  </si>
  <si>
    <t>R03</t>
    <phoneticPr fontId="5"/>
  </si>
  <si>
    <t>R04</t>
    <phoneticPr fontId="5"/>
  </si>
  <si>
    <t>R05</t>
    <phoneticPr fontId="5"/>
  </si>
  <si>
    <t>石巻地域高等教育事業団</t>
    <rPh sb="0" eb="4">
      <t>イシノマキチイキ</t>
    </rPh>
    <rPh sb="4" eb="11">
      <t>コウトウキョウイクジギョウダン</t>
    </rPh>
    <phoneticPr fontId="2"/>
  </si>
  <si>
    <t>石巻市芸術文化振興財団</t>
    <rPh sb="0" eb="11">
      <t>イシノマキシゲイジュツブンカシンコウザイダン</t>
    </rPh>
    <phoneticPr fontId="2"/>
  </si>
  <si>
    <t>石巻地区勤労者福祉サービスセンター</t>
    <rPh sb="0" eb="9">
      <t>イシノマキチクキンロウシャフクシ</t>
    </rPh>
    <phoneticPr fontId="2"/>
  </si>
  <si>
    <t>網地島ライン</t>
    <rPh sb="0" eb="3">
      <t>アジシマ</t>
    </rPh>
    <phoneticPr fontId="2"/>
  </si>
  <si>
    <t>街づくりまんぼう</t>
    <rPh sb="0" eb="1">
      <t>マチ</t>
    </rPh>
    <phoneticPr fontId="2"/>
  </si>
  <si>
    <t>かほく・上品の郷</t>
    <rPh sb="4" eb="6">
      <t>ジョウボン</t>
    </rPh>
    <rPh sb="7" eb="8">
      <t>サト</t>
    </rPh>
    <phoneticPr fontId="2"/>
  </si>
  <si>
    <t>おしかパブリックサービス</t>
  </si>
  <si>
    <t>慶長遣欧使節船協会</t>
    <rPh sb="0" eb="9">
      <t>ケイチョウケンオウシセツセンキョウカイ</t>
    </rPh>
    <phoneticPr fontId="2"/>
  </si>
  <si>
    <t>宮城県市町村職員退職手当組合</t>
  </si>
  <si>
    <t>石巻地区広域行政事務組合</t>
  </si>
  <si>
    <t>宮城県市町村自治振興センター</t>
  </si>
  <si>
    <t>宮城県後期高齢者医療広域連合</t>
  </si>
  <si>
    <t>宮城県後期高齢者医療事業会計</t>
  </si>
  <si>
    <t>石巻地方広域水道企業団</t>
  </si>
  <si>
    <t>市営住宅管理運営基金</t>
    <rPh sb="0" eb="10">
      <t>シエイジュウタクカンリウンエイキキン</t>
    </rPh>
    <phoneticPr fontId="5"/>
  </si>
  <si>
    <t>震災復興基金</t>
    <rPh sb="0" eb="6">
      <t>シンサイフッコウキキン</t>
    </rPh>
    <phoneticPr fontId="2"/>
  </si>
  <si>
    <t>公共施設等管理運営基金</t>
    <rPh sb="0" eb="11">
      <t>コウキョウシセツトウカンリウンエイキキン</t>
    </rPh>
    <phoneticPr fontId="2"/>
  </si>
  <si>
    <t>地域づくり基金</t>
    <rPh sb="0" eb="2">
      <t>チイキ</t>
    </rPh>
    <rPh sb="5" eb="7">
      <t>キキン</t>
    </rPh>
    <phoneticPr fontId="2"/>
  </si>
  <si>
    <t>がんばる石巻応援基金</t>
    <rPh sb="4" eb="6">
      <t>イシノマキ</t>
    </rPh>
    <rPh sb="6" eb="10">
      <t>オウエンキキン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</si>
</sst>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2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3"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66343</c:v>
                </c:pt>
                <c:pt idx="1">
                  <c:v>56416</c:v>
                </c:pt>
                <c:pt idx="2">
                  <c:v>49217</c:v>
                </c:pt>
                <c:pt idx="3">
                  <c:v>49211</c:v>
                </c:pt>
                <c:pt idx="4">
                  <c:v>51738</c:v>
                </c:pt>
              </c:numCache>
            </c:numRef>
          </c:val>
          <c:smooth val="0"/>
          <c:extLst>
            <c:ext xmlns:c16="http://schemas.microsoft.com/office/drawing/2014/chart" uri="{C3380CC4-5D6E-409C-BE32-E72D297353CC}">
              <c16:uniqueId val="{00000000-EF91-4EEC-BEDC-11617913AA2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305214</c:v>
                </c:pt>
                <c:pt idx="1">
                  <c:v>353308</c:v>
                </c:pt>
                <c:pt idx="2">
                  <c:v>228852</c:v>
                </c:pt>
                <c:pt idx="3">
                  <c:v>96168</c:v>
                </c:pt>
                <c:pt idx="4">
                  <c:v>84610</c:v>
                </c:pt>
              </c:numCache>
            </c:numRef>
          </c:val>
          <c:smooth val="0"/>
          <c:extLst>
            <c:ext xmlns:c16="http://schemas.microsoft.com/office/drawing/2014/chart" uri="{C3380CC4-5D6E-409C-BE32-E72D297353CC}">
              <c16:uniqueId val="{00000001-EF91-4EEC-BEDC-11617913AA2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10.67</c:v>
                </c:pt>
                <c:pt idx="1">
                  <c:v>14.34</c:v>
                </c:pt>
                <c:pt idx="2">
                  <c:v>12.46</c:v>
                </c:pt>
                <c:pt idx="3">
                  <c:v>7.56</c:v>
                </c:pt>
                <c:pt idx="4">
                  <c:v>4.26</c:v>
                </c:pt>
              </c:numCache>
            </c:numRef>
          </c:val>
          <c:extLst>
            <c:ext xmlns:c16="http://schemas.microsoft.com/office/drawing/2014/chart" uri="{C3380CC4-5D6E-409C-BE32-E72D297353CC}">
              <c16:uniqueId val="{00000000-1C55-483D-93BA-04CD6E115D0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37.28</c:v>
                </c:pt>
                <c:pt idx="1">
                  <c:v>22.84</c:v>
                </c:pt>
                <c:pt idx="2">
                  <c:v>21.34</c:v>
                </c:pt>
                <c:pt idx="3">
                  <c:v>21.8</c:v>
                </c:pt>
                <c:pt idx="4">
                  <c:v>20.34</c:v>
                </c:pt>
              </c:numCache>
            </c:numRef>
          </c:val>
          <c:extLst>
            <c:ext xmlns:c16="http://schemas.microsoft.com/office/drawing/2014/chart" uri="{C3380CC4-5D6E-409C-BE32-E72D297353CC}">
              <c16:uniqueId val="{00000001-1C55-483D-93BA-04CD6E115D0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-9.33</c:v>
                </c:pt>
                <c:pt idx="1">
                  <c:v>-15.67</c:v>
                </c:pt>
                <c:pt idx="2">
                  <c:v>27.27</c:v>
                </c:pt>
                <c:pt idx="3">
                  <c:v>-11.81</c:v>
                </c:pt>
                <c:pt idx="4">
                  <c:v>-8.07</c:v>
                </c:pt>
              </c:numCache>
            </c:numRef>
          </c:val>
          <c:smooth val="0"/>
          <c:extLst>
            <c:ext xmlns:c16="http://schemas.microsoft.com/office/drawing/2014/chart" uri="{C3380CC4-5D6E-409C-BE32-E72D297353CC}">
              <c16:uniqueId val="{00000002-1C55-483D-93BA-04CD6E115D0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0.56000000000000005</c:v>
                </c:pt>
                <c:pt idx="2">
                  <c:v>#N/A</c:v>
                </c:pt>
                <c:pt idx="3">
                  <c:v>1.74</c:v>
                </c:pt>
                <c:pt idx="4">
                  <c:v>#N/A</c:v>
                </c:pt>
                <c:pt idx="5">
                  <c:v>0.36</c:v>
                </c:pt>
                <c:pt idx="6">
                  <c:v>#N/A</c:v>
                </c:pt>
                <c:pt idx="7">
                  <c:v>0.28000000000000003</c:v>
                </c:pt>
                <c:pt idx="8">
                  <c:v>0</c:v>
                </c:pt>
                <c:pt idx="9">
                  <c:v>0</c:v>
                </c:pt>
              </c:numCache>
            </c:numRef>
          </c:val>
          <c:extLst>
            <c:ext xmlns:c16="http://schemas.microsoft.com/office/drawing/2014/chart" uri="{C3380CC4-5D6E-409C-BE32-E72D297353CC}">
              <c16:uniqueId val="{00000000-84E2-4756-AA39-DE5D98BB022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4E2-4756-AA39-DE5D98BB022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4E2-4756-AA39-DE5D98BB0225}"/>
            </c:ext>
          </c:extLst>
        </c:ser>
        <c:ser>
          <c:idx val="3"/>
          <c:order val="3"/>
          <c:tx>
            <c:strRef>
              <c:f>データシート!$A$30</c:f>
              <c:strCache>
                <c:ptCount val="1"/>
                <c:pt idx="0">
                  <c:v>石巻市水産物地方卸売市場事業特別会計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4E2-4756-AA39-DE5D98BB0225}"/>
            </c:ext>
          </c:extLst>
        </c:ser>
        <c:ser>
          <c:idx val="4"/>
          <c:order val="4"/>
          <c:tx>
            <c:strRef>
              <c:f>データシート!$A$31</c:f>
              <c:strCache>
                <c:ptCount val="1"/>
                <c:pt idx="0">
                  <c:v>石巻市後期高齢者医療特別会計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0.02</c:v>
                </c:pt>
                <c:pt idx="4">
                  <c:v>#N/A</c:v>
                </c:pt>
                <c:pt idx="5">
                  <c:v>0.03</c:v>
                </c:pt>
                <c:pt idx="6">
                  <c:v>#N/A</c:v>
                </c:pt>
                <c:pt idx="7">
                  <c:v>0.04</c:v>
                </c:pt>
                <c:pt idx="8">
                  <c:v>#N/A</c:v>
                </c:pt>
                <c:pt idx="9">
                  <c:v>0.04</c:v>
                </c:pt>
              </c:numCache>
            </c:numRef>
          </c:val>
          <c:extLst>
            <c:ext xmlns:c16="http://schemas.microsoft.com/office/drawing/2014/chart" uri="{C3380CC4-5D6E-409C-BE32-E72D297353CC}">
              <c16:uniqueId val="{00000004-84E2-4756-AA39-DE5D98BB0225}"/>
            </c:ext>
          </c:extLst>
        </c:ser>
        <c:ser>
          <c:idx val="5"/>
          <c:order val="5"/>
          <c:tx>
            <c:strRef>
              <c:f>データシート!$A$32</c:f>
              <c:strCache>
                <c:ptCount val="1"/>
                <c:pt idx="0">
                  <c:v>石巻市国民健康保険事業特別会計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c:v>
                </c:pt>
                <c:pt idx="2">
                  <c:v>#N/A</c:v>
                </c:pt>
                <c:pt idx="3">
                  <c:v>0.12</c:v>
                </c:pt>
                <c:pt idx="4">
                  <c:v>#N/A</c:v>
                </c:pt>
                <c:pt idx="5">
                  <c:v>0.09</c:v>
                </c:pt>
                <c:pt idx="6">
                  <c:v>#N/A</c:v>
                </c:pt>
                <c:pt idx="7">
                  <c:v>0.08</c:v>
                </c:pt>
                <c:pt idx="8">
                  <c:v>#N/A</c:v>
                </c:pt>
                <c:pt idx="9">
                  <c:v>0.11</c:v>
                </c:pt>
              </c:numCache>
            </c:numRef>
          </c:val>
          <c:extLst>
            <c:ext xmlns:c16="http://schemas.microsoft.com/office/drawing/2014/chart" uri="{C3380CC4-5D6E-409C-BE32-E72D297353CC}">
              <c16:uniqueId val="{00000005-84E2-4756-AA39-DE5D98BB0225}"/>
            </c:ext>
          </c:extLst>
        </c:ser>
        <c:ser>
          <c:idx val="6"/>
          <c:order val="6"/>
          <c:tx>
            <c:strRef>
              <c:f>データシート!$A$33</c:f>
              <c:strCache>
                <c:ptCount val="1"/>
                <c:pt idx="0">
                  <c:v>石巻市介護保険事業特別会計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1.02</c:v>
                </c:pt>
                <c:pt idx="2">
                  <c:v>#N/A</c:v>
                </c:pt>
                <c:pt idx="3">
                  <c:v>0.57999999999999996</c:v>
                </c:pt>
                <c:pt idx="4">
                  <c:v>#N/A</c:v>
                </c:pt>
                <c:pt idx="5">
                  <c:v>0.93</c:v>
                </c:pt>
                <c:pt idx="6">
                  <c:v>#N/A</c:v>
                </c:pt>
                <c:pt idx="7">
                  <c:v>0.93</c:v>
                </c:pt>
                <c:pt idx="8">
                  <c:v>#N/A</c:v>
                </c:pt>
                <c:pt idx="9">
                  <c:v>0.3</c:v>
                </c:pt>
              </c:numCache>
            </c:numRef>
          </c:val>
          <c:extLst>
            <c:ext xmlns:c16="http://schemas.microsoft.com/office/drawing/2014/chart" uri="{C3380CC4-5D6E-409C-BE32-E72D297353CC}">
              <c16:uniqueId val="{00000006-84E2-4756-AA39-DE5D98BB0225}"/>
            </c:ext>
          </c:extLst>
        </c:ser>
        <c:ser>
          <c:idx val="7"/>
          <c:order val="7"/>
          <c:tx>
            <c:strRef>
              <c:f>データシート!$A$34</c:f>
              <c:strCache>
                <c:ptCount val="1"/>
                <c:pt idx="0">
                  <c:v>石巻市下水道事業会計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1.21</c:v>
                </c:pt>
                <c:pt idx="4">
                  <c:v>#N/A</c:v>
                </c:pt>
                <c:pt idx="5">
                  <c:v>24.11</c:v>
                </c:pt>
                <c:pt idx="6">
                  <c:v>#N/A</c:v>
                </c:pt>
                <c:pt idx="7">
                  <c:v>3.07</c:v>
                </c:pt>
                <c:pt idx="8">
                  <c:v>#N/A</c:v>
                </c:pt>
                <c:pt idx="9">
                  <c:v>1.4</c:v>
                </c:pt>
              </c:numCache>
            </c:numRef>
          </c:val>
          <c:extLst>
            <c:ext xmlns:c16="http://schemas.microsoft.com/office/drawing/2014/chart" uri="{C3380CC4-5D6E-409C-BE32-E72D297353CC}">
              <c16:uniqueId val="{00000007-84E2-4756-AA39-DE5D98BB0225}"/>
            </c:ext>
          </c:extLst>
        </c:ser>
        <c:ser>
          <c:idx val="8"/>
          <c:order val="8"/>
          <c:tx>
            <c:strRef>
              <c:f>データシート!$A$35</c:f>
              <c:strCache>
                <c:ptCount val="1"/>
                <c:pt idx="0">
                  <c:v>石巻市病院事業会計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c:v>
                </c:pt>
                <c:pt idx="2">
                  <c:v>#N/A</c:v>
                </c:pt>
                <c:pt idx="3">
                  <c:v>0.67</c:v>
                </c:pt>
                <c:pt idx="4">
                  <c:v>#N/A</c:v>
                </c:pt>
                <c:pt idx="5">
                  <c:v>1.69</c:v>
                </c:pt>
                <c:pt idx="6">
                  <c:v>#N/A</c:v>
                </c:pt>
                <c:pt idx="7">
                  <c:v>2.13</c:v>
                </c:pt>
                <c:pt idx="8">
                  <c:v>#N/A</c:v>
                </c:pt>
                <c:pt idx="9">
                  <c:v>1.64</c:v>
                </c:pt>
              </c:numCache>
            </c:numRef>
          </c:val>
          <c:extLst>
            <c:ext xmlns:c16="http://schemas.microsoft.com/office/drawing/2014/chart" uri="{C3380CC4-5D6E-409C-BE32-E72D297353CC}">
              <c16:uniqueId val="{00000008-84E2-4756-AA39-DE5D98BB022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10.16</c:v>
                </c:pt>
                <c:pt idx="2">
                  <c:v>#N/A</c:v>
                </c:pt>
                <c:pt idx="3">
                  <c:v>12.59</c:v>
                </c:pt>
                <c:pt idx="4">
                  <c:v>#N/A</c:v>
                </c:pt>
                <c:pt idx="5">
                  <c:v>12.09</c:v>
                </c:pt>
                <c:pt idx="6">
                  <c:v>#N/A</c:v>
                </c:pt>
                <c:pt idx="7">
                  <c:v>7.27</c:v>
                </c:pt>
                <c:pt idx="8">
                  <c:v>#N/A</c:v>
                </c:pt>
                <c:pt idx="9">
                  <c:v>4.26</c:v>
                </c:pt>
              </c:numCache>
            </c:numRef>
          </c:val>
          <c:extLst>
            <c:ext xmlns:c16="http://schemas.microsoft.com/office/drawing/2014/chart" uri="{C3380CC4-5D6E-409C-BE32-E72D297353CC}">
              <c16:uniqueId val="{00000009-84E2-4756-AA39-DE5D98BB022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7302</c:v>
                </c:pt>
                <c:pt idx="5">
                  <c:v>7180</c:v>
                </c:pt>
                <c:pt idx="8">
                  <c:v>6790</c:v>
                </c:pt>
                <c:pt idx="11">
                  <c:v>6294</c:v>
                </c:pt>
                <c:pt idx="14">
                  <c:v>7313</c:v>
                </c:pt>
              </c:numCache>
            </c:numRef>
          </c:val>
          <c:extLst>
            <c:ext xmlns:c16="http://schemas.microsoft.com/office/drawing/2014/chart" uri="{C3380CC4-5D6E-409C-BE32-E72D297353CC}">
              <c16:uniqueId val="{00000000-813D-4B9E-A169-116C7FF33F5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13D-4B9E-A169-116C7FF33F5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13</c:v>
                </c:pt>
                <c:pt idx="3">
                  <c:v>75</c:v>
                </c:pt>
                <c:pt idx="6">
                  <c:v>70</c:v>
                </c:pt>
                <c:pt idx="9">
                  <c:v>49</c:v>
                </c:pt>
                <c:pt idx="12">
                  <c:v>10</c:v>
                </c:pt>
              </c:numCache>
            </c:numRef>
          </c:val>
          <c:extLst>
            <c:ext xmlns:c16="http://schemas.microsoft.com/office/drawing/2014/chart" uri="{C3380CC4-5D6E-409C-BE32-E72D297353CC}">
              <c16:uniqueId val="{00000002-813D-4B9E-A169-116C7FF33F5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359</c:v>
                </c:pt>
                <c:pt idx="3">
                  <c:v>389</c:v>
                </c:pt>
                <c:pt idx="6">
                  <c:v>323</c:v>
                </c:pt>
                <c:pt idx="9">
                  <c:v>318</c:v>
                </c:pt>
                <c:pt idx="12">
                  <c:v>297</c:v>
                </c:pt>
              </c:numCache>
            </c:numRef>
          </c:val>
          <c:extLst>
            <c:ext xmlns:c16="http://schemas.microsoft.com/office/drawing/2014/chart" uri="{C3380CC4-5D6E-409C-BE32-E72D297353CC}">
              <c16:uniqueId val="{00000003-813D-4B9E-A169-116C7FF33F5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3315</c:v>
                </c:pt>
                <c:pt idx="3">
                  <c:v>3677</c:v>
                </c:pt>
                <c:pt idx="6">
                  <c:v>3991</c:v>
                </c:pt>
                <c:pt idx="9">
                  <c:v>3061</c:v>
                </c:pt>
                <c:pt idx="12">
                  <c:v>1887</c:v>
                </c:pt>
              </c:numCache>
            </c:numRef>
          </c:val>
          <c:extLst>
            <c:ext xmlns:c16="http://schemas.microsoft.com/office/drawing/2014/chart" uri="{C3380CC4-5D6E-409C-BE32-E72D297353CC}">
              <c16:uniqueId val="{00000004-813D-4B9E-A169-116C7FF33F5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13D-4B9E-A169-116C7FF33F5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13D-4B9E-A169-116C7FF33F5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7005</c:v>
                </c:pt>
                <c:pt idx="3">
                  <c:v>5738</c:v>
                </c:pt>
                <c:pt idx="6">
                  <c:v>5995</c:v>
                </c:pt>
                <c:pt idx="9">
                  <c:v>6126</c:v>
                </c:pt>
                <c:pt idx="12">
                  <c:v>6702</c:v>
                </c:pt>
              </c:numCache>
            </c:numRef>
          </c:val>
          <c:extLst>
            <c:ext xmlns:c16="http://schemas.microsoft.com/office/drawing/2014/chart" uri="{C3380CC4-5D6E-409C-BE32-E72D297353CC}">
              <c16:uniqueId val="{00000007-813D-4B9E-A169-116C7FF33F5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3390</c:v>
                </c:pt>
                <c:pt idx="2">
                  <c:v>#N/A</c:v>
                </c:pt>
                <c:pt idx="3">
                  <c:v>#N/A</c:v>
                </c:pt>
                <c:pt idx="4">
                  <c:v>2699</c:v>
                </c:pt>
                <c:pt idx="5">
                  <c:v>#N/A</c:v>
                </c:pt>
                <c:pt idx="6">
                  <c:v>#N/A</c:v>
                </c:pt>
                <c:pt idx="7">
                  <c:v>3589</c:v>
                </c:pt>
                <c:pt idx="8">
                  <c:v>#N/A</c:v>
                </c:pt>
                <c:pt idx="9">
                  <c:v>#N/A</c:v>
                </c:pt>
                <c:pt idx="10">
                  <c:v>3260</c:v>
                </c:pt>
                <c:pt idx="11">
                  <c:v>#N/A</c:v>
                </c:pt>
                <c:pt idx="12">
                  <c:v>#N/A</c:v>
                </c:pt>
                <c:pt idx="13">
                  <c:v>1583</c:v>
                </c:pt>
                <c:pt idx="14">
                  <c:v>#N/A</c:v>
                </c:pt>
              </c:numCache>
            </c:numRef>
          </c:val>
          <c:smooth val="0"/>
          <c:extLst>
            <c:ext xmlns:c16="http://schemas.microsoft.com/office/drawing/2014/chart" uri="{C3380CC4-5D6E-409C-BE32-E72D297353CC}">
              <c16:uniqueId val="{00000008-813D-4B9E-A169-116C7FF33F5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72070</c:v>
                </c:pt>
                <c:pt idx="5">
                  <c:v>73544</c:v>
                </c:pt>
                <c:pt idx="8">
                  <c:v>72015</c:v>
                </c:pt>
                <c:pt idx="11">
                  <c:v>70259</c:v>
                </c:pt>
                <c:pt idx="14">
                  <c:v>71062</c:v>
                </c:pt>
              </c:numCache>
            </c:numRef>
          </c:val>
          <c:extLst>
            <c:ext xmlns:c16="http://schemas.microsoft.com/office/drawing/2014/chart" uri="{C3380CC4-5D6E-409C-BE32-E72D297353CC}">
              <c16:uniqueId val="{00000000-4344-47AB-8188-051D6505C87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21866</c:v>
                </c:pt>
                <c:pt idx="5">
                  <c:v>20754</c:v>
                </c:pt>
                <c:pt idx="8">
                  <c:v>5131</c:v>
                </c:pt>
                <c:pt idx="11">
                  <c:v>4547</c:v>
                </c:pt>
                <c:pt idx="14">
                  <c:v>3707</c:v>
                </c:pt>
              </c:numCache>
            </c:numRef>
          </c:val>
          <c:extLst>
            <c:ext xmlns:c16="http://schemas.microsoft.com/office/drawing/2014/chart" uri="{C3380CC4-5D6E-409C-BE32-E72D297353CC}">
              <c16:uniqueId val="{00000001-4344-47AB-8188-051D6505C87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45749</c:v>
                </c:pt>
                <c:pt idx="5">
                  <c:v>39168</c:v>
                </c:pt>
                <c:pt idx="8">
                  <c:v>29493</c:v>
                </c:pt>
                <c:pt idx="11">
                  <c:v>34751</c:v>
                </c:pt>
                <c:pt idx="14">
                  <c:v>33294</c:v>
                </c:pt>
              </c:numCache>
            </c:numRef>
          </c:val>
          <c:extLst>
            <c:ext xmlns:c16="http://schemas.microsoft.com/office/drawing/2014/chart" uri="{C3380CC4-5D6E-409C-BE32-E72D297353CC}">
              <c16:uniqueId val="{00000002-4344-47AB-8188-051D6505C87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344-47AB-8188-051D6505C87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344-47AB-8188-051D6505C87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46</c:v>
                </c:pt>
                <c:pt idx="3">
                  <c:v>54</c:v>
                </c:pt>
                <c:pt idx="6">
                  <c:v>37</c:v>
                </c:pt>
                <c:pt idx="9">
                  <c:v>37</c:v>
                </c:pt>
                <c:pt idx="12">
                  <c:v>0</c:v>
                </c:pt>
              </c:numCache>
            </c:numRef>
          </c:val>
          <c:extLst>
            <c:ext xmlns:c16="http://schemas.microsoft.com/office/drawing/2014/chart" uri="{C3380CC4-5D6E-409C-BE32-E72D297353CC}">
              <c16:uniqueId val="{00000005-4344-47AB-8188-051D6505C87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9009</c:v>
                </c:pt>
                <c:pt idx="3">
                  <c:v>8800</c:v>
                </c:pt>
                <c:pt idx="6">
                  <c:v>8401</c:v>
                </c:pt>
                <c:pt idx="9">
                  <c:v>8444</c:v>
                </c:pt>
                <c:pt idx="12">
                  <c:v>8081</c:v>
                </c:pt>
              </c:numCache>
            </c:numRef>
          </c:val>
          <c:extLst>
            <c:ext xmlns:c16="http://schemas.microsoft.com/office/drawing/2014/chart" uri="{C3380CC4-5D6E-409C-BE32-E72D297353CC}">
              <c16:uniqueId val="{00000006-4344-47AB-8188-051D6505C87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2225</c:v>
                </c:pt>
                <c:pt idx="3">
                  <c:v>2097</c:v>
                </c:pt>
                <c:pt idx="6">
                  <c:v>1844</c:v>
                </c:pt>
                <c:pt idx="9">
                  <c:v>1666</c:v>
                </c:pt>
                <c:pt idx="12">
                  <c:v>1483</c:v>
                </c:pt>
              </c:numCache>
            </c:numRef>
          </c:val>
          <c:extLst>
            <c:ext xmlns:c16="http://schemas.microsoft.com/office/drawing/2014/chart" uri="{C3380CC4-5D6E-409C-BE32-E72D297353CC}">
              <c16:uniqueId val="{00000007-4344-47AB-8188-051D6505C87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37858</c:v>
                </c:pt>
                <c:pt idx="3">
                  <c:v>38575</c:v>
                </c:pt>
                <c:pt idx="6">
                  <c:v>37719</c:v>
                </c:pt>
                <c:pt idx="9">
                  <c:v>37060</c:v>
                </c:pt>
                <c:pt idx="12">
                  <c:v>32555</c:v>
                </c:pt>
              </c:numCache>
            </c:numRef>
          </c:val>
          <c:extLst>
            <c:ext xmlns:c16="http://schemas.microsoft.com/office/drawing/2014/chart" uri="{C3380CC4-5D6E-409C-BE32-E72D297353CC}">
              <c16:uniqueId val="{00000008-4344-47AB-8188-051D6505C87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344-47AB-8188-051D6505C87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80262</c:v>
                </c:pt>
                <c:pt idx="3">
                  <c:v>84222</c:v>
                </c:pt>
                <c:pt idx="6">
                  <c:v>71655</c:v>
                </c:pt>
                <c:pt idx="9">
                  <c:v>71017</c:v>
                </c:pt>
                <c:pt idx="12">
                  <c:v>70945</c:v>
                </c:pt>
              </c:numCache>
            </c:numRef>
          </c:val>
          <c:extLst>
            <c:ext xmlns:c16="http://schemas.microsoft.com/office/drawing/2014/chart" uri="{C3380CC4-5D6E-409C-BE32-E72D297353CC}">
              <c16:uniqueId val="{0000000A-4344-47AB-8188-051D6505C87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281</c:v>
                </c:pt>
                <c:pt idx="5">
                  <c:v>#N/A</c:v>
                </c:pt>
                <c:pt idx="6">
                  <c:v>#N/A</c:v>
                </c:pt>
                <c:pt idx="7">
                  <c:v>13018</c:v>
                </c:pt>
                <c:pt idx="8">
                  <c:v>#N/A</c:v>
                </c:pt>
                <c:pt idx="9">
                  <c:v>#N/A</c:v>
                </c:pt>
                <c:pt idx="10">
                  <c:v>8667</c:v>
                </c:pt>
                <c:pt idx="11">
                  <c:v>#N/A</c:v>
                </c:pt>
                <c:pt idx="12">
                  <c:v>#N/A</c:v>
                </c:pt>
                <c:pt idx="13">
                  <c:v>5001</c:v>
                </c:pt>
                <c:pt idx="14">
                  <c:v>#N/A</c:v>
                </c:pt>
              </c:numCache>
            </c:numRef>
          </c:val>
          <c:smooth val="0"/>
          <c:extLst>
            <c:ext xmlns:c16="http://schemas.microsoft.com/office/drawing/2014/chart" uri="{C3380CC4-5D6E-409C-BE32-E72D297353CC}">
              <c16:uniqueId val="{0000000B-4344-47AB-8188-051D6505C87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8618</c:v>
                </c:pt>
                <c:pt idx="1">
                  <c:v>8589</c:v>
                </c:pt>
                <c:pt idx="2">
                  <c:v>8141</c:v>
                </c:pt>
              </c:numCache>
            </c:numRef>
          </c:val>
          <c:extLst>
            <c:ext xmlns:c16="http://schemas.microsoft.com/office/drawing/2014/chart" uri="{C3380CC4-5D6E-409C-BE32-E72D297353CC}">
              <c16:uniqueId val="{00000000-0AC8-469D-87E4-6EEC121C729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3851</c:v>
                </c:pt>
                <c:pt idx="1">
                  <c:v>2831</c:v>
                </c:pt>
                <c:pt idx="2">
                  <c:v>1990</c:v>
                </c:pt>
              </c:numCache>
            </c:numRef>
          </c:val>
          <c:extLst>
            <c:ext xmlns:c16="http://schemas.microsoft.com/office/drawing/2014/chart" uri="{C3380CC4-5D6E-409C-BE32-E72D297353CC}">
              <c16:uniqueId val="{00000001-0AC8-469D-87E4-6EEC121C729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19864</c:v>
                </c:pt>
                <c:pt idx="1">
                  <c:v>22877</c:v>
                </c:pt>
                <c:pt idx="2">
                  <c:v>25568</c:v>
                </c:pt>
              </c:numCache>
            </c:numRef>
          </c:val>
          <c:extLst>
            <c:ext xmlns:c16="http://schemas.microsoft.com/office/drawing/2014/chart" uri="{C3380CC4-5D6E-409C-BE32-E72D297353CC}">
              <c16:uniqueId val="{00000002-0AC8-469D-87E4-6EEC121C729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宮城県石巻市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）に関しては、合併特例債の償還等により令和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年度は増加した一方、公営企業債の元利償還金に対する繰入金が大きく減少した。また、算入公債費等（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は、都市計画税の充当可能額の増などにより増加した。この結果、実質公債費比率の分子について、令和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年度は前年度比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1,677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百万円減少したが、今後も建設事業の厳選などにより起債発行を抑制し、公債費の抑制に努める。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満期一括償還地方債の財源として積み立てた減債基金はなし。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宮城県石巻市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将来負担比率の分子は減少した。主な要因としては、下水道事業会計における復興交付金事業の終了に伴う資本的収支への操出額の減少などの公営企業債等繰入見込額の減少によるもの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一方、充当可能基金残高は全体として減少していることから、引き続き財政健全化と財源の確保に努め、必要最低限の取崩としていく必要がある。　</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また、地方債の発行抑制により地方債現在高を抑制し、職員定員適正化計画の確実な進捗により組合等負担や退職手当負担の低減に努めていく。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宮城県石巻市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年度末の基金残高は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35,699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百万円であり、前年度から</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1,402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百万円増加した。残高の前年度比増減を基金区分別に見ると、財政調整基金が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448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百万円減少、減債基金が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841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百万円減少している一方で、災害公営住宅家賃低廉化事業費補助金及び東日本大震災特別家賃低減事業費補助金を市営住宅管理運営基金に積立てたこと等により、その他の特定目的基金が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2,691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百万円増加しており、基金全体として残高は増加した。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mn-lt"/>
              <a:ea typeface="+mn-ea"/>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特定目的基金の残高が増加したが、財政調整基金及び減債基金の残高は減少傾向にあり、引続き財源確保・歳出抑制に取り組む。</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市営住宅管理運営基金：市営住宅の管理・解体・大規模修繕等</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震災復興基金：復旧・復興事業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公共施設等整備基金：施設の統廃合・大規模修繕等</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地域づくり基金：市民の連帯の強化及び均衡ある地域振興に資するための事業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がんばる石巻応援基金：移住定住推進事業や小中学校体育文化活動補助事業など市の各種重点事業</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災害公営住宅家賃低廉化事業費補助金及び東日本大震災特別家賃低減事業費補助金を市営住宅管理運営基金に積立したことにより、市営住宅管理運営基金の残高が増加したことによる。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市営住宅管理運営基金及びがんばる石巻応援基金以外の基金は、残高が減少傾向にある。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残高が少ない基金に関しては廃止や整理集約化を行うとともに、それ以外の基金に関しても目的に沿った適正かつ計画的な運用に努めていく。</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また、財政健全化と財源の確保に努め、必要最低限の取崩としていく。</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主な増減要因は歳計剰余金の積立と東日本大震災に係る復興交付金の返還及び復旧・復興事業への充当のための取り崩しであり、令和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年度末の財政調整基金残高は前年度末から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448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復旧・復興事業の収束に伴い、今後は通常の予算規模及び財政調整基金残高となる。しかしながら、復興財源の精算による財政調整基金の取り崩しが発生する可能性があること、震災後の新たな公共施設の維持管理経費等の増や物価高騰の影響による物件費の増が見込まれることから、財政調整基金残高の動きに注視するとともに、十分な財政調整機能が果たされるよう適切な基金の運用・管理に努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地方債の償還に充てたことにより、前年度末から</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841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年度以降の臨時財政対策債の償還に備えるとともに、令和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年度に完成した複合文化施設など新たに施設を整備するにあたり財源とした地方債の償還に対応するため、残高の適切な管理に努めていく。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宮城県石巻市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134,711
133,123
554.55
88,142,485
85,767,939
1,706,536
40,021,657
70,945,482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財政力指数は前年度から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ポイント悪化しており、単年度で見た場合も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ポイントで前年度比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ポイント悪化している。これは主に合併特例債の令和元年度発行分の元金償還開始など需要面での悪化によるものである。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他団体と比較すると類似団体平均を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ポイント下回る状況となっている。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このため、税率見直し・収納率向上等による税収の確保に努める一方、起債発行の抑制等を行い、基準財政需要額の削減を図っていく。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155575</xdr:rowOff>
    </xdr:to>
    <xdr:cxnSp macro="">
      <xdr:nvCxnSpPr>
        <xdr:cNvPr id="69" name="直線コネクタ 68"/>
        <xdr:cNvCxnSpPr/>
      </xdr:nvCxnSpPr>
      <xdr:spPr>
        <a:xfrm>
          <a:off x="4114800" y="75078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21819</xdr:rowOff>
    </xdr:from>
    <xdr:ext cx="762000" cy="259045"/>
    <xdr:sp macro="" textlink="">
      <xdr:nvSpPr>
        <xdr:cNvPr id="70" name="財政力平均値テキスト"/>
        <xdr:cNvSpPr txBox="1"/>
      </xdr:nvSpPr>
      <xdr:spPr>
        <a:xfrm>
          <a:off x="5041900" y="6879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2" name="直線コネクタ 71"/>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5" name="直線コネクタ 74"/>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77" name="テキスト ボックス 76"/>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8" name="直線コネクタ 77"/>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35983</xdr:rowOff>
    </xdr:from>
    <xdr:to>
      <xdr:col>11</xdr:col>
      <xdr:colOff>82550</xdr:colOff>
      <xdr:row>40</xdr:row>
      <xdr:rowOff>137583</xdr:rowOff>
    </xdr:to>
    <xdr:sp macro="" textlink="">
      <xdr:nvSpPr>
        <xdr:cNvPr id="79" name="フローチャート: 判断 78"/>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147760</xdr:rowOff>
    </xdr:from>
    <xdr:ext cx="762000" cy="259045"/>
    <xdr:sp macro="" textlink="">
      <xdr:nvSpPr>
        <xdr:cNvPr id="80" name="テキスト ボックス 79"/>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104775</xdr:rowOff>
    </xdr:from>
    <xdr:to>
      <xdr:col>23</xdr:col>
      <xdr:colOff>184150</xdr:colOff>
      <xdr:row>44</xdr:row>
      <xdr:rowOff>34925</xdr:rowOff>
    </xdr:to>
    <xdr:sp macro="" textlink="">
      <xdr:nvSpPr>
        <xdr:cNvPr id="88" name="楕円 87"/>
        <xdr:cNvSpPr/>
      </xdr:nvSpPr>
      <xdr:spPr>
        <a:xfrm>
          <a:off x="49022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652</xdr:rowOff>
    </xdr:from>
    <xdr:ext cx="762000" cy="259045"/>
    <xdr:sp macro="" textlink="">
      <xdr:nvSpPr>
        <xdr:cNvPr id="89" name="財政力該当値テキスト"/>
        <xdr:cNvSpPr txBox="1"/>
      </xdr:nvSpPr>
      <xdr:spPr>
        <a:xfrm>
          <a:off x="5041900" y="737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2" name="楕円 91"/>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3" name="テキスト ボックス 92"/>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4" name="楕円 93"/>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5" name="テキスト ボックス 94"/>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6" name="楕円 95"/>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7" name="テキスト ボックス 96"/>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経常収支比率は前年度と比較し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支出面は子育て・高齢者対策等の扶助費や公債費（合併特例債等の元利償還金）が増加する中で、職員定員適正化による人件費の抑制や、下水道事業への補助費の減などにより影響は少く、一方、収入面で普通交付税が大きく増加し数値が改善した。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年度を除く推移をみると、毎年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％前後となっており、税収等の経常的収入を一層確保するとともに、施設統廃合や起債発行抑制、人件費の更なる抑制等による経常的支出の削減を進める。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66</xdr:row>
      <xdr:rowOff>58420</xdr:rowOff>
    </xdr:to>
    <xdr:cxnSp macro="">
      <xdr:nvCxnSpPr>
        <xdr:cNvPr id="129" name="直線コネクタ 128"/>
        <xdr:cNvCxnSpPr/>
      </xdr:nvCxnSpPr>
      <xdr:spPr>
        <a:xfrm flipV="1">
          <a:off x="4953000" y="1016762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30497</xdr:rowOff>
    </xdr:from>
    <xdr:ext cx="762000" cy="259045"/>
    <xdr:sp macro="" textlink="">
      <xdr:nvSpPr>
        <xdr:cNvPr id="130" name="財政構造の弾力性最小値テキスト"/>
        <xdr:cNvSpPr txBox="1"/>
      </xdr:nvSpPr>
      <xdr:spPr>
        <a:xfrm>
          <a:off x="5041900" y="1134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58420</xdr:rowOff>
    </xdr:from>
    <xdr:to>
      <xdr:col>24</xdr:col>
      <xdr:colOff>12700</xdr:colOff>
      <xdr:row>66</xdr:row>
      <xdr:rowOff>58420</xdr:rowOff>
    </xdr:to>
    <xdr:cxnSp macro="">
      <xdr:nvCxnSpPr>
        <xdr:cNvPr id="131" name="直線コネクタ 130"/>
        <xdr:cNvCxnSpPr/>
      </xdr:nvCxnSpPr>
      <xdr:spPr>
        <a:xfrm>
          <a:off x="4864100" y="1137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32" name="財政構造の弾力性最大値テキスト"/>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33" name="直線コネクタ 132"/>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58420</xdr:rowOff>
    </xdr:from>
    <xdr:to>
      <xdr:col>23</xdr:col>
      <xdr:colOff>133350</xdr:colOff>
      <xdr:row>66</xdr:row>
      <xdr:rowOff>72209</xdr:rowOff>
    </xdr:to>
    <xdr:cxnSp macro="">
      <xdr:nvCxnSpPr>
        <xdr:cNvPr id="134" name="直線コネクタ 133"/>
        <xdr:cNvCxnSpPr/>
      </xdr:nvCxnSpPr>
      <xdr:spPr>
        <a:xfrm flipV="1">
          <a:off x="4114800" y="11374120"/>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61884</xdr:rowOff>
    </xdr:from>
    <xdr:ext cx="762000" cy="259045"/>
    <xdr:sp macro="" textlink="">
      <xdr:nvSpPr>
        <xdr:cNvPr id="135" name="財政構造の弾力性平均値テキスト"/>
        <xdr:cNvSpPr txBox="1"/>
      </xdr:nvSpPr>
      <xdr:spPr>
        <a:xfrm>
          <a:off x="5041900" y="10520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45357</xdr:rowOff>
    </xdr:from>
    <xdr:to>
      <xdr:col>23</xdr:col>
      <xdr:colOff>184150</xdr:colOff>
      <xdr:row>62</xdr:row>
      <xdr:rowOff>146957</xdr:rowOff>
    </xdr:to>
    <xdr:sp macro="" textlink="">
      <xdr:nvSpPr>
        <xdr:cNvPr id="136" name="フローチャート: 判断 135"/>
        <xdr:cNvSpPr/>
      </xdr:nvSpPr>
      <xdr:spPr>
        <a:xfrm>
          <a:off x="49022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166915</xdr:rowOff>
    </xdr:from>
    <xdr:to>
      <xdr:col>19</xdr:col>
      <xdr:colOff>133350</xdr:colOff>
      <xdr:row>66</xdr:row>
      <xdr:rowOff>72209</xdr:rowOff>
    </xdr:to>
    <xdr:cxnSp macro="">
      <xdr:nvCxnSpPr>
        <xdr:cNvPr id="137" name="直線コネクタ 136"/>
        <xdr:cNvCxnSpPr/>
      </xdr:nvCxnSpPr>
      <xdr:spPr>
        <a:xfrm>
          <a:off x="3225800" y="11139715"/>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127181</xdr:rowOff>
    </xdr:from>
    <xdr:to>
      <xdr:col>19</xdr:col>
      <xdr:colOff>184150</xdr:colOff>
      <xdr:row>62</xdr:row>
      <xdr:rowOff>57331</xdr:rowOff>
    </xdr:to>
    <xdr:sp macro="" textlink="">
      <xdr:nvSpPr>
        <xdr:cNvPr id="138" name="フローチャート: 判断 137"/>
        <xdr:cNvSpPr/>
      </xdr:nvSpPr>
      <xdr:spPr>
        <a:xfrm>
          <a:off x="4064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67508</xdr:rowOff>
    </xdr:from>
    <xdr:ext cx="736600" cy="259045"/>
    <xdr:sp macro="" textlink="">
      <xdr:nvSpPr>
        <xdr:cNvPr id="139" name="テキスト ボックス 138"/>
        <xdr:cNvSpPr txBox="1"/>
      </xdr:nvSpPr>
      <xdr:spPr>
        <a:xfrm>
          <a:off x="3733800" y="10354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166915</xdr:rowOff>
    </xdr:from>
    <xdr:to>
      <xdr:col>15</xdr:col>
      <xdr:colOff>82550</xdr:colOff>
      <xdr:row>65</xdr:row>
      <xdr:rowOff>154033</xdr:rowOff>
    </xdr:to>
    <xdr:cxnSp macro="">
      <xdr:nvCxnSpPr>
        <xdr:cNvPr id="140" name="直線コネクタ 139"/>
        <xdr:cNvCxnSpPr/>
      </xdr:nvCxnSpPr>
      <xdr:spPr>
        <a:xfrm flipV="1">
          <a:off x="2336800" y="11139715"/>
          <a:ext cx="889000" cy="15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29754</xdr:rowOff>
    </xdr:from>
    <xdr:to>
      <xdr:col>15</xdr:col>
      <xdr:colOff>133350</xdr:colOff>
      <xdr:row>60</xdr:row>
      <xdr:rowOff>131354</xdr:rowOff>
    </xdr:to>
    <xdr:sp macro="" textlink="">
      <xdr:nvSpPr>
        <xdr:cNvPr id="141" name="フローチャート: 判断 140"/>
        <xdr:cNvSpPr/>
      </xdr:nvSpPr>
      <xdr:spPr>
        <a:xfrm>
          <a:off x="3175000" y="1031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141531</xdr:rowOff>
    </xdr:from>
    <xdr:ext cx="762000" cy="259045"/>
    <xdr:sp macro="" textlink="">
      <xdr:nvSpPr>
        <xdr:cNvPr id="142" name="テキスト ボックス 141"/>
        <xdr:cNvSpPr txBox="1"/>
      </xdr:nvSpPr>
      <xdr:spPr>
        <a:xfrm>
          <a:off x="2844800" y="1008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154033</xdr:rowOff>
    </xdr:from>
    <xdr:to>
      <xdr:col>11</xdr:col>
      <xdr:colOff>31750</xdr:colOff>
      <xdr:row>66</xdr:row>
      <xdr:rowOff>148046</xdr:rowOff>
    </xdr:to>
    <xdr:cxnSp macro="">
      <xdr:nvCxnSpPr>
        <xdr:cNvPr id="143" name="直線コネクタ 142"/>
        <xdr:cNvCxnSpPr/>
      </xdr:nvCxnSpPr>
      <xdr:spPr>
        <a:xfrm flipV="1">
          <a:off x="1447800" y="11298283"/>
          <a:ext cx="889000" cy="16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38463</xdr:rowOff>
    </xdr:from>
    <xdr:to>
      <xdr:col>11</xdr:col>
      <xdr:colOff>82550</xdr:colOff>
      <xdr:row>62</xdr:row>
      <xdr:rowOff>140063</xdr:rowOff>
    </xdr:to>
    <xdr:sp macro="" textlink="">
      <xdr:nvSpPr>
        <xdr:cNvPr id="144" name="フローチャート: 判断 143"/>
        <xdr:cNvSpPr/>
      </xdr:nvSpPr>
      <xdr:spPr>
        <a:xfrm>
          <a:off x="2286000" y="1066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150240</xdr:rowOff>
    </xdr:from>
    <xdr:ext cx="762000" cy="259045"/>
    <xdr:sp macro="" textlink="">
      <xdr:nvSpPr>
        <xdr:cNvPr id="145" name="テキスト ボックス 144"/>
        <xdr:cNvSpPr txBox="1"/>
      </xdr:nvSpPr>
      <xdr:spPr>
        <a:xfrm>
          <a:off x="1955800" y="1043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6" name="フローチャート: 判断 145"/>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47" name="テキスト ボックス 146"/>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7620</xdr:rowOff>
    </xdr:from>
    <xdr:to>
      <xdr:col>23</xdr:col>
      <xdr:colOff>184150</xdr:colOff>
      <xdr:row>66</xdr:row>
      <xdr:rowOff>109220</xdr:rowOff>
    </xdr:to>
    <xdr:sp macro="" textlink="">
      <xdr:nvSpPr>
        <xdr:cNvPr id="153" name="楕円 152"/>
        <xdr:cNvSpPr/>
      </xdr:nvSpPr>
      <xdr:spPr>
        <a:xfrm>
          <a:off x="49022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74947</xdr:rowOff>
    </xdr:from>
    <xdr:ext cx="762000" cy="259045"/>
    <xdr:sp macro="" textlink="">
      <xdr:nvSpPr>
        <xdr:cNvPr id="154" name="財政構造の弾力性該当値テキスト"/>
        <xdr:cNvSpPr txBox="1"/>
      </xdr:nvSpPr>
      <xdr:spPr>
        <a:xfrm>
          <a:off x="5041900" y="1121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21409</xdr:rowOff>
    </xdr:from>
    <xdr:to>
      <xdr:col>19</xdr:col>
      <xdr:colOff>184150</xdr:colOff>
      <xdr:row>66</xdr:row>
      <xdr:rowOff>123009</xdr:rowOff>
    </xdr:to>
    <xdr:sp macro="" textlink="">
      <xdr:nvSpPr>
        <xdr:cNvPr id="155" name="楕円 154"/>
        <xdr:cNvSpPr/>
      </xdr:nvSpPr>
      <xdr:spPr>
        <a:xfrm>
          <a:off x="4064000" y="1133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107786</xdr:rowOff>
    </xdr:from>
    <xdr:ext cx="736600" cy="259045"/>
    <xdr:sp macro="" textlink="">
      <xdr:nvSpPr>
        <xdr:cNvPr id="156" name="テキスト ボックス 155"/>
        <xdr:cNvSpPr txBox="1"/>
      </xdr:nvSpPr>
      <xdr:spPr>
        <a:xfrm>
          <a:off x="3733800" y="11423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116115</xdr:rowOff>
    </xdr:from>
    <xdr:to>
      <xdr:col>15</xdr:col>
      <xdr:colOff>133350</xdr:colOff>
      <xdr:row>65</xdr:row>
      <xdr:rowOff>46265</xdr:rowOff>
    </xdr:to>
    <xdr:sp macro="" textlink="">
      <xdr:nvSpPr>
        <xdr:cNvPr id="157" name="楕円 156"/>
        <xdr:cNvSpPr/>
      </xdr:nvSpPr>
      <xdr:spPr>
        <a:xfrm>
          <a:off x="3175000" y="1108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31042</xdr:rowOff>
    </xdr:from>
    <xdr:ext cx="762000" cy="259045"/>
    <xdr:sp macro="" textlink="">
      <xdr:nvSpPr>
        <xdr:cNvPr id="158" name="テキスト ボックス 157"/>
        <xdr:cNvSpPr txBox="1"/>
      </xdr:nvSpPr>
      <xdr:spPr>
        <a:xfrm>
          <a:off x="2844800" y="1117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103233</xdr:rowOff>
    </xdr:from>
    <xdr:to>
      <xdr:col>11</xdr:col>
      <xdr:colOff>82550</xdr:colOff>
      <xdr:row>66</xdr:row>
      <xdr:rowOff>33383</xdr:rowOff>
    </xdr:to>
    <xdr:sp macro="" textlink="">
      <xdr:nvSpPr>
        <xdr:cNvPr id="159" name="楕円 158"/>
        <xdr:cNvSpPr/>
      </xdr:nvSpPr>
      <xdr:spPr>
        <a:xfrm>
          <a:off x="2286000" y="1124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18160</xdr:rowOff>
    </xdr:from>
    <xdr:ext cx="762000" cy="259045"/>
    <xdr:sp macro="" textlink="">
      <xdr:nvSpPr>
        <xdr:cNvPr id="160" name="テキスト ボックス 159"/>
        <xdr:cNvSpPr txBox="1"/>
      </xdr:nvSpPr>
      <xdr:spPr>
        <a:xfrm>
          <a:off x="1955800" y="11333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97246</xdr:rowOff>
    </xdr:from>
    <xdr:to>
      <xdr:col>7</xdr:col>
      <xdr:colOff>31750</xdr:colOff>
      <xdr:row>67</xdr:row>
      <xdr:rowOff>27396</xdr:rowOff>
    </xdr:to>
    <xdr:sp macro="" textlink="">
      <xdr:nvSpPr>
        <xdr:cNvPr id="161" name="楕円 160"/>
        <xdr:cNvSpPr/>
      </xdr:nvSpPr>
      <xdr:spPr>
        <a:xfrm>
          <a:off x="1397000" y="1141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12173</xdr:rowOff>
    </xdr:from>
    <xdr:ext cx="762000" cy="259045"/>
    <xdr:sp macro="" textlink="">
      <xdr:nvSpPr>
        <xdr:cNvPr id="162" name="テキスト ボックス 161"/>
        <xdr:cNvSpPr txBox="1"/>
      </xdr:nvSpPr>
      <xdr:spPr>
        <a:xfrm>
          <a:off x="1066800" y="1149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[182,628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ついては、新型コロナウイルスワクチン接種費や災害廃棄物処理対策費（福島県沖地震関係分）等の減により減少した。また、人件費については、「職員定員適正化計画」の進捗による人件費の削減等により減少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物価上昇や賃金引上げの影響で決算額が増加し、人口も引き続き減少すると見込まれることから、引続き「職員定員適正化計画」等に基づき人員の精査を行うなどし歳出の抑制に努めていくとともに、公共施設の統廃合等を進め、類似団体との差を縮小させていく。</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25112</xdr:rowOff>
    </xdr:from>
    <xdr:to>
      <xdr:col>23</xdr:col>
      <xdr:colOff>133350</xdr:colOff>
      <xdr:row>88</xdr:row>
      <xdr:rowOff>79767</xdr:rowOff>
    </xdr:to>
    <xdr:cxnSp macro="">
      <xdr:nvCxnSpPr>
        <xdr:cNvPr id="194" name="直線コネクタ 193"/>
        <xdr:cNvCxnSpPr/>
      </xdr:nvCxnSpPr>
      <xdr:spPr>
        <a:xfrm flipV="1">
          <a:off x="4953000" y="13741112"/>
          <a:ext cx="0" cy="14262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51844</xdr:rowOff>
    </xdr:from>
    <xdr:ext cx="762000" cy="259045"/>
    <xdr:sp macro="" textlink="">
      <xdr:nvSpPr>
        <xdr:cNvPr id="195" name="人件費・物件費等の状況最小値テキスト"/>
        <xdr:cNvSpPr txBox="1"/>
      </xdr:nvSpPr>
      <xdr:spPr>
        <a:xfrm>
          <a:off x="5041900" y="15139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79767</xdr:rowOff>
    </xdr:from>
    <xdr:to>
      <xdr:col>24</xdr:col>
      <xdr:colOff>12700</xdr:colOff>
      <xdr:row>88</xdr:row>
      <xdr:rowOff>79767</xdr:rowOff>
    </xdr:to>
    <xdr:cxnSp macro="">
      <xdr:nvCxnSpPr>
        <xdr:cNvPr id="196" name="直線コネクタ 195"/>
        <xdr:cNvCxnSpPr/>
      </xdr:nvCxnSpPr>
      <xdr:spPr>
        <a:xfrm>
          <a:off x="4864100" y="15167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111489</xdr:rowOff>
    </xdr:from>
    <xdr:ext cx="762000" cy="259045"/>
    <xdr:sp macro="" textlink="">
      <xdr:nvSpPr>
        <xdr:cNvPr id="197" name="人件費・物件費等の状況最大値テキスト"/>
        <xdr:cNvSpPr txBox="1"/>
      </xdr:nvSpPr>
      <xdr:spPr>
        <a:xfrm>
          <a:off x="5041900" y="1348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25112</xdr:rowOff>
    </xdr:from>
    <xdr:to>
      <xdr:col>24</xdr:col>
      <xdr:colOff>12700</xdr:colOff>
      <xdr:row>80</xdr:row>
      <xdr:rowOff>25112</xdr:rowOff>
    </xdr:to>
    <xdr:cxnSp macro="">
      <xdr:nvCxnSpPr>
        <xdr:cNvPr id="198" name="直線コネクタ 197"/>
        <xdr:cNvCxnSpPr/>
      </xdr:nvCxnSpPr>
      <xdr:spPr>
        <a:xfrm>
          <a:off x="4864100" y="1374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79767</xdr:rowOff>
    </xdr:from>
    <xdr:to>
      <xdr:col>23</xdr:col>
      <xdr:colOff>133350</xdr:colOff>
      <xdr:row>89</xdr:row>
      <xdr:rowOff>493</xdr:rowOff>
    </xdr:to>
    <xdr:cxnSp macro="">
      <xdr:nvCxnSpPr>
        <xdr:cNvPr id="199" name="直線コネクタ 198"/>
        <xdr:cNvCxnSpPr/>
      </xdr:nvCxnSpPr>
      <xdr:spPr>
        <a:xfrm flipV="1">
          <a:off x="4114800" y="15167367"/>
          <a:ext cx="838200" cy="9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113383</xdr:rowOff>
    </xdr:from>
    <xdr:ext cx="762000" cy="259045"/>
    <xdr:sp macro="" textlink="">
      <xdr:nvSpPr>
        <xdr:cNvPr id="200" name="人件費・物件費等の状況平均値テキスト"/>
        <xdr:cNvSpPr txBox="1"/>
      </xdr:nvSpPr>
      <xdr:spPr>
        <a:xfrm>
          <a:off x="5041900" y="14172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96856</xdr:rowOff>
    </xdr:from>
    <xdr:to>
      <xdr:col>23</xdr:col>
      <xdr:colOff>184150</xdr:colOff>
      <xdr:row>84</xdr:row>
      <xdr:rowOff>27006</xdr:rowOff>
    </xdr:to>
    <xdr:sp macro="" textlink="">
      <xdr:nvSpPr>
        <xdr:cNvPr id="201" name="フローチャート: 判断 200"/>
        <xdr:cNvSpPr/>
      </xdr:nvSpPr>
      <xdr:spPr>
        <a:xfrm>
          <a:off x="4902200" y="1432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154139</xdr:rowOff>
    </xdr:from>
    <xdr:to>
      <xdr:col>19</xdr:col>
      <xdr:colOff>133350</xdr:colOff>
      <xdr:row>89</xdr:row>
      <xdr:rowOff>493</xdr:rowOff>
    </xdr:to>
    <xdr:cxnSp macro="">
      <xdr:nvCxnSpPr>
        <xdr:cNvPr id="202" name="直線コネクタ 201"/>
        <xdr:cNvCxnSpPr/>
      </xdr:nvCxnSpPr>
      <xdr:spPr>
        <a:xfrm>
          <a:off x="3225800" y="15241739"/>
          <a:ext cx="889000" cy="1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81722</xdr:rowOff>
    </xdr:from>
    <xdr:to>
      <xdr:col>19</xdr:col>
      <xdr:colOff>184150</xdr:colOff>
      <xdr:row>84</xdr:row>
      <xdr:rowOff>11872</xdr:rowOff>
    </xdr:to>
    <xdr:sp macro="" textlink="">
      <xdr:nvSpPr>
        <xdr:cNvPr id="203" name="フローチャート: 判断 202"/>
        <xdr:cNvSpPr/>
      </xdr:nvSpPr>
      <xdr:spPr>
        <a:xfrm>
          <a:off x="40640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22049</xdr:rowOff>
    </xdr:from>
    <xdr:ext cx="736600" cy="259045"/>
    <xdr:sp macro="" textlink="">
      <xdr:nvSpPr>
        <xdr:cNvPr id="204" name="テキスト ボックス 203"/>
        <xdr:cNvSpPr txBox="1"/>
      </xdr:nvSpPr>
      <xdr:spPr>
        <a:xfrm>
          <a:off x="3733800" y="1408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154139</xdr:rowOff>
    </xdr:from>
    <xdr:to>
      <xdr:col>15</xdr:col>
      <xdr:colOff>82550</xdr:colOff>
      <xdr:row>88</xdr:row>
      <xdr:rowOff>160155</xdr:rowOff>
    </xdr:to>
    <xdr:cxnSp macro="">
      <xdr:nvCxnSpPr>
        <xdr:cNvPr id="205" name="直線コネクタ 204"/>
        <xdr:cNvCxnSpPr/>
      </xdr:nvCxnSpPr>
      <xdr:spPr>
        <a:xfrm flipV="1">
          <a:off x="2336800" y="15241739"/>
          <a:ext cx="889000" cy="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16140</xdr:rowOff>
    </xdr:from>
    <xdr:to>
      <xdr:col>15</xdr:col>
      <xdr:colOff>133350</xdr:colOff>
      <xdr:row>83</xdr:row>
      <xdr:rowOff>117740</xdr:rowOff>
    </xdr:to>
    <xdr:sp macro="" textlink="">
      <xdr:nvSpPr>
        <xdr:cNvPr id="206" name="フローチャート: 判断 205"/>
        <xdr:cNvSpPr/>
      </xdr:nvSpPr>
      <xdr:spPr>
        <a:xfrm>
          <a:off x="3175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127917</xdr:rowOff>
    </xdr:from>
    <xdr:ext cx="762000" cy="259045"/>
    <xdr:sp macro="" textlink="">
      <xdr:nvSpPr>
        <xdr:cNvPr id="207" name="テキスト ボックス 206"/>
        <xdr:cNvSpPr txBox="1"/>
      </xdr:nvSpPr>
      <xdr:spPr>
        <a:xfrm>
          <a:off x="2844800" y="1401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88</xdr:row>
      <xdr:rowOff>11754</xdr:rowOff>
    </xdr:from>
    <xdr:to>
      <xdr:col>11</xdr:col>
      <xdr:colOff>31750</xdr:colOff>
      <xdr:row>88</xdr:row>
      <xdr:rowOff>160155</xdr:rowOff>
    </xdr:to>
    <xdr:cxnSp macro="">
      <xdr:nvCxnSpPr>
        <xdr:cNvPr id="208" name="直線コネクタ 207"/>
        <xdr:cNvCxnSpPr/>
      </xdr:nvCxnSpPr>
      <xdr:spPr>
        <a:xfrm>
          <a:off x="1447800" y="15099354"/>
          <a:ext cx="889000" cy="14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50774</xdr:rowOff>
    </xdr:from>
    <xdr:to>
      <xdr:col>11</xdr:col>
      <xdr:colOff>82550</xdr:colOff>
      <xdr:row>82</xdr:row>
      <xdr:rowOff>152374</xdr:rowOff>
    </xdr:to>
    <xdr:sp macro="" textlink="">
      <xdr:nvSpPr>
        <xdr:cNvPr id="209" name="フローチャート: 判断 208"/>
        <xdr:cNvSpPr/>
      </xdr:nvSpPr>
      <xdr:spPr>
        <a:xfrm>
          <a:off x="2286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162551</xdr:rowOff>
    </xdr:from>
    <xdr:ext cx="762000" cy="259045"/>
    <xdr:sp macro="" textlink="">
      <xdr:nvSpPr>
        <xdr:cNvPr id="210" name="テキスト ボックス 209"/>
        <xdr:cNvSpPr txBox="1"/>
      </xdr:nvSpPr>
      <xdr:spPr>
        <a:xfrm>
          <a:off x="1955800" y="1387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102298</xdr:rowOff>
    </xdr:from>
    <xdr:to>
      <xdr:col>7</xdr:col>
      <xdr:colOff>31750</xdr:colOff>
      <xdr:row>82</xdr:row>
      <xdr:rowOff>32448</xdr:rowOff>
    </xdr:to>
    <xdr:sp macro="" textlink="">
      <xdr:nvSpPr>
        <xdr:cNvPr id="211" name="フローチャート: 判断 210"/>
        <xdr:cNvSpPr/>
      </xdr:nvSpPr>
      <xdr:spPr>
        <a:xfrm>
          <a:off x="1397000" y="1398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42625</xdr:rowOff>
    </xdr:from>
    <xdr:ext cx="762000" cy="259045"/>
    <xdr:sp macro="" textlink="">
      <xdr:nvSpPr>
        <xdr:cNvPr id="212" name="テキスト ボックス 211"/>
        <xdr:cNvSpPr txBox="1"/>
      </xdr:nvSpPr>
      <xdr:spPr>
        <a:xfrm>
          <a:off x="1066800" y="13758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28967</xdr:rowOff>
    </xdr:from>
    <xdr:to>
      <xdr:col>23</xdr:col>
      <xdr:colOff>184150</xdr:colOff>
      <xdr:row>88</xdr:row>
      <xdr:rowOff>130567</xdr:rowOff>
    </xdr:to>
    <xdr:sp macro="" textlink="">
      <xdr:nvSpPr>
        <xdr:cNvPr id="218" name="楕円 217"/>
        <xdr:cNvSpPr/>
      </xdr:nvSpPr>
      <xdr:spPr>
        <a:xfrm>
          <a:off x="4902200" y="1511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96294</xdr:rowOff>
    </xdr:from>
    <xdr:ext cx="762000" cy="259045"/>
    <xdr:sp macro="" textlink="">
      <xdr:nvSpPr>
        <xdr:cNvPr id="219" name="人件費・物件費等の状況該当値テキスト"/>
        <xdr:cNvSpPr txBox="1"/>
      </xdr:nvSpPr>
      <xdr:spPr>
        <a:xfrm>
          <a:off x="5041900" y="15012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121143</xdr:rowOff>
    </xdr:from>
    <xdr:to>
      <xdr:col>19</xdr:col>
      <xdr:colOff>184150</xdr:colOff>
      <xdr:row>89</xdr:row>
      <xdr:rowOff>51293</xdr:rowOff>
    </xdr:to>
    <xdr:sp macro="" textlink="">
      <xdr:nvSpPr>
        <xdr:cNvPr id="220" name="楕円 219"/>
        <xdr:cNvSpPr/>
      </xdr:nvSpPr>
      <xdr:spPr>
        <a:xfrm>
          <a:off x="4064000" y="1520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36070</xdr:rowOff>
    </xdr:from>
    <xdr:ext cx="736600" cy="259045"/>
    <xdr:sp macro="" textlink="">
      <xdr:nvSpPr>
        <xdr:cNvPr id="221" name="テキスト ボックス 220"/>
        <xdr:cNvSpPr txBox="1"/>
      </xdr:nvSpPr>
      <xdr:spPr>
        <a:xfrm>
          <a:off x="3733800" y="15295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103339</xdr:rowOff>
    </xdr:from>
    <xdr:to>
      <xdr:col>15</xdr:col>
      <xdr:colOff>133350</xdr:colOff>
      <xdr:row>89</xdr:row>
      <xdr:rowOff>33489</xdr:rowOff>
    </xdr:to>
    <xdr:sp macro="" textlink="">
      <xdr:nvSpPr>
        <xdr:cNvPr id="222" name="楕円 221"/>
        <xdr:cNvSpPr/>
      </xdr:nvSpPr>
      <xdr:spPr>
        <a:xfrm>
          <a:off x="3175000" y="1519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18266</xdr:rowOff>
    </xdr:from>
    <xdr:ext cx="762000" cy="259045"/>
    <xdr:sp macro="" textlink="">
      <xdr:nvSpPr>
        <xdr:cNvPr id="223" name="テキスト ボックス 222"/>
        <xdr:cNvSpPr txBox="1"/>
      </xdr:nvSpPr>
      <xdr:spPr>
        <a:xfrm>
          <a:off x="2844800" y="15277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109355</xdr:rowOff>
    </xdr:from>
    <xdr:to>
      <xdr:col>11</xdr:col>
      <xdr:colOff>82550</xdr:colOff>
      <xdr:row>89</xdr:row>
      <xdr:rowOff>39505</xdr:rowOff>
    </xdr:to>
    <xdr:sp macro="" textlink="">
      <xdr:nvSpPr>
        <xdr:cNvPr id="224" name="楕円 223"/>
        <xdr:cNvSpPr/>
      </xdr:nvSpPr>
      <xdr:spPr>
        <a:xfrm>
          <a:off x="2286000" y="1519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89</xdr:row>
      <xdr:rowOff>24282</xdr:rowOff>
    </xdr:from>
    <xdr:ext cx="762000" cy="259045"/>
    <xdr:sp macro="" textlink="">
      <xdr:nvSpPr>
        <xdr:cNvPr id="225" name="テキスト ボックス 224"/>
        <xdr:cNvSpPr txBox="1"/>
      </xdr:nvSpPr>
      <xdr:spPr>
        <a:xfrm>
          <a:off x="1955800" y="1528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132404</xdr:rowOff>
    </xdr:from>
    <xdr:to>
      <xdr:col>7</xdr:col>
      <xdr:colOff>31750</xdr:colOff>
      <xdr:row>88</xdr:row>
      <xdr:rowOff>62554</xdr:rowOff>
    </xdr:to>
    <xdr:sp macro="" textlink="">
      <xdr:nvSpPr>
        <xdr:cNvPr id="226" name="楕円 225"/>
        <xdr:cNvSpPr/>
      </xdr:nvSpPr>
      <xdr:spPr>
        <a:xfrm>
          <a:off x="1397000" y="1504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47331</xdr:rowOff>
    </xdr:from>
    <xdr:ext cx="762000" cy="259045"/>
    <xdr:sp macro="" textlink="">
      <xdr:nvSpPr>
        <xdr:cNvPr id="227" name="テキスト ボックス 226"/>
        <xdr:cNvSpPr txBox="1"/>
      </xdr:nvSpPr>
      <xdr:spPr>
        <a:xfrm>
          <a:off x="1066800" y="1513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実施済の給与削減計画により類似団体の中でも低い水準にあり、引き続き縮減に努めていく。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89959</xdr:rowOff>
    </xdr:to>
    <xdr:cxnSp macro="">
      <xdr:nvCxnSpPr>
        <xdr:cNvPr id="256" name="直線コネクタ 255"/>
        <xdr:cNvCxnSpPr/>
      </xdr:nvCxnSpPr>
      <xdr:spPr>
        <a:xfrm flipV="1">
          <a:off x="17018000" y="13881100"/>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62036</xdr:rowOff>
    </xdr:from>
    <xdr:ext cx="762000" cy="259045"/>
    <xdr:sp macro="" textlink="">
      <xdr:nvSpPr>
        <xdr:cNvPr id="257" name="給与水準   （国との比較）最小値テキスト"/>
        <xdr:cNvSpPr txBox="1"/>
      </xdr:nvSpPr>
      <xdr:spPr>
        <a:xfrm>
          <a:off x="17106900" y="1532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89959</xdr:rowOff>
    </xdr:from>
    <xdr:to>
      <xdr:col>81</xdr:col>
      <xdr:colOff>133350</xdr:colOff>
      <xdr:row>89</xdr:row>
      <xdr:rowOff>89959</xdr:rowOff>
    </xdr:to>
    <xdr:cxnSp macro="">
      <xdr:nvCxnSpPr>
        <xdr:cNvPr id="258" name="直線コネクタ 257"/>
        <xdr:cNvCxnSpPr/>
      </xdr:nvCxnSpPr>
      <xdr:spPr>
        <a:xfrm>
          <a:off x="16929100" y="1534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9"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0" name="直線コネクタ 259"/>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32809</xdr:rowOff>
    </xdr:from>
    <xdr:to>
      <xdr:col>81</xdr:col>
      <xdr:colOff>44450</xdr:colOff>
      <xdr:row>83</xdr:row>
      <xdr:rowOff>32809</xdr:rowOff>
    </xdr:to>
    <xdr:cxnSp macro="">
      <xdr:nvCxnSpPr>
        <xdr:cNvPr id="261" name="直線コネクタ 260"/>
        <xdr:cNvCxnSpPr/>
      </xdr:nvCxnSpPr>
      <xdr:spPr>
        <a:xfrm>
          <a:off x="16179800" y="1426315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62"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3" name="フローチャート: 判断 262"/>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12700</xdr:rowOff>
    </xdr:from>
    <xdr:to>
      <xdr:col>77</xdr:col>
      <xdr:colOff>44450</xdr:colOff>
      <xdr:row>83</xdr:row>
      <xdr:rowOff>32809</xdr:rowOff>
    </xdr:to>
    <xdr:cxnSp macro="">
      <xdr:nvCxnSpPr>
        <xdr:cNvPr id="264" name="直線コネクタ 263"/>
        <xdr:cNvCxnSpPr/>
      </xdr:nvCxnSpPr>
      <xdr:spPr>
        <a:xfrm>
          <a:off x="15290800" y="1424305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65" name="フローチャート: 判断 264"/>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66" name="テキスト ボックス 265"/>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12700</xdr:rowOff>
    </xdr:from>
    <xdr:to>
      <xdr:col>72</xdr:col>
      <xdr:colOff>203200</xdr:colOff>
      <xdr:row>84</xdr:row>
      <xdr:rowOff>82550</xdr:rowOff>
    </xdr:to>
    <xdr:cxnSp macro="">
      <xdr:nvCxnSpPr>
        <xdr:cNvPr id="267" name="直線コネクタ 266"/>
        <xdr:cNvCxnSpPr/>
      </xdr:nvCxnSpPr>
      <xdr:spPr>
        <a:xfrm flipV="1">
          <a:off x="14401800" y="1424305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111125</xdr:rowOff>
    </xdr:from>
    <xdr:to>
      <xdr:col>73</xdr:col>
      <xdr:colOff>44450</xdr:colOff>
      <xdr:row>87</xdr:row>
      <xdr:rowOff>41275</xdr:rowOff>
    </xdr:to>
    <xdr:sp macro="" textlink="">
      <xdr:nvSpPr>
        <xdr:cNvPr id="268" name="フローチャート: 判断 267"/>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26052</xdr:rowOff>
    </xdr:from>
    <xdr:ext cx="762000" cy="259045"/>
    <xdr:sp macro="" textlink="">
      <xdr:nvSpPr>
        <xdr:cNvPr id="269" name="テキスト ボックス 268"/>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2116</xdr:rowOff>
    </xdr:from>
    <xdr:to>
      <xdr:col>68</xdr:col>
      <xdr:colOff>152400</xdr:colOff>
      <xdr:row>84</xdr:row>
      <xdr:rowOff>82550</xdr:rowOff>
    </xdr:to>
    <xdr:cxnSp macro="">
      <xdr:nvCxnSpPr>
        <xdr:cNvPr id="270" name="直線コネクタ 269"/>
        <xdr:cNvCxnSpPr/>
      </xdr:nvCxnSpPr>
      <xdr:spPr>
        <a:xfrm>
          <a:off x="13512800" y="1440391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151341</xdr:rowOff>
    </xdr:from>
    <xdr:to>
      <xdr:col>68</xdr:col>
      <xdr:colOff>203200</xdr:colOff>
      <xdr:row>87</xdr:row>
      <xdr:rowOff>81491</xdr:rowOff>
    </xdr:to>
    <xdr:sp macro="" textlink="">
      <xdr:nvSpPr>
        <xdr:cNvPr id="271" name="フローチャート: 判断 270"/>
        <xdr:cNvSpPr/>
      </xdr:nvSpPr>
      <xdr:spPr>
        <a:xfrm>
          <a:off x="14351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66268</xdr:rowOff>
    </xdr:from>
    <xdr:ext cx="762000" cy="259045"/>
    <xdr:sp macro="" textlink="">
      <xdr:nvSpPr>
        <xdr:cNvPr id="272" name="テキスト ボックス 271"/>
        <xdr:cNvSpPr txBox="1"/>
      </xdr:nvSpPr>
      <xdr:spPr>
        <a:xfrm>
          <a:off x="14020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73" name="フローチャート: 判断 272"/>
        <xdr:cNvSpPr/>
      </xdr:nvSpPr>
      <xdr:spPr>
        <a:xfrm>
          <a:off x="13462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106486</xdr:rowOff>
    </xdr:from>
    <xdr:ext cx="762000" cy="259045"/>
    <xdr:sp macro="" textlink="">
      <xdr:nvSpPr>
        <xdr:cNvPr id="274" name="テキスト ボックス 273"/>
        <xdr:cNvSpPr txBox="1"/>
      </xdr:nvSpPr>
      <xdr:spPr>
        <a:xfrm>
          <a:off x="13131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153459</xdr:rowOff>
    </xdr:from>
    <xdr:to>
      <xdr:col>81</xdr:col>
      <xdr:colOff>95250</xdr:colOff>
      <xdr:row>83</xdr:row>
      <xdr:rowOff>83609</xdr:rowOff>
    </xdr:to>
    <xdr:sp macro="" textlink="">
      <xdr:nvSpPr>
        <xdr:cNvPr id="280" name="楕円 279"/>
        <xdr:cNvSpPr/>
      </xdr:nvSpPr>
      <xdr:spPr>
        <a:xfrm>
          <a:off x="16967200" y="1421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169986</xdr:rowOff>
    </xdr:from>
    <xdr:ext cx="762000" cy="259045"/>
    <xdr:sp macro="" textlink="">
      <xdr:nvSpPr>
        <xdr:cNvPr id="281" name="給与水準   （国との比較）該当値テキスト"/>
        <xdr:cNvSpPr txBox="1"/>
      </xdr:nvSpPr>
      <xdr:spPr>
        <a:xfrm>
          <a:off x="17106900" y="14057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153459</xdr:rowOff>
    </xdr:from>
    <xdr:to>
      <xdr:col>77</xdr:col>
      <xdr:colOff>95250</xdr:colOff>
      <xdr:row>83</xdr:row>
      <xdr:rowOff>83609</xdr:rowOff>
    </xdr:to>
    <xdr:sp macro="" textlink="">
      <xdr:nvSpPr>
        <xdr:cNvPr id="282" name="楕円 281"/>
        <xdr:cNvSpPr/>
      </xdr:nvSpPr>
      <xdr:spPr>
        <a:xfrm>
          <a:off x="16129000" y="1421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93786</xdr:rowOff>
    </xdr:from>
    <xdr:ext cx="736600" cy="259045"/>
    <xdr:sp macro="" textlink="">
      <xdr:nvSpPr>
        <xdr:cNvPr id="283" name="テキスト ボックス 282"/>
        <xdr:cNvSpPr txBox="1"/>
      </xdr:nvSpPr>
      <xdr:spPr>
        <a:xfrm>
          <a:off x="15798800" y="13981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133350</xdr:rowOff>
    </xdr:from>
    <xdr:to>
      <xdr:col>73</xdr:col>
      <xdr:colOff>44450</xdr:colOff>
      <xdr:row>83</xdr:row>
      <xdr:rowOff>63500</xdr:rowOff>
    </xdr:to>
    <xdr:sp macro="" textlink="">
      <xdr:nvSpPr>
        <xdr:cNvPr id="284" name="楕円 283"/>
        <xdr:cNvSpPr/>
      </xdr:nvSpPr>
      <xdr:spPr>
        <a:xfrm>
          <a:off x="15240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73677</xdr:rowOff>
    </xdr:from>
    <xdr:ext cx="762000" cy="259045"/>
    <xdr:sp macro="" textlink="">
      <xdr:nvSpPr>
        <xdr:cNvPr id="285" name="テキスト ボックス 284"/>
        <xdr:cNvSpPr txBox="1"/>
      </xdr:nvSpPr>
      <xdr:spPr>
        <a:xfrm>
          <a:off x="14909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31750</xdr:rowOff>
    </xdr:from>
    <xdr:to>
      <xdr:col>68</xdr:col>
      <xdr:colOff>203200</xdr:colOff>
      <xdr:row>84</xdr:row>
      <xdr:rowOff>133350</xdr:rowOff>
    </xdr:to>
    <xdr:sp macro="" textlink="">
      <xdr:nvSpPr>
        <xdr:cNvPr id="286" name="楕円 285"/>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87" name="テキスト ボックス 286"/>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122766</xdr:rowOff>
    </xdr:from>
    <xdr:to>
      <xdr:col>64</xdr:col>
      <xdr:colOff>152400</xdr:colOff>
      <xdr:row>84</xdr:row>
      <xdr:rowOff>52916</xdr:rowOff>
    </xdr:to>
    <xdr:sp macro="" textlink="">
      <xdr:nvSpPr>
        <xdr:cNvPr id="288" name="楕円 287"/>
        <xdr:cNvSpPr/>
      </xdr:nvSpPr>
      <xdr:spPr>
        <a:xfrm>
          <a:off x="13462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63093</xdr:rowOff>
    </xdr:from>
    <xdr:ext cx="762000" cy="259045"/>
    <xdr:sp macro="" textlink="">
      <xdr:nvSpPr>
        <xdr:cNvPr id="289" name="テキスト ボックス 288"/>
        <xdr:cNvSpPr txBox="1"/>
      </xdr:nvSpPr>
      <xdr:spPr>
        <a:xfrm>
          <a:off x="13131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市の面積が広大であることもあり、類似団体と比較して支所等を多く配置しなければならないことや、復旧・復興事業の推進のため、退職者の再任用や任期付職員の採用を進めていた関係上、平均を約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人上回る状況となっている。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職員定員適正化計画」に基づき、退職・採用及び職員の適正な配置を進めていることから、類似団体平均との差は徐々に縮小傾向となっている。今後も、同計画に沿って職員数の適正化を行い、類似団体平均との差を縮小させ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6" name="直線コネクタ 305"/>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7" name="テキスト ボックス 306"/>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8" name="直線コネクタ 307"/>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9" name="テキスト ボックス 308"/>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0" name="直線コネクタ 309"/>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1" name="テキスト ボックス 310"/>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2" name="直線コネクタ 311"/>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3" name="テキスト ボックス 312"/>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20574</xdr:rowOff>
    </xdr:from>
    <xdr:to>
      <xdr:col>81</xdr:col>
      <xdr:colOff>44450</xdr:colOff>
      <xdr:row>66</xdr:row>
      <xdr:rowOff>68072</xdr:rowOff>
    </xdr:to>
    <xdr:cxnSp macro="">
      <xdr:nvCxnSpPr>
        <xdr:cNvPr id="317" name="直線コネクタ 316"/>
        <xdr:cNvCxnSpPr/>
      </xdr:nvCxnSpPr>
      <xdr:spPr>
        <a:xfrm flipV="1">
          <a:off x="17018000" y="1030757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40149</xdr:rowOff>
    </xdr:from>
    <xdr:ext cx="762000" cy="259045"/>
    <xdr:sp macro="" textlink="">
      <xdr:nvSpPr>
        <xdr:cNvPr id="318" name="定員管理の状況最小値テキスト"/>
        <xdr:cNvSpPr txBox="1"/>
      </xdr:nvSpPr>
      <xdr:spPr>
        <a:xfrm>
          <a:off x="17106900" y="1135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68072</xdr:rowOff>
    </xdr:from>
    <xdr:to>
      <xdr:col>81</xdr:col>
      <xdr:colOff>133350</xdr:colOff>
      <xdr:row>66</xdr:row>
      <xdr:rowOff>68072</xdr:rowOff>
    </xdr:to>
    <xdr:cxnSp macro="">
      <xdr:nvCxnSpPr>
        <xdr:cNvPr id="319" name="直線コネクタ 318"/>
        <xdr:cNvCxnSpPr/>
      </xdr:nvCxnSpPr>
      <xdr:spPr>
        <a:xfrm>
          <a:off x="16929100" y="11383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106951</xdr:rowOff>
    </xdr:from>
    <xdr:ext cx="762000" cy="259045"/>
    <xdr:sp macro="" textlink="">
      <xdr:nvSpPr>
        <xdr:cNvPr id="320" name="定員管理の状況最大値テキスト"/>
        <xdr:cNvSpPr txBox="1"/>
      </xdr:nvSpPr>
      <xdr:spPr>
        <a:xfrm>
          <a:off x="17106900" y="10051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20574</xdr:rowOff>
    </xdr:from>
    <xdr:to>
      <xdr:col>81</xdr:col>
      <xdr:colOff>133350</xdr:colOff>
      <xdr:row>60</xdr:row>
      <xdr:rowOff>20574</xdr:rowOff>
    </xdr:to>
    <xdr:cxnSp macro="">
      <xdr:nvCxnSpPr>
        <xdr:cNvPr id="321" name="直線コネクタ 320"/>
        <xdr:cNvCxnSpPr/>
      </xdr:nvCxnSpPr>
      <xdr:spPr>
        <a:xfrm>
          <a:off x="16929100" y="1030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68072</xdr:rowOff>
    </xdr:from>
    <xdr:to>
      <xdr:col>81</xdr:col>
      <xdr:colOff>44450</xdr:colOff>
      <xdr:row>66</xdr:row>
      <xdr:rowOff>135636</xdr:rowOff>
    </xdr:to>
    <xdr:cxnSp macro="">
      <xdr:nvCxnSpPr>
        <xdr:cNvPr id="322" name="直線コネクタ 321"/>
        <xdr:cNvCxnSpPr/>
      </xdr:nvCxnSpPr>
      <xdr:spPr>
        <a:xfrm flipV="1">
          <a:off x="16179800" y="11383772"/>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109110</xdr:rowOff>
    </xdr:from>
    <xdr:ext cx="762000" cy="259045"/>
    <xdr:sp macro="" textlink="">
      <xdr:nvSpPr>
        <xdr:cNvPr id="323" name="定員管理の状況平均値テキスト"/>
        <xdr:cNvSpPr txBox="1"/>
      </xdr:nvSpPr>
      <xdr:spPr>
        <a:xfrm>
          <a:off x="17106900" y="10567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92583</xdr:rowOff>
    </xdr:from>
    <xdr:to>
      <xdr:col>81</xdr:col>
      <xdr:colOff>95250</xdr:colOff>
      <xdr:row>63</xdr:row>
      <xdr:rowOff>22733</xdr:rowOff>
    </xdr:to>
    <xdr:sp macro="" textlink="">
      <xdr:nvSpPr>
        <xdr:cNvPr id="324" name="フローチャート: 判断 323"/>
        <xdr:cNvSpPr/>
      </xdr:nvSpPr>
      <xdr:spPr>
        <a:xfrm>
          <a:off x="16967200" y="107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135636</xdr:rowOff>
    </xdr:from>
    <xdr:to>
      <xdr:col>77</xdr:col>
      <xdr:colOff>44450</xdr:colOff>
      <xdr:row>67</xdr:row>
      <xdr:rowOff>12446</xdr:rowOff>
    </xdr:to>
    <xdr:cxnSp macro="">
      <xdr:nvCxnSpPr>
        <xdr:cNvPr id="325" name="直線コネクタ 324"/>
        <xdr:cNvCxnSpPr/>
      </xdr:nvCxnSpPr>
      <xdr:spPr>
        <a:xfrm flipV="1">
          <a:off x="15290800" y="1145133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70866</xdr:rowOff>
    </xdr:from>
    <xdr:to>
      <xdr:col>77</xdr:col>
      <xdr:colOff>95250</xdr:colOff>
      <xdr:row>63</xdr:row>
      <xdr:rowOff>1016</xdr:rowOff>
    </xdr:to>
    <xdr:sp macro="" textlink="">
      <xdr:nvSpPr>
        <xdr:cNvPr id="326" name="フローチャート: 判断 325"/>
        <xdr:cNvSpPr/>
      </xdr:nvSpPr>
      <xdr:spPr>
        <a:xfrm>
          <a:off x="16129000" y="1070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11193</xdr:rowOff>
    </xdr:from>
    <xdr:ext cx="736600" cy="259045"/>
    <xdr:sp macro="" textlink="">
      <xdr:nvSpPr>
        <xdr:cNvPr id="327" name="テキスト ボックス 326"/>
        <xdr:cNvSpPr txBox="1"/>
      </xdr:nvSpPr>
      <xdr:spPr>
        <a:xfrm>
          <a:off x="15798800" y="10469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147701</xdr:rowOff>
    </xdr:from>
    <xdr:to>
      <xdr:col>72</xdr:col>
      <xdr:colOff>203200</xdr:colOff>
      <xdr:row>67</xdr:row>
      <xdr:rowOff>12446</xdr:rowOff>
    </xdr:to>
    <xdr:cxnSp macro="">
      <xdr:nvCxnSpPr>
        <xdr:cNvPr id="328" name="直線コネクタ 327"/>
        <xdr:cNvCxnSpPr/>
      </xdr:nvCxnSpPr>
      <xdr:spPr>
        <a:xfrm>
          <a:off x="14401800" y="11463401"/>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63627</xdr:rowOff>
    </xdr:from>
    <xdr:to>
      <xdr:col>73</xdr:col>
      <xdr:colOff>44450</xdr:colOff>
      <xdr:row>62</xdr:row>
      <xdr:rowOff>165227</xdr:rowOff>
    </xdr:to>
    <xdr:sp macro="" textlink="">
      <xdr:nvSpPr>
        <xdr:cNvPr id="329" name="フローチャート: 判断 328"/>
        <xdr:cNvSpPr/>
      </xdr:nvSpPr>
      <xdr:spPr>
        <a:xfrm>
          <a:off x="15240000" y="10693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3954</xdr:rowOff>
    </xdr:from>
    <xdr:ext cx="762000" cy="259045"/>
    <xdr:sp macro="" textlink="">
      <xdr:nvSpPr>
        <xdr:cNvPr id="330" name="テキスト ボックス 329"/>
        <xdr:cNvSpPr txBox="1"/>
      </xdr:nvSpPr>
      <xdr:spPr>
        <a:xfrm>
          <a:off x="14909800" y="1046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147701</xdr:rowOff>
    </xdr:from>
    <xdr:to>
      <xdr:col>68</xdr:col>
      <xdr:colOff>152400</xdr:colOff>
      <xdr:row>67</xdr:row>
      <xdr:rowOff>106553</xdr:rowOff>
    </xdr:to>
    <xdr:cxnSp macro="">
      <xdr:nvCxnSpPr>
        <xdr:cNvPr id="331" name="直線コネクタ 330"/>
        <xdr:cNvCxnSpPr/>
      </xdr:nvCxnSpPr>
      <xdr:spPr>
        <a:xfrm flipV="1">
          <a:off x="13512800" y="11463401"/>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5715</xdr:rowOff>
    </xdr:from>
    <xdr:to>
      <xdr:col>68</xdr:col>
      <xdr:colOff>203200</xdr:colOff>
      <xdr:row>62</xdr:row>
      <xdr:rowOff>107315</xdr:rowOff>
    </xdr:to>
    <xdr:sp macro="" textlink="">
      <xdr:nvSpPr>
        <xdr:cNvPr id="332" name="フローチャート: 判断 331"/>
        <xdr:cNvSpPr/>
      </xdr:nvSpPr>
      <xdr:spPr>
        <a:xfrm>
          <a:off x="14351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117492</xdr:rowOff>
    </xdr:from>
    <xdr:ext cx="762000" cy="259045"/>
    <xdr:sp macro="" textlink="">
      <xdr:nvSpPr>
        <xdr:cNvPr id="333" name="テキスト ボックス 332"/>
        <xdr:cNvSpPr txBox="1"/>
      </xdr:nvSpPr>
      <xdr:spPr>
        <a:xfrm>
          <a:off x="14020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32258</xdr:rowOff>
    </xdr:from>
    <xdr:to>
      <xdr:col>64</xdr:col>
      <xdr:colOff>152400</xdr:colOff>
      <xdr:row>62</xdr:row>
      <xdr:rowOff>133858</xdr:rowOff>
    </xdr:to>
    <xdr:sp macro="" textlink="">
      <xdr:nvSpPr>
        <xdr:cNvPr id="334" name="フローチャート: 判断 333"/>
        <xdr:cNvSpPr/>
      </xdr:nvSpPr>
      <xdr:spPr>
        <a:xfrm>
          <a:off x="13462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144035</xdr:rowOff>
    </xdr:from>
    <xdr:ext cx="762000" cy="259045"/>
    <xdr:sp macro="" textlink="">
      <xdr:nvSpPr>
        <xdr:cNvPr id="335" name="テキスト ボックス 334"/>
        <xdr:cNvSpPr txBox="1"/>
      </xdr:nvSpPr>
      <xdr:spPr>
        <a:xfrm>
          <a:off x="13131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17272</xdr:rowOff>
    </xdr:from>
    <xdr:to>
      <xdr:col>81</xdr:col>
      <xdr:colOff>95250</xdr:colOff>
      <xdr:row>66</xdr:row>
      <xdr:rowOff>118872</xdr:rowOff>
    </xdr:to>
    <xdr:sp macro="" textlink="">
      <xdr:nvSpPr>
        <xdr:cNvPr id="341" name="楕円 340"/>
        <xdr:cNvSpPr/>
      </xdr:nvSpPr>
      <xdr:spPr>
        <a:xfrm>
          <a:off x="16967200" y="1133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84599</xdr:rowOff>
    </xdr:from>
    <xdr:ext cx="762000" cy="259045"/>
    <xdr:sp macro="" textlink="">
      <xdr:nvSpPr>
        <xdr:cNvPr id="342" name="定員管理の状況該当値テキスト"/>
        <xdr:cNvSpPr txBox="1"/>
      </xdr:nvSpPr>
      <xdr:spPr>
        <a:xfrm>
          <a:off x="17106900" y="1122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84836</xdr:rowOff>
    </xdr:from>
    <xdr:to>
      <xdr:col>77</xdr:col>
      <xdr:colOff>95250</xdr:colOff>
      <xdr:row>67</xdr:row>
      <xdr:rowOff>14986</xdr:rowOff>
    </xdr:to>
    <xdr:sp macro="" textlink="">
      <xdr:nvSpPr>
        <xdr:cNvPr id="343" name="楕円 342"/>
        <xdr:cNvSpPr/>
      </xdr:nvSpPr>
      <xdr:spPr>
        <a:xfrm>
          <a:off x="16129000" y="1140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171213</xdr:rowOff>
    </xdr:from>
    <xdr:ext cx="736600" cy="259045"/>
    <xdr:sp macro="" textlink="">
      <xdr:nvSpPr>
        <xdr:cNvPr id="344" name="テキスト ボックス 343"/>
        <xdr:cNvSpPr txBox="1"/>
      </xdr:nvSpPr>
      <xdr:spPr>
        <a:xfrm>
          <a:off x="15798800" y="11486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133096</xdr:rowOff>
    </xdr:from>
    <xdr:to>
      <xdr:col>73</xdr:col>
      <xdr:colOff>44450</xdr:colOff>
      <xdr:row>67</xdr:row>
      <xdr:rowOff>63246</xdr:rowOff>
    </xdr:to>
    <xdr:sp macro="" textlink="">
      <xdr:nvSpPr>
        <xdr:cNvPr id="345" name="楕円 344"/>
        <xdr:cNvSpPr/>
      </xdr:nvSpPr>
      <xdr:spPr>
        <a:xfrm>
          <a:off x="15240000" y="1144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48023</xdr:rowOff>
    </xdr:from>
    <xdr:ext cx="762000" cy="259045"/>
    <xdr:sp macro="" textlink="">
      <xdr:nvSpPr>
        <xdr:cNvPr id="346" name="テキスト ボックス 345"/>
        <xdr:cNvSpPr txBox="1"/>
      </xdr:nvSpPr>
      <xdr:spPr>
        <a:xfrm>
          <a:off x="14909800" y="1153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96901</xdr:rowOff>
    </xdr:from>
    <xdr:to>
      <xdr:col>68</xdr:col>
      <xdr:colOff>203200</xdr:colOff>
      <xdr:row>67</xdr:row>
      <xdr:rowOff>27051</xdr:rowOff>
    </xdr:to>
    <xdr:sp macro="" textlink="">
      <xdr:nvSpPr>
        <xdr:cNvPr id="347" name="楕円 346"/>
        <xdr:cNvSpPr/>
      </xdr:nvSpPr>
      <xdr:spPr>
        <a:xfrm>
          <a:off x="14351000" y="1141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11828</xdr:rowOff>
    </xdr:from>
    <xdr:ext cx="762000" cy="259045"/>
    <xdr:sp macro="" textlink="">
      <xdr:nvSpPr>
        <xdr:cNvPr id="348" name="テキスト ボックス 347"/>
        <xdr:cNvSpPr txBox="1"/>
      </xdr:nvSpPr>
      <xdr:spPr>
        <a:xfrm>
          <a:off x="14020800" y="11498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67</xdr:row>
      <xdr:rowOff>55753</xdr:rowOff>
    </xdr:from>
    <xdr:to>
      <xdr:col>64</xdr:col>
      <xdr:colOff>152400</xdr:colOff>
      <xdr:row>67</xdr:row>
      <xdr:rowOff>157353</xdr:rowOff>
    </xdr:to>
    <xdr:sp macro="" textlink="">
      <xdr:nvSpPr>
        <xdr:cNvPr id="349" name="楕円 348"/>
        <xdr:cNvSpPr/>
      </xdr:nvSpPr>
      <xdr:spPr>
        <a:xfrm>
          <a:off x="13462000" y="1154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142130</xdr:rowOff>
    </xdr:from>
    <xdr:ext cx="762000" cy="259045"/>
    <xdr:sp macro="" textlink="">
      <xdr:nvSpPr>
        <xdr:cNvPr id="350" name="テキスト ボックス 349"/>
        <xdr:cNvSpPr txBox="1"/>
      </xdr:nvSpPr>
      <xdr:spPr>
        <a:xfrm>
          <a:off x="13131800" y="1162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比率は前年度から改善しているが、これは分子を構成する「公営企業に要する経費の財源とする地方債の償還に充てたと認められる繰入金」が、比率算定に影響する令和２年度と比べて減少したことが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元利償還金の額」は増加傾向に転じており、依然として類似団体と比較すると高い状況にあることから、施設の統廃合推進や、緊急度・住民ニーズを的確に把握した施策展開で、起債に頼らない財政運営に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151695</xdr:rowOff>
    </xdr:to>
    <xdr:cxnSp macro="">
      <xdr:nvCxnSpPr>
        <xdr:cNvPr id="379" name="直線コネクタ 378"/>
        <xdr:cNvCxnSpPr/>
      </xdr:nvCxnSpPr>
      <xdr:spPr>
        <a:xfrm flipV="1">
          <a:off x="17018000" y="626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123772</xdr:rowOff>
    </xdr:from>
    <xdr:ext cx="762000" cy="259045"/>
    <xdr:sp macro="" textlink="">
      <xdr:nvSpPr>
        <xdr:cNvPr id="380" name="公債費負担の状況最小値テキスト"/>
        <xdr:cNvSpPr txBox="1"/>
      </xdr:nvSpPr>
      <xdr:spPr>
        <a:xfrm>
          <a:off x="17106900" y="766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151695</xdr:rowOff>
    </xdr:from>
    <xdr:to>
      <xdr:col>81</xdr:col>
      <xdr:colOff>133350</xdr:colOff>
      <xdr:row>44</xdr:row>
      <xdr:rowOff>151695</xdr:rowOff>
    </xdr:to>
    <xdr:cxnSp macro="">
      <xdr:nvCxnSpPr>
        <xdr:cNvPr id="381" name="直線コネクタ 380"/>
        <xdr:cNvCxnSpPr/>
      </xdr:nvCxnSpPr>
      <xdr:spPr>
        <a:xfrm>
          <a:off x="16929100" y="76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2"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3" name="直線コネクタ 382"/>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79022</xdr:rowOff>
    </xdr:from>
    <xdr:to>
      <xdr:col>81</xdr:col>
      <xdr:colOff>44450</xdr:colOff>
      <xdr:row>43</xdr:row>
      <xdr:rowOff>55033</xdr:rowOff>
    </xdr:to>
    <xdr:cxnSp macro="">
      <xdr:nvCxnSpPr>
        <xdr:cNvPr id="384" name="直線コネクタ 383"/>
        <xdr:cNvCxnSpPr/>
      </xdr:nvCxnSpPr>
      <xdr:spPr>
        <a:xfrm flipV="1">
          <a:off x="16179800" y="7279922"/>
          <a:ext cx="8382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156932</xdr:rowOff>
    </xdr:from>
    <xdr:ext cx="762000" cy="259045"/>
    <xdr:sp macro="" textlink="">
      <xdr:nvSpPr>
        <xdr:cNvPr id="385" name="公債費負担の状況平均値テキスト"/>
        <xdr:cNvSpPr txBox="1"/>
      </xdr:nvSpPr>
      <xdr:spPr>
        <a:xfrm>
          <a:off x="17106900" y="667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86" name="フローチャート: 判断 385"/>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55033</xdr:rowOff>
    </xdr:from>
    <xdr:to>
      <xdr:col>77</xdr:col>
      <xdr:colOff>44450</xdr:colOff>
      <xdr:row>43</xdr:row>
      <xdr:rowOff>81845</xdr:rowOff>
    </xdr:to>
    <xdr:cxnSp macro="">
      <xdr:nvCxnSpPr>
        <xdr:cNvPr id="387" name="直線コネクタ 386"/>
        <xdr:cNvCxnSpPr/>
      </xdr:nvCxnSpPr>
      <xdr:spPr>
        <a:xfrm flipV="1">
          <a:off x="15290800" y="74273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88" name="フローチャート: 判断 387"/>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80732</xdr:rowOff>
    </xdr:from>
    <xdr:ext cx="736600" cy="259045"/>
    <xdr:sp macro="" textlink="">
      <xdr:nvSpPr>
        <xdr:cNvPr id="389" name="テキスト ボックス 388"/>
        <xdr:cNvSpPr txBox="1"/>
      </xdr:nvSpPr>
      <xdr:spPr>
        <a:xfrm>
          <a:off x="15798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28222</xdr:rowOff>
    </xdr:from>
    <xdr:to>
      <xdr:col>72</xdr:col>
      <xdr:colOff>203200</xdr:colOff>
      <xdr:row>43</xdr:row>
      <xdr:rowOff>81845</xdr:rowOff>
    </xdr:to>
    <xdr:cxnSp macro="">
      <xdr:nvCxnSpPr>
        <xdr:cNvPr id="390" name="直線コネクタ 389"/>
        <xdr:cNvCxnSpPr/>
      </xdr:nvCxnSpPr>
      <xdr:spPr>
        <a:xfrm>
          <a:off x="14401800" y="740057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1" name="フローチャート: 判断 390"/>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92" name="テキスト ボックス 391"/>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28222</xdr:rowOff>
    </xdr:from>
    <xdr:to>
      <xdr:col>68</xdr:col>
      <xdr:colOff>152400</xdr:colOff>
      <xdr:row>43</xdr:row>
      <xdr:rowOff>55033</xdr:rowOff>
    </xdr:to>
    <xdr:cxnSp macro="">
      <xdr:nvCxnSpPr>
        <xdr:cNvPr id="393" name="直線コネクタ 392"/>
        <xdr:cNvCxnSpPr/>
      </xdr:nvCxnSpPr>
      <xdr:spPr>
        <a:xfrm flipV="1">
          <a:off x="13512800" y="74005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140405</xdr:rowOff>
    </xdr:from>
    <xdr:to>
      <xdr:col>68</xdr:col>
      <xdr:colOff>203200</xdr:colOff>
      <xdr:row>40</xdr:row>
      <xdr:rowOff>70555</xdr:rowOff>
    </xdr:to>
    <xdr:sp macro="" textlink="">
      <xdr:nvSpPr>
        <xdr:cNvPr id="394" name="フローチャート: 判断 393"/>
        <xdr:cNvSpPr/>
      </xdr:nvSpPr>
      <xdr:spPr>
        <a:xfrm>
          <a:off x="14351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80732</xdr:rowOff>
    </xdr:from>
    <xdr:ext cx="762000" cy="259045"/>
    <xdr:sp macro="" textlink="">
      <xdr:nvSpPr>
        <xdr:cNvPr id="395" name="テキスト ボックス 394"/>
        <xdr:cNvSpPr txBox="1"/>
      </xdr:nvSpPr>
      <xdr:spPr>
        <a:xfrm>
          <a:off x="14020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96" name="フローチャート: 判断 395"/>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397" name="テキスト ボックス 396"/>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28222</xdr:rowOff>
    </xdr:from>
    <xdr:to>
      <xdr:col>81</xdr:col>
      <xdr:colOff>95250</xdr:colOff>
      <xdr:row>42</xdr:row>
      <xdr:rowOff>129822</xdr:rowOff>
    </xdr:to>
    <xdr:sp macro="" textlink="">
      <xdr:nvSpPr>
        <xdr:cNvPr id="403" name="楕円 402"/>
        <xdr:cNvSpPr/>
      </xdr:nvSpPr>
      <xdr:spPr>
        <a:xfrm>
          <a:off x="169672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299</xdr:rowOff>
    </xdr:from>
    <xdr:ext cx="762000" cy="259045"/>
    <xdr:sp macro="" textlink="">
      <xdr:nvSpPr>
        <xdr:cNvPr id="404" name="公債費負担の状況該当値テキスト"/>
        <xdr:cNvSpPr txBox="1"/>
      </xdr:nvSpPr>
      <xdr:spPr>
        <a:xfrm>
          <a:off x="17106900" y="720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4233</xdr:rowOff>
    </xdr:from>
    <xdr:to>
      <xdr:col>77</xdr:col>
      <xdr:colOff>95250</xdr:colOff>
      <xdr:row>43</xdr:row>
      <xdr:rowOff>105833</xdr:rowOff>
    </xdr:to>
    <xdr:sp macro="" textlink="">
      <xdr:nvSpPr>
        <xdr:cNvPr id="405" name="楕円 404"/>
        <xdr:cNvSpPr/>
      </xdr:nvSpPr>
      <xdr:spPr>
        <a:xfrm>
          <a:off x="16129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90610</xdr:rowOff>
    </xdr:from>
    <xdr:ext cx="736600" cy="259045"/>
    <xdr:sp macro="" textlink="">
      <xdr:nvSpPr>
        <xdr:cNvPr id="406" name="テキスト ボックス 405"/>
        <xdr:cNvSpPr txBox="1"/>
      </xdr:nvSpPr>
      <xdr:spPr>
        <a:xfrm>
          <a:off x="15798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31045</xdr:rowOff>
    </xdr:from>
    <xdr:to>
      <xdr:col>73</xdr:col>
      <xdr:colOff>44450</xdr:colOff>
      <xdr:row>43</xdr:row>
      <xdr:rowOff>132645</xdr:rowOff>
    </xdr:to>
    <xdr:sp macro="" textlink="">
      <xdr:nvSpPr>
        <xdr:cNvPr id="407" name="楕円 406"/>
        <xdr:cNvSpPr/>
      </xdr:nvSpPr>
      <xdr:spPr>
        <a:xfrm>
          <a:off x="15240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117422</xdr:rowOff>
    </xdr:from>
    <xdr:ext cx="762000" cy="259045"/>
    <xdr:sp macro="" textlink="">
      <xdr:nvSpPr>
        <xdr:cNvPr id="408" name="テキスト ボックス 407"/>
        <xdr:cNvSpPr txBox="1"/>
      </xdr:nvSpPr>
      <xdr:spPr>
        <a:xfrm>
          <a:off x="14909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148872</xdr:rowOff>
    </xdr:from>
    <xdr:to>
      <xdr:col>68</xdr:col>
      <xdr:colOff>203200</xdr:colOff>
      <xdr:row>43</xdr:row>
      <xdr:rowOff>79022</xdr:rowOff>
    </xdr:to>
    <xdr:sp macro="" textlink="">
      <xdr:nvSpPr>
        <xdr:cNvPr id="409" name="楕円 408"/>
        <xdr:cNvSpPr/>
      </xdr:nvSpPr>
      <xdr:spPr>
        <a:xfrm>
          <a:off x="14351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63799</xdr:rowOff>
    </xdr:from>
    <xdr:ext cx="762000" cy="259045"/>
    <xdr:sp macro="" textlink="">
      <xdr:nvSpPr>
        <xdr:cNvPr id="410" name="テキスト ボックス 409"/>
        <xdr:cNvSpPr txBox="1"/>
      </xdr:nvSpPr>
      <xdr:spPr>
        <a:xfrm>
          <a:off x="14020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4233</xdr:rowOff>
    </xdr:from>
    <xdr:to>
      <xdr:col>64</xdr:col>
      <xdr:colOff>152400</xdr:colOff>
      <xdr:row>43</xdr:row>
      <xdr:rowOff>105833</xdr:rowOff>
    </xdr:to>
    <xdr:sp macro="" textlink="">
      <xdr:nvSpPr>
        <xdr:cNvPr id="411" name="楕円 410"/>
        <xdr:cNvSpPr/>
      </xdr:nvSpPr>
      <xdr:spPr>
        <a:xfrm>
          <a:off x="13462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90610</xdr:rowOff>
    </xdr:from>
    <xdr:ext cx="762000" cy="259045"/>
    <xdr:sp macro="" textlink="">
      <xdr:nvSpPr>
        <xdr:cNvPr id="412" name="テキスト ボックス 411"/>
        <xdr:cNvSpPr txBox="1"/>
      </xdr:nvSpPr>
      <xdr:spPr>
        <a:xfrm>
          <a:off x="13131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下水道事業会計における復興交付金事業の終了による資本的収支への繰出額の減少により公営企業債等繰入見込額が令和４年度と比較して減少したことなどにより</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引続き地方債発行の抑制を図るとともに、行財政運営の見直しを的確に行いながら、健全な財政運営に努めていく。</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40005</xdr:rowOff>
    </xdr:to>
    <xdr:cxnSp macro="">
      <xdr:nvCxnSpPr>
        <xdr:cNvPr id="441" name="直線コネクタ 440"/>
        <xdr:cNvCxnSpPr/>
      </xdr:nvCxnSpPr>
      <xdr:spPr>
        <a:xfrm flipV="1">
          <a:off x="17018000" y="2370667"/>
          <a:ext cx="0" cy="16126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12082</xdr:rowOff>
    </xdr:from>
    <xdr:ext cx="762000" cy="259045"/>
    <xdr:sp macro="" textlink="">
      <xdr:nvSpPr>
        <xdr:cNvPr id="442" name="将来負担の状況最小値テキスト"/>
        <xdr:cNvSpPr txBox="1"/>
      </xdr:nvSpPr>
      <xdr:spPr>
        <a:xfrm>
          <a:off x="17106900" y="395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40005</xdr:rowOff>
    </xdr:from>
    <xdr:to>
      <xdr:col>81</xdr:col>
      <xdr:colOff>133350</xdr:colOff>
      <xdr:row>23</xdr:row>
      <xdr:rowOff>40005</xdr:rowOff>
    </xdr:to>
    <xdr:cxnSp macro="">
      <xdr:nvCxnSpPr>
        <xdr:cNvPr id="443" name="直線コネクタ 442"/>
        <xdr:cNvCxnSpPr/>
      </xdr:nvCxnSpPr>
      <xdr:spPr>
        <a:xfrm>
          <a:off x="16929100" y="398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167428</xdr:rowOff>
    </xdr:from>
    <xdr:to>
      <xdr:col>81</xdr:col>
      <xdr:colOff>44450</xdr:colOff>
      <xdr:row>15</xdr:row>
      <xdr:rowOff>143440</xdr:rowOff>
    </xdr:to>
    <xdr:cxnSp macro="">
      <xdr:nvCxnSpPr>
        <xdr:cNvPr id="446" name="直線コネクタ 445"/>
        <xdr:cNvCxnSpPr/>
      </xdr:nvCxnSpPr>
      <xdr:spPr>
        <a:xfrm flipV="1">
          <a:off x="16179800" y="2567728"/>
          <a:ext cx="8382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7"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143440</xdr:rowOff>
    </xdr:from>
    <xdr:to>
      <xdr:col>77</xdr:col>
      <xdr:colOff>44450</xdr:colOff>
      <xdr:row>16</xdr:row>
      <xdr:rowOff>134197</xdr:rowOff>
    </xdr:to>
    <xdr:cxnSp macro="">
      <xdr:nvCxnSpPr>
        <xdr:cNvPr id="449" name="直線コネクタ 448"/>
        <xdr:cNvCxnSpPr/>
      </xdr:nvCxnSpPr>
      <xdr:spPr>
        <a:xfrm flipV="1">
          <a:off x="15290800" y="2715190"/>
          <a:ext cx="889000" cy="16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152541</xdr:rowOff>
    </xdr:from>
    <xdr:to>
      <xdr:col>72</xdr:col>
      <xdr:colOff>203200</xdr:colOff>
      <xdr:row>16</xdr:row>
      <xdr:rowOff>134197</xdr:rowOff>
    </xdr:to>
    <xdr:cxnSp macro="">
      <xdr:nvCxnSpPr>
        <xdr:cNvPr id="452" name="直線コネクタ 451"/>
        <xdr:cNvCxnSpPr/>
      </xdr:nvCxnSpPr>
      <xdr:spPr>
        <a:xfrm>
          <a:off x="14401800" y="2381391"/>
          <a:ext cx="889000" cy="49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145979</xdr:rowOff>
    </xdr:from>
    <xdr:to>
      <xdr:col>73</xdr:col>
      <xdr:colOff>44450</xdr:colOff>
      <xdr:row>14</xdr:row>
      <xdr:rowOff>76129</xdr:rowOff>
    </xdr:to>
    <xdr:sp macro="" textlink="">
      <xdr:nvSpPr>
        <xdr:cNvPr id="453" name="フローチャート: 判断 452"/>
        <xdr:cNvSpPr/>
      </xdr:nvSpPr>
      <xdr:spPr>
        <a:xfrm>
          <a:off x="15240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86306</xdr:rowOff>
    </xdr:from>
    <xdr:ext cx="762000" cy="259045"/>
    <xdr:sp macro="" textlink="">
      <xdr:nvSpPr>
        <xdr:cNvPr id="454" name="テキスト ボックス 453"/>
        <xdr:cNvSpPr txBox="1"/>
      </xdr:nvSpPr>
      <xdr:spPr>
        <a:xfrm>
          <a:off x="14909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170109</xdr:rowOff>
    </xdr:from>
    <xdr:to>
      <xdr:col>68</xdr:col>
      <xdr:colOff>203200</xdr:colOff>
      <xdr:row>14</xdr:row>
      <xdr:rowOff>100259</xdr:rowOff>
    </xdr:to>
    <xdr:sp macro="" textlink="">
      <xdr:nvSpPr>
        <xdr:cNvPr id="455" name="フローチャート: 判断 454"/>
        <xdr:cNvSpPr/>
      </xdr:nvSpPr>
      <xdr:spPr>
        <a:xfrm>
          <a:off x="14351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85036</xdr:rowOff>
    </xdr:from>
    <xdr:ext cx="762000" cy="259045"/>
    <xdr:sp macro="" textlink="">
      <xdr:nvSpPr>
        <xdr:cNvPr id="456" name="テキスト ボックス 455"/>
        <xdr:cNvSpPr txBox="1"/>
      </xdr:nvSpPr>
      <xdr:spPr>
        <a:xfrm>
          <a:off x="14020800" y="248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97719</xdr:rowOff>
    </xdr:from>
    <xdr:to>
      <xdr:col>64</xdr:col>
      <xdr:colOff>152400</xdr:colOff>
      <xdr:row>14</xdr:row>
      <xdr:rowOff>27869</xdr:rowOff>
    </xdr:to>
    <xdr:sp macro="" textlink="">
      <xdr:nvSpPr>
        <xdr:cNvPr id="457" name="フローチャート: 判断 456"/>
        <xdr:cNvSpPr/>
      </xdr:nvSpPr>
      <xdr:spPr>
        <a:xfrm>
          <a:off x="13462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38046</xdr:rowOff>
    </xdr:from>
    <xdr:ext cx="762000" cy="259045"/>
    <xdr:sp macro="" textlink="">
      <xdr:nvSpPr>
        <xdr:cNvPr id="458" name="テキスト ボックス 457"/>
        <xdr:cNvSpPr txBox="1"/>
      </xdr:nvSpPr>
      <xdr:spPr>
        <a:xfrm>
          <a:off x="13131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64" name="楕円 463"/>
        <xdr:cNvSpPr/>
      </xdr:nvSpPr>
      <xdr:spPr>
        <a:xfrm>
          <a:off x="16967200" y="251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88705</xdr:rowOff>
    </xdr:from>
    <xdr:ext cx="762000" cy="259045"/>
    <xdr:sp macro="" textlink="">
      <xdr:nvSpPr>
        <xdr:cNvPr id="465" name="将来負担の状況該当値テキスト"/>
        <xdr:cNvSpPr txBox="1"/>
      </xdr:nvSpPr>
      <xdr:spPr>
        <a:xfrm>
          <a:off x="17106900" y="2489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92640</xdr:rowOff>
    </xdr:from>
    <xdr:to>
      <xdr:col>77</xdr:col>
      <xdr:colOff>95250</xdr:colOff>
      <xdr:row>16</xdr:row>
      <xdr:rowOff>22790</xdr:rowOff>
    </xdr:to>
    <xdr:sp macro="" textlink="">
      <xdr:nvSpPr>
        <xdr:cNvPr id="466" name="楕円 465"/>
        <xdr:cNvSpPr/>
      </xdr:nvSpPr>
      <xdr:spPr>
        <a:xfrm>
          <a:off x="16129000" y="266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7567</xdr:rowOff>
    </xdr:from>
    <xdr:ext cx="736600" cy="259045"/>
    <xdr:sp macro="" textlink="">
      <xdr:nvSpPr>
        <xdr:cNvPr id="467" name="テキスト ボックス 466"/>
        <xdr:cNvSpPr txBox="1"/>
      </xdr:nvSpPr>
      <xdr:spPr>
        <a:xfrm>
          <a:off x="15798800" y="2750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83397</xdr:rowOff>
    </xdr:from>
    <xdr:to>
      <xdr:col>73</xdr:col>
      <xdr:colOff>44450</xdr:colOff>
      <xdr:row>17</xdr:row>
      <xdr:rowOff>13547</xdr:rowOff>
    </xdr:to>
    <xdr:sp macro="" textlink="">
      <xdr:nvSpPr>
        <xdr:cNvPr id="468" name="楕円 467"/>
        <xdr:cNvSpPr/>
      </xdr:nvSpPr>
      <xdr:spPr>
        <a:xfrm>
          <a:off x="15240000" y="282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169774</xdr:rowOff>
    </xdr:from>
    <xdr:ext cx="762000" cy="259045"/>
    <xdr:sp macro="" textlink="">
      <xdr:nvSpPr>
        <xdr:cNvPr id="469" name="テキスト ボックス 468"/>
        <xdr:cNvSpPr txBox="1"/>
      </xdr:nvSpPr>
      <xdr:spPr>
        <a:xfrm>
          <a:off x="14909800" y="2912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101741</xdr:rowOff>
    </xdr:from>
    <xdr:to>
      <xdr:col>68</xdr:col>
      <xdr:colOff>203200</xdr:colOff>
      <xdr:row>14</xdr:row>
      <xdr:rowOff>31891</xdr:rowOff>
    </xdr:to>
    <xdr:sp macro="" textlink="">
      <xdr:nvSpPr>
        <xdr:cNvPr id="470" name="楕円 469"/>
        <xdr:cNvSpPr/>
      </xdr:nvSpPr>
      <xdr:spPr>
        <a:xfrm>
          <a:off x="14351000" y="233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42068</xdr:rowOff>
    </xdr:from>
    <xdr:ext cx="762000" cy="259045"/>
    <xdr:sp macro="" textlink="">
      <xdr:nvSpPr>
        <xdr:cNvPr id="471" name="テキスト ボックス 470"/>
        <xdr:cNvSpPr txBox="1"/>
      </xdr:nvSpPr>
      <xdr:spPr>
        <a:xfrm>
          <a:off x="14020800" y="209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宮城県石巻市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134,711
133,123
554.55
88,142,485
85,767,939
1,706,536
40,021,657
70,945,482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「職員定員適正化計画」に基づき、退職・採用及び職員の適正な配置を進めていることにより、人件費に係る経常収支比率は改善した。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引き続き、会計年度任用職員も含めて職員数及び職員配置の適正化を推進していく。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102507</xdr:rowOff>
    </xdr:from>
    <xdr:to>
      <xdr:col>24</xdr:col>
      <xdr:colOff>25400</xdr:colOff>
      <xdr:row>42</xdr:row>
      <xdr:rowOff>61685</xdr:rowOff>
    </xdr:to>
    <xdr:cxnSp macro="">
      <xdr:nvCxnSpPr>
        <xdr:cNvPr id="63" name="直線コネクタ 62"/>
        <xdr:cNvCxnSpPr/>
      </xdr:nvCxnSpPr>
      <xdr:spPr>
        <a:xfrm flipV="1">
          <a:off x="4826000" y="57603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17434</xdr:rowOff>
    </xdr:from>
    <xdr:ext cx="762000" cy="259045"/>
    <xdr:sp macro="" textlink="">
      <xdr:nvSpPr>
        <xdr:cNvPr id="66" name="人件費最大値テキスト"/>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102507</xdr:rowOff>
    </xdr:from>
    <xdr:to>
      <xdr:col>24</xdr:col>
      <xdr:colOff>114300</xdr:colOff>
      <xdr:row>33</xdr:row>
      <xdr:rowOff>102507</xdr:rowOff>
    </xdr:to>
    <xdr:cxnSp macro="">
      <xdr:nvCxnSpPr>
        <xdr:cNvPr id="67" name="直線コネクタ 66"/>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78015</xdr:rowOff>
    </xdr:from>
    <xdr:to>
      <xdr:col>24</xdr:col>
      <xdr:colOff>25400</xdr:colOff>
      <xdr:row>39</xdr:row>
      <xdr:rowOff>86178</xdr:rowOff>
    </xdr:to>
    <xdr:cxnSp macro="">
      <xdr:nvCxnSpPr>
        <xdr:cNvPr id="68" name="直線コネクタ 67"/>
        <xdr:cNvCxnSpPr/>
      </xdr:nvCxnSpPr>
      <xdr:spPr>
        <a:xfrm flipV="1">
          <a:off x="3987800" y="6593115"/>
          <a:ext cx="8382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84563</xdr:rowOff>
    </xdr:from>
    <xdr:ext cx="762000" cy="259045"/>
    <xdr:sp macro="" textlink="">
      <xdr:nvSpPr>
        <xdr:cNvPr id="69" name="人件費平均値テキスト"/>
        <xdr:cNvSpPr txBox="1"/>
      </xdr:nvSpPr>
      <xdr:spPr>
        <a:xfrm>
          <a:off x="4914900" y="6256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68036</xdr:rowOff>
    </xdr:from>
    <xdr:to>
      <xdr:col>24</xdr:col>
      <xdr:colOff>76200</xdr:colOff>
      <xdr:row>37</xdr:row>
      <xdr:rowOff>169636</xdr:rowOff>
    </xdr:to>
    <xdr:sp macro="" textlink="">
      <xdr:nvSpPr>
        <xdr:cNvPr id="70" name="フローチャート: 判断 69"/>
        <xdr:cNvSpPr/>
      </xdr:nvSpPr>
      <xdr:spPr>
        <a:xfrm>
          <a:off x="4775200" y="641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127000</xdr:rowOff>
    </xdr:from>
    <xdr:to>
      <xdr:col>19</xdr:col>
      <xdr:colOff>187325</xdr:colOff>
      <xdr:row>39</xdr:row>
      <xdr:rowOff>86178</xdr:rowOff>
    </xdr:to>
    <xdr:cxnSp macro="">
      <xdr:nvCxnSpPr>
        <xdr:cNvPr id="71" name="直線コネクタ 70"/>
        <xdr:cNvCxnSpPr/>
      </xdr:nvCxnSpPr>
      <xdr:spPr>
        <a:xfrm>
          <a:off x="3098800" y="66421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100693</xdr:rowOff>
    </xdr:from>
    <xdr:to>
      <xdr:col>20</xdr:col>
      <xdr:colOff>38100</xdr:colOff>
      <xdr:row>38</xdr:row>
      <xdr:rowOff>30843</xdr:rowOff>
    </xdr:to>
    <xdr:sp macro="" textlink="">
      <xdr:nvSpPr>
        <xdr:cNvPr id="72" name="フローチャート: 判断 71"/>
        <xdr:cNvSpPr/>
      </xdr:nvSpPr>
      <xdr:spPr>
        <a:xfrm>
          <a:off x="3937000" y="644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41020</xdr:rowOff>
    </xdr:from>
    <xdr:ext cx="736600" cy="259045"/>
    <xdr:sp macro="" textlink="">
      <xdr:nvSpPr>
        <xdr:cNvPr id="73" name="テキスト ボックス 72"/>
        <xdr:cNvSpPr txBox="1"/>
      </xdr:nvSpPr>
      <xdr:spPr>
        <a:xfrm>
          <a:off x="3606800" y="6213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127000</xdr:rowOff>
    </xdr:from>
    <xdr:to>
      <xdr:col>15</xdr:col>
      <xdr:colOff>98425</xdr:colOff>
      <xdr:row>41</xdr:row>
      <xdr:rowOff>86178</xdr:rowOff>
    </xdr:to>
    <xdr:cxnSp macro="">
      <xdr:nvCxnSpPr>
        <xdr:cNvPr id="74" name="直線コネクタ 73"/>
        <xdr:cNvCxnSpPr/>
      </xdr:nvCxnSpPr>
      <xdr:spPr>
        <a:xfrm flipV="1">
          <a:off x="2209800" y="6642100"/>
          <a:ext cx="889000" cy="47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5" name="フローチャート: 判断 74"/>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6" name="テキスト ボックス 75"/>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86178</xdr:rowOff>
    </xdr:from>
    <xdr:to>
      <xdr:col>11</xdr:col>
      <xdr:colOff>9525</xdr:colOff>
      <xdr:row>41</xdr:row>
      <xdr:rowOff>86178</xdr:rowOff>
    </xdr:to>
    <xdr:cxnSp macro="">
      <xdr:nvCxnSpPr>
        <xdr:cNvPr id="77" name="直線コネクタ 76"/>
        <xdr:cNvCxnSpPr/>
      </xdr:nvCxnSpPr>
      <xdr:spPr>
        <a:xfrm>
          <a:off x="1320800" y="6429828"/>
          <a:ext cx="8890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59872</xdr:rowOff>
    </xdr:from>
    <xdr:to>
      <xdr:col>11</xdr:col>
      <xdr:colOff>60325</xdr:colOff>
      <xdr:row>38</xdr:row>
      <xdr:rowOff>161472</xdr:rowOff>
    </xdr:to>
    <xdr:sp macro="" textlink="">
      <xdr:nvSpPr>
        <xdr:cNvPr id="78" name="フローチャート: 判断 77"/>
        <xdr:cNvSpPr/>
      </xdr:nvSpPr>
      <xdr:spPr>
        <a:xfrm>
          <a:off x="2159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199</xdr:rowOff>
    </xdr:from>
    <xdr:ext cx="762000" cy="259045"/>
    <xdr:sp macro="" textlink="">
      <xdr:nvSpPr>
        <xdr:cNvPr id="79" name="テキスト ボックス 78"/>
        <xdr:cNvSpPr txBox="1"/>
      </xdr:nvSpPr>
      <xdr:spPr>
        <a:xfrm>
          <a:off x="1828800" y="634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138991</xdr:rowOff>
    </xdr:from>
    <xdr:ext cx="762000" cy="259045"/>
    <xdr:sp macro="" textlink="">
      <xdr:nvSpPr>
        <xdr:cNvPr id="81" name="テキスト ボックス 80"/>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27215</xdr:rowOff>
    </xdr:from>
    <xdr:to>
      <xdr:col>24</xdr:col>
      <xdr:colOff>76200</xdr:colOff>
      <xdr:row>38</xdr:row>
      <xdr:rowOff>128815</xdr:rowOff>
    </xdr:to>
    <xdr:sp macro="" textlink="">
      <xdr:nvSpPr>
        <xdr:cNvPr id="87" name="楕円 86"/>
        <xdr:cNvSpPr/>
      </xdr:nvSpPr>
      <xdr:spPr>
        <a:xfrm>
          <a:off x="4775200" y="654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170742</xdr:rowOff>
    </xdr:from>
    <xdr:ext cx="762000" cy="259045"/>
    <xdr:sp macro="" textlink="">
      <xdr:nvSpPr>
        <xdr:cNvPr id="88" name="人件費該当値テキスト"/>
        <xdr:cNvSpPr txBox="1"/>
      </xdr:nvSpPr>
      <xdr:spPr>
        <a:xfrm>
          <a:off x="49149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35378</xdr:rowOff>
    </xdr:from>
    <xdr:to>
      <xdr:col>20</xdr:col>
      <xdr:colOff>38100</xdr:colOff>
      <xdr:row>39</xdr:row>
      <xdr:rowOff>136978</xdr:rowOff>
    </xdr:to>
    <xdr:sp macro="" textlink="">
      <xdr:nvSpPr>
        <xdr:cNvPr id="89" name="楕円 88"/>
        <xdr:cNvSpPr/>
      </xdr:nvSpPr>
      <xdr:spPr>
        <a:xfrm>
          <a:off x="39370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121755</xdr:rowOff>
    </xdr:from>
    <xdr:ext cx="736600" cy="259045"/>
    <xdr:sp macro="" textlink="">
      <xdr:nvSpPr>
        <xdr:cNvPr id="90" name="テキスト ボックス 89"/>
        <xdr:cNvSpPr txBox="1"/>
      </xdr:nvSpPr>
      <xdr:spPr>
        <a:xfrm>
          <a:off x="3606800" y="680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76200</xdr:rowOff>
    </xdr:from>
    <xdr:to>
      <xdr:col>15</xdr:col>
      <xdr:colOff>149225</xdr:colOff>
      <xdr:row>39</xdr:row>
      <xdr:rowOff>6350</xdr:rowOff>
    </xdr:to>
    <xdr:sp macro="" textlink="">
      <xdr:nvSpPr>
        <xdr:cNvPr id="91" name="楕円 90"/>
        <xdr:cNvSpPr/>
      </xdr:nvSpPr>
      <xdr:spPr>
        <a:xfrm>
          <a:off x="3048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162577</xdr:rowOff>
    </xdr:from>
    <xdr:ext cx="762000" cy="259045"/>
    <xdr:sp macro="" textlink="">
      <xdr:nvSpPr>
        <xdr:cNvPr id="92" name="テキスト ボックス 91"/>
        <xdr:cNvSpPr txBox="1"/>
      </xdr:nvSpPr>
      <xdr:spPr>
        <a:xfrm>
          <a:off x="2717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35378</xdr:rowOff>
    </xdr:from>
    <xdr:to>
      <xdr:col>11</xdr:col>
      <xdr:colOff>60325</xdr:colOff>
      <xdr:row>41</xdr:row>
      <xdr:rowOff>136978</xdr:rowOff>
    </xdr:to>
    <xdr:sp macro="" textlink="">
      <xdr:nvSpPr>
        <xdr:cNvPr id="93" name="楕円 92"/>
        <xdr:cNvSpPr/>
      </xdr:nvSpPr>
      <xdr:spPr>
        <a:xfrm>
          <a:off x="2159000" y="706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121755</xdr:rowOff>
    </xdr:from>
    <xdr:ext cx="762000" cy="259045"/>
    <xdr:sp macro="" textlink="">
      <xdr:nvSpPr>
        <xdr:cNvPr id="94" name="テキスト ボックス 93"/>
        <xdr:cNvSpPr txBox="1"/>
      </xdr:nvSpPr>
      <xdr:spPr>
        <a:xfrm>
          <a:off x="1828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35378</xdr:rowOff>
    </xdr:from>
    <xdr:to>
      <xdr:col>6</xdr:col>
      <xdr:colOff>171450</xdr:colOff>
      <xdr:row>37</xdr:row>
      <xdr:rowOff>136978</xdr:rowOff>
    </xdr:to>
    <xdr:sp macro="" textlink="">
      <xdr:nvSpPr>
        <xdr:cNvPr id="95" name="楕円 94"/>
        <xdr:cNvSpPr/>
      </xdr:nvSpPr>
      <xdr:spPr>
        <a:xfrm>
          <a:off x="1270000" y="637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121755</xdr:rowOff>
    </xdr:from>
    <xdr:ext cx="762000" cy="259045"/>
    <xdr:sp macro="" textlink="">
      <xdr:nvSpPr>
        <xdr:cNvPr id="96" name="テキスト ボックス 95"/>
        <xdr:cNvSpPr txBox="1"/>
      </xdr:nvSpPr>
      <xdr:spPr>
        <a:xfrm>
          <a:off x="939800" y="646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物件費については、前年度から横ばいの数値となった、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だし、震災からの復旧・復興事業により建設した建物等や既存の老朽化した公共施設の維持補修対応や近年の物価上昇等により、今後は物件費の増大が懸念される。「公共施設等総合管理計画」に基づき、計画的な施設の管理・整備・統廃合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26307</xdr:rowOff>
    </xdr:to>
    <xdr:cxnSp macro="">
      <xdr:nvCxnSpPr>
        <xdr:cNvPr id="126" name="直線コネクタ 125"/>
        <xdr:cNvCxnSpPr/>
      </xdr:nvCxnSpPr>
      <xdr:spPr>
        <a:xfrm flipV="1">
          <a:off x="16510000" y="213541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7" name="物件費最小値テキスト"/>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8" name="直線コネクタ 127"/>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9" name="物件費最大値テキスト"/>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30" name="直線コネクタ 129"/>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64407</xdr:rowOff>
    </xdr:from>
    <xdr:to>
      <xdr:col>82</xdr:col>
      <xdr:colOff>107950</xdr:colOff>
      <xdr:row>15</xdr:row>
      <xdr:rowOff>64407</xdr:rowOff>
    </xdr:to>
    <xdr:cxnSp macro="">
      <xdr:nvCxnSpPr>
        <xdr:cNvPr id="131" name="直線コネクタ 130"/>
        <xdr:cNvCxnSpPr/>
      </xdr:nvCxnSpPr>
      <xdr:spPr>
        <a:xfrm>
          <a:off x="15671800" y="26361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168020</xdr:rowOff>
    </xdr:from>
    <xdr:ext cx="762000" cy="259045"/>
    <xdr:sp macro="" textlink="">
      <xdr:nvSpPr>
        <xdr:cNvPr id="132" name="物件費平均値テキスト"/>
        <xdr:cNvSpPr txBox="1"/>
      </xdr:nvSpPr>
      <xdr:spPr>
        <a:xfrm>
          <a:off x="16598900" y="2568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24493</xdr:rowOff>
    </xdr:from>
    <xdr:to>
      <xdr:col>82</xdr:col>
      <xdr:colOff>158750</xdr:colOff>
      <xdr:row>15</xdr:row>
      <xdr:rowOff>126093</xdr:rowOff>
    </xdr:to>
    <xdr:sp macro="" textlink="">
      <xdr:nvSpPr>
        <xdr:cNvPr id="133" name="フローチャート: 判断 132"/>
        <xdr:cNvSpPr/>
      </xdr:nvSpPr>
      <xdr:spPr>
        <a:xfrm>
          <a:off x="16459200" y="259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170543</xdr:rowOff>
    </xdr:from>
    <xdr:to>
      <xdr:col>78</xdr:col>
      <xdr:colOff>69850</xdr:colOff>
      <xdr:row>15</xdr:row>
      <xdr:rowOff>64407</xdr:rowOff>
    </xdr:to>
    <xdr:cxnSp macro="">
      <xdr:nvCxnSpPr>
        <xdr:cNvPr id="134" name="直線コネクタ 133"/>
        <xdr:cNvCxnSpPr/>
      </xdr:nvCxnSpPr>
      <xdr:spPr>
        <a:xfrm>
          <a:off x="14782800" y="2570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163286</xdr:rowOff>
    </xdr:from>
    <xdr:to>
      <xdr:col>78</xdr:col>
      <xdr:colOff>120650</xdr:colOff>
      <xdr:row>15</xdr:row>
      <xdr:rowOff>93436</xdr:rowOff>
    </xdr:to>
    <xdr:sp macro="" textlink="">
      <xdr:nvSpPr>
        <xdr:cNvPr id="135" name="フローチャート: 判断 134"/>
        <xdr:cNvSpPr/>
      </xdr:nvSpPr>
      <xdr:spPr>
        <a:xfrm>
          <a:off x="15621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103613</xdr:rowOff>
    </xdr:from>
    <xdr:ext cx="736600" cy="259045"/>
    <xdr:sp macro="" textlink="">
      <xdr:nvSpPr>
        <xdr:cNvPr id="136" name="テキスト ボックス 135"/>
        <xdr:cNvSpPr txBox="1"/>
      </xdr:nvSpPr>
      <xdr:spPr>
        <a:xfrm>
          <a:off x="15290800" y="233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135164</xdr:rowOff>
    </xdr:from>
    <xdr:to>
      <xdr:col>73</xdr:col>
      <xdr:colOff>180975</xdr:colOff>
      <xdr:row>14</xdr:row>
      <xdr:rowOff>170543</xdr:rowOff>
    </xdr:to>
    <xdr:cxnSp macro="">
      <xdr:nvCxnSpPr>
        <xdr:cNvPr id="137" name="直線コネクタ 136"/>
        <xdr:cNvCxnSpPr/>
      </xdr:nvCxnSpPr>
      <xdr:spPr>
        <a:xfrm>
          <a:off x="13893800" y="2364014"/>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32657</xdr:rowOff>
    </xdr:from>
    <xdr:to>
      <xdr:col>74</xdr:col>
      <xdr:colOff>31750</xdr:colOff>
      <xdr:row>14</xdr:row>
      <xdr:rowOff>134257</xdr:rowOff>
    </xdr:to>
    <xdr:sp macro="" textlink="">
      <xdr:nvSpPr>
        <xdr:cNvPr id="138" name="フローチャート: 判断 137"/>
        <xdr:cNvSpPr/>
      </xdr:nvSpPr>
      <xdr:spPr>
        <a:xfrm>
          <a:off x="14732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144434</xdr:rowOff>
    </xdr:from>
    <xdr:ext cx="762000" cy="259045"/>
    <xdr:sp macro="" textlink="">
      <xdr:nvSpPr>
        <xdr:cNvPr id="139" name="テキスト ボックス 138"/>
        <xdr:cNvSpPr txBox="1"/>
      </xdr:nvSpPr>
      <xdr:spPr>
        <a:xfrm>
          <a:off x="14401800" y="220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135164</xdr:rowOff>
    </xdr:from>
    <xdr:to>
      <xdr:col>69</xdr:col>
      <xdr:colOff>92075</xdr:colOff>
      <xdr:row>14</xdr:row>
      <xdr:rowOff>159657</xdr:rowOff>
    </xdr:to>
    <xdr:cxnSp macro="">
      <xdr:nvCxnSpPr>
        <xdr:cNvPr id="140" name="直線コネクタ 139"/>
        <xdr:cNvCxnSpPr/>
      </xdr:nvCxnSpPr>
      <xdr:spPr>
        <a:xfrm flipV="1">
          <a:off x="13004800" y="2364014"/>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119743</xdr:rowOff>
    </xdr:from>
    <xdr:to>
      <xdr:col>69</xdr:col>
      <xdr:colOff>142875</xdr:colOff>
      <xdr:row>15</xdr:row>
      <xdr:rowOff>49893</xdr:rowOff>
    </xdr:to>
    <xdr:sp macro="" textlink="">
      <xdr:nvSpPr>
        <xdr:cNvPr id="141" name="フローチャート: 判断 140"/>
        <xdr:cNvSpPr/>
      </xdr:nvSpPr>
      <xdr:spPr>
        <a:xfrm>
          <a:off x="13843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34670</xdr:rowOff>
    </xdr:from>
    <xdr:ext cx="762000" cy="259045"/>
    <xdr:sp macro="" textlink="">
      <xdr:nvSpPr>
        <xdr:cNvPr id="142" name="テキスト ボックス 141"/>
        <xdr:cNvSpPr txBox="1"/>
      </xdr:nvSpPr>
      <xdr:spPr>
        <a:xfrm>
          <a:off x="13512800" y="260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100693</xdr:rowOff>
    </xdr:from>
    <xdr:to>
      <xdr:col>65</xdr:col>
      <xdr:colOff>53975</xdr:colOff>
      <xdr:row>16</xdr:row>
      <xdr:rowOff>30843</xdr:rowOff>
    </xdr:to>
    <xdr:sp macro="" textlink="">
      <xdr:nvSpPr>
        <xdr:cNvPr id="143" name="フローチャート: 判断 142"/>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15620</xdr:rowOff>
    </xdr:from>
    <xdr:ext cx="762000" cy="259045"/>
    <xdr:sp macro="" textlink="">
      <xdr:nvSpPr>
        <xdr:cNvPr id="144" name="テキスト ボックス 143"/>
        <xdr:cNvSpPr txBox="1"/>
      </xdr:nvSpPr>
      <xdr:spPr>
        <a:xfrm>
          <a:off x="12623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50" name="楕円 149"/>
        <xdr:cNvSpPr/>
      </xdr:nvSpPr>
      <xdr:spPr>
        <a:xfrm>
          <a:off x="164592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30134</xdr:rowOff>
    </xdr:from>
    <xdr:ext cx="762000" cy="259045"/>
    <xdr:sp macro="" textlink="">
      <xdr:nvSpPr>
        <xdr:cNvPr id="151" name="物件費該当値テキスト"/>
        <xdr:cNvSpPr txBox="1"/>
      </xdr:nvSpPr>
      <xdr:spPr>
        <a:xfrm>
          <a:off x="16598900" y="243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13607</xdr:rowOff>
    </xdr:from>
    <xdr:to>
      <xdr:col>78</xdr:col>
      <xdr:colOff>120650</xdr:colOff>
      <xdr:row>15</xdr:row>
      <xdr:rowOff>115207</xdr:rowOff>
    </xdr:to>
    <xdr:sp macro="" textlink="">
      <xdr:nvSpPr>
        <xdr:cNvPr id="152" name="楕円 151"/>
        <xdr:cNvSpPr/>
      </xdr:nvSpPr>
      <xdr:spPr>
        <a:xfrm>
          <a:off x="15621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99984</xdr:rowOff>
    </xdr:from>
    <xdr:ext cx="736600" cy="259045"/>
    <xdr:sp macro="" textlink="">
      <xdr:nvSpPr>
        <xdr:cNvPr id="153" name="テキスト ボックス 152"/>
        <xdr:cNvSpPr txBox="1"/>
      </xdr:nvSpPr>
      <xdr:spPr>
        <a:xfrm>
          <a:off x="15290800" y="267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119743</xdr:rowOff>
    </xdr:from>
    <xdr:to>
      <xdr:col>74</xdr:col>
      <xdr:colOff>31750</xdr:colOff>
      <xdr:row>15</xdr:row>
      <xdr:rowOff>49893</xdr:rowOff>
    </xdr:to>
    <xdr:sp macro="" textlink="">
      <xdr:nvSpPr>
        <xdr:cNvPr id="154" name="楕円 153"/>
        <xdr:cNvSpPr/>
      </xdr:nvSpPr>
      <xdr:spPr>
        <a:xfrm>
          <a:off x="14732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34670</xdr:rowOff>
    </xdr:from>
    <xdr:ext cx="762000" cy="259045"/>
    <xdr:sp macro="" textlink="">
      <xdr:nvSpPr>
        <xdr:cNvPr id="155" name="テキスト ボックス 154"/>
        <xdr:cNvSpPr txBox="1"/>
      </xdr:nvSpPr>
      <xdr:spPr>
        <a:xfrm>
          <a:off x="14401800" y="260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84364</xdr:rowOff>
    </xdr:from>
    <xdr:to>
      <xdr:col>69</xdr:col>
      <xdr:colOff>142875</xdr:colOff>
      <xdr:row>14</xdr:row>
      <xdr:rowOff>14514</xdr:rowOff>
    </xdr:to>
    <xdr:sp macro="" textlink="">
      <xdr:nvSpPr>
        <xdr:cNvPr id="156" name="楕円 155"/>
        <xdr:cNvSpPr/>
      </xdr:nvSpPr>
      <xdr:spPr>
        <a:xfrm>
          <a:off x="13843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24691</xdr:rowOff>
    </xdr:from>
    <xdr:ext cx="762000" cy="259045"/>
    <xdr:sp macro="" textlink="">
      <xdr:nvSpPr>
        <xdr:cNvPr id="157" name="テキスト ボックス 156"/>
        <xdr:cNvSpPr txBox="1"/>
      </xdr:nvSpPr>
      <xdr:spPr>
        <a:xfrm>
          <a:off x="13512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108857</xdr:rowOff>
    </xdr:from>
    <xdr:to>
      <xdr:col>65</xdr:col>
      <xdr:colOff>53975</xdr:colOff>
      <xdr:row>15</xdr:row>
      <xdr:rowOff>39007</xdr:rowOff>
    </xdr:to>
    <xdr:sp macro="" textlink="">
      <xdr:nvSpPr>
        <xdr:cNvPr id="158" name="楕円 157"/>
        <xdr:cNvSpPr/>
      </xdr:nvSpPr>
      <xdr:spPr>
        <a:xfrm>
          <a:off x="12954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49184</xdr:rowOff>
    </xdr:from>
    <xdr:ext cx="762000" cy="259045"/>
    <xdr:sp macro="" textlink="">
      <xdr:nvSpPr>
        <xdr:cNvPr id="159" name="テキスト ボックス 158"/>
        <xdr:cNvSpPr txBox="1"/>
      </xdr:nvSpPr>
      <xdr:spPr>
        <a:xfrm>
          <a:off x="12623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扶助費については、子ども医療費助成等の少子化対策、高齢者対策等により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少子高齢化対策のほか、近年生活保護受給世帯数が増加傾向にあり、今後扶助費の上昇要因となることが予想されることから、扶助費全体として、財政への影響を捉え、各種受給資格の適切な審査等によって、抑制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87" name="直線コネクタ 186"/>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8" name="扶助費最小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9" name="直線コネクタ 188"/>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90"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91" name="直線コネクタ 190"/>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69850</xdr:rowOff>
    </xdr:to>
    <xdr:cxnSp macro="">
      <xdr:nvCxnSpPr>
        <xdr:cNvPr id="192" name="直線コネクタ 191"/>
        <xdr:cNvCxnSpPr/>
      </xdr:nvCxnSpPr>
      <xdr:spPr>
        <a:xfrm>
          <a:off x="3987800" y="9423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143527</xdr:rowOff>
    </xdr:from>
    <xdr:ext cx="762000" cy="259045"/>
    <xdr:sp macro="" textlink="">
      <xdr:nvSpPr>
        <xdr:cNvPr id="193" name="扶助費平均値テキスト"/>
        <xdr:cNvSpPr txBox="1"/>
      </xdr:nvSpPr>
      <xdr:spPr>
        <a:xfrm>
          <a:off x="4914900" y="9744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4" name="フローチャート: 判断 193"/>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165100</xdr:rowOff>
    </xdr:to>
    <xdr:cxnSp macro="">
      <xdr:nvCxnSpPr>
        <xdr:cNvPr id="195" name="直線コネクタ 194"/>
        <xdr:cNvCxnSpPr/>
      </xdr:nvCxnSpPr>
      <xdr:spPr>
        <a:xfrm>
          <a:off x="3098800" y="9309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57150</xdr:rowOff>
    </xdr:from>
    <xdr:to>
      <xdr:col>20</xdr:col>
      <xdr:colOff>38100</xdr:colOff>
      <xdr:row>56</xdr:row>
      <xdr:rowOff>158750</xdr:rowOff>
    </xdr:to>
    <xdr:sp macro="" textlink="">
      <xdr:nvSpPr>
        <xdr:cNvPr id="196" name="フローチャート: 判断 195"/>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143527</xdr:rowOff>
    </xdr:from>
    <xdr:ext cx="736600" cy="259045"/>
    <xdr:sp macro="" textlink="">
      <xdr:nvSpPr>
        <xdr:cNvPr id="197" name="テキスト ボックス 196"/>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31750</xdr:rowOff>
    </xdr:from>
    <xdr:to>
      <xdr:col>15</xdr:col>
      <xdr:colOff>98425</xdr:colOff>
      <xdr:row>54</xdr:row>
      <xdr:rowOff>50800</xdr:rowOff>
    </xdr:to>
    <xdr:cxnSp macro="">
      <xdr:nvCxnSpPr>
        <xdr:cNvPr id="198" name="直線コネクタ 197"/>
        <xdr:cNvCxnSpPr/>
      </xdr:nvCxnSpPr>
      <xdr:spPr>
        <a:xfrm>
          <a:off x="2209800" y="9290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0" name="テキスト ボックス 199"/>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31750</xdr:rowOff>
    </xdr:from>
    <xdr:to>
      <xdr:col>11</xdr:col>
      <xdr:colOff>9525</xdr:colOff>
      <xdr:row>56</xdr:row>
      <xdr:rowOff>12700</xdr:rowOff>
    </xdr:to>
    <xdr:cxnSp macro="">
      <xdr:nvCxnSpPr>
        <xdr:cNvPr id="201" name="直線コネクタ 200"/>
        <xdr:cNvCxnSpPr/>
      </xdr:nvCxnSpPr>
      <xdr:spPr>
        <a:xfrm flipV="1">
          <a:off x="1320800" y="929005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202" name="フローチャート: 判断 201"/>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10177</xdr:rowOff>
    </xdr:from>
    <xdr:ext cx="762000" cy="259045"/>
    <xdr:sp macro="" textlink="">
      <xdr:nvSpPr>
        <xdr:cNvPr id="203" name="テキスト ボックス 202"/>
        <xdr:cNvSpPr txBox="1"/>
      </xdr:nvSpPr>
      <xdr:spPr>
        <a:xfrm>
          <a:off x="1828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04" name="フローチャート: 判断 203"/>
        <xdr:cNvSpPr/>
      </xdr:nvSpPr>
      <xdr:spPr>
        <a:xfrm>
          <a:off x="1270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143527</xdr:rowOff>
    </xdr:from>
    <xdr:ext cx="762000" cy="259045"/>
    <xdr:sp macro="" textlink="">
      <xdr:nvSpPr>
        <xdr:cNvPr id="205" name="テキスト ボックス 204"/>
        <xdr:cNvSpPr txBox="1"/>
      </xdr:nvSpPr>
      <xdr:spPr>
        <a:xfrm>
          <a:off x="939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11" name="楕円 210"/>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12" name="扶助費該当値テキスト"/>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13" name="楕円 212"/>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14" name="テキスト ボックス 213"/>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15" name="楕円 214"/>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16" name="テキスト ボックス 215"/>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152400</xdr:rowOff>
    </xdr:from>
    <xdr:to>
      <xdr:col>11</xdr:col>
      <xdr:colOff>60325</xdr:colOff>
      <xdr:row>54</xdr:row>
      <xdr:rowOff>82550</xdr:rowOff>
    </xdr:to>
    <xdr:sp macro="" textlink="">
      <xdr:nvSpPr>
        <xdr:cNvPr id="217" name="楕円 216"/>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92727</xdr:rowOff>
    </xdr:from>
    <xdr:ext cx="762000" cy="259045"/>
    <xdr:sp macro="" textlink="">
      <xdr:nvSpPr>
        <xdr:cNvPr id="218" name="テキスト ボックス 217"/>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9" name="楕円 218"/>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20" name="テキスト ボックス 219"/>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年度は、前年度からほぼ横ばいであるが、介護保険対策事業への繰出金等により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本項目には各特別会計への繰出金が含まれており、特別会計での事業等を精査し、改善に努めていく。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59</xdr:row>
      <xdr:rowOff>129722</xdr:rowOff>
    </xdr:to>
    <xdr:cxnSp macro="">
      <xdr:nvCxnSpPr>
        <xdr:cNvPr id="250" name="直線コネクタ 249"/>
        <xdr:cNvCxnSpPr/>
      </xdr:nvCxnSpPr>
      <xdr:spPr>
        <a:xfrm flipV="1">
          <a:off x="16510000" y="90151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101799</xdr:rowOff>
    </xdr:from>
    <xdr:ext cx="762000" cy="259045"/>
    <xdr:sp macro="" textlink="">
      <xdr:nvSpPr>
        <xdr:cNvPr id="251" name="その他最小値テキスト"/>
        <xdr:cNvSpPr txBox="1"/>
      </xdr:nvSpPr>
      <xdr:spPr>
        <a:xfrm>
          <a:off x="16598900" y="102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129722</xdr:rowOff>
    </xdr:from>
    <xdr:to>
      <xdr:col>82</xdr:col>
      <xdr:colOff>196850</xdr:colOff>
      <xdr:row>59</xdr:row>
      <xdr:rowOff>129722</xdr:rowOff>
    </xdr:to>
    <xdr:cxnSp macro="">
      <xdr:nvCxnSpPr>
        <xdr:cNvPr id="252" name="直線コネクタ 251"/>
        <xdr:cNvCxnSpPr/>
      </xdr:nvCxnSpPr>
      <xdr:spPr>
        <a:xfrm>
          <a:off x="16421100" y="1024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53" name="その他最大値テキスト"/>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4" name="直線コネクタ 253"/>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48078</xdr:rowOff>
    </xdr:from>
    <xdr:to>
      <xdr:col>82</xdr:col>
      <xdr:colOff>107950</xdr:colOff>
      <xdr:row>57</xdr:row>
      <xdr:rowOff>69850</xdr:rowOff>
    </xdr:to>
    <xdr:cxnSp macro="">
      <xdr:nvCxnSpPr>
        <xdr:cNvPr id="255" name="直線コネクタ 254"/>
        <xdr:cNvCxnSpPr/>
      </xdr:nvCxnSpPr>
      <xdr:spPr>
        <a:xfrm>
          <a:off x="15671800" y="98207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6" name="その他平均値テキスト"/>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7" name="フローチャート: 判断 256"/>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4535</xdr:rowOff>
    </xdr:from>
    <xdr:to>
      <xdr:col>78</xdr:col>
      <xdr:colOff>69850</xdr:colOff>
      <xdr:row>57</xdr:row>
      <xdr:rowOff>48078</xdr:rowOff>
    </xdr:to>
    <xdr:cxnSp macro="">
      <xdr:nvCxnSpPr>
        <xdr:cNvPr id="258" name="直線コネクタ 257"/>
        <xdr:cNvCxnSpPr/>
      </xdr:nvCxnSpPr>
      <xdr:spPr>
        <a:xfrm>
          <a:off x="14782800" y="97771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9" name="フローチャート: 判断 258"/>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60" name="テキスト ボックス 259"/>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4535</xdr:rowOff>
    </xdr:from>
    <xdr:to>
      <xdr:col>73</xdr:col>
      <xdr:colOff>180975</xdr:colOff>
      <xdr:row>57</xdr:row>
      <xdr:rowOff>58965</xdr:rowOff>
    </xdr:to>
    <xdr:cxnSp macro="">
      <xdr:nvCxnSpPr>
        <xdr:cNvPr id="261" name="直線コネクタ 260"/>
        <xdr:cNvCxnSpPr/>
      </xdr:nvCxnSpPr>
      <xdr:spPr>
        <a:xfrm flipV="1">
          <a:off x="13893800" y="97771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48985</xdr:rowOff>
    </xdr:from>
    <xdr:to>
      <xdr:col>74</xdr:col>
      <xdr:colOff>31750</xdr:colOff>
      <xdr:row>56</xdr:row>
      <xdr:rowOff>150585</xdr:rowOff>
    </xdr:to>
    <xdr:sp macro="" textlink="">
      <xdr:nvSpPr>
        <xdr:cNvPr id="262" name="フローチャート: 判断 261"/>
        <xdr:cNvSpPr/>
      </xdr:nvSpPr>
      <xdr:spPr>
        <a:xfrm>
          <a:off x="14732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160762</xdr:rowOff>
    </xdr:from>
    <xdr:ext cx="762000" cy="259045"/>
    <xdr:sp macro="" textlink="">
      <xdr:nvSpPr>
        <xdr:cNvPr id="263" name="テキスト ボックス 262"/>
        <xdr:cNvSpPr txBox="1"/>
      </xdr:nvSpPr>
      <xdr:spPr>
        <a:xfrm>
          <a:off x="14401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58965</xdr:rowOff>
    </xdr:from>
    <xdr:to>
      <xdr:col>69</xdr:col>
      <xdr:colOff>92075</xdr:colOff>
      <xdr:row>61</xdr:row>
      <xdr:rowOff>156935</xdr:rowOff>
    </xdr:to>
    <xdr:cxnSp macro="">
      <xdr:nvCxnSpPr>
        <xdr:cNvPr id="264" name="直線コネクタ 263"/>
        <xdr:cNvCxnSpPr/>
      </xdr:nvCxnSpPr>
      <xdr:spPr>
        <a:xfrm flipV="1">
          <a:off x="13004800" y="9831615"/>
          <a:ext cx="889000" cy="78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5" name="フローチャート: 判断 264"/>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65512</xdr:rowOff>
    </xdr:from>
    <xdr:ext cx="762000" cy="259045"/>
    <xdr:sp macro="" textlink="">
      <xdr:nvSpPr>
        <xdr:cNvPr id="266" name="テキスト ボックス 265"/>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73478</xdr:rowOff>
    </xdr:from>
    <xdr:to>
      <xdr:col>65</xdr:col>
      <xdr:colOff>53975</xdr:colOff>
      <xdr:row>58</xdr:row>
      <xdr:rowOff>3628</xdr:rowOff>
    </xdr:to>
    <xdr:sp macro="" textlink="">
      <xdr:nvSpPr>
        <xdr:cNvPr id="267" name="フローチャート: 判断 266"/>
        <xdr:cNvSpPr/>
      </xdr:nvSpPr>
      <xdr:spPr>
        <a:xfrm>
          <a:off x="12954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13805</xdr:rowOff>
    </xdr:from>
    <xdr:ext cx="762000" cy="259045"/>
    <xdr:sp macro="" textlink="">
      <xdr:nvSpPr>
        <xdr:cNvPr id="268" name="テキスト ボックス 267"/>
        <xdr:cNvSpPr txBox="1"/>
      </xdr:nvSpPr>
      <xdr:spPr>
        <a:xfrm>
          <a:off x="12623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74" name="楕円 273"/>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75" name="その他該当値テキスト"/>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168728</xdr:rowOff>
    </xdr:from>
    <xdr:to>
      <xdr:col>78</xdr:col>
      <xdr:colOff>120650</xdr:colOff>
      <xdr:row>57</xdr:row>
      <xdr:rowOff>98878</xdr:rowOff>
    </xdr:to>
    <xdr:sp macro="" textlink="">
      <xdr:nvSpPr>
        <xdr:cNvPr id="276" name="楕円 275"/>
        <xdr:cNvSpPr/>
      </xdr:nvSpPr>
      <xdr:spPr>
        <a:xfrm>
          <a:off x="15621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83655</xdr:rowOff>
    </xdr:from>
    <xdr:ext cx="736600" cy="259045"/>
    <xdr:sp macro="" textlink="">
      <xdr:nvSpPr>
        <xdr:cNvPr id="277" name="テキスト ボックス 276"/>
        <xdr:cNvSpPr txBox="1"/>
      </xdr:nvSpPr>
      <xdr:spPr>
        <a:xfrm>
          <a:off x="15290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125185</xdr:rowOff>
    </xdr:from>
    <xdr:to>
      <xdr:col>74</xdr:col>
      <xdr:colOff>31750</xdr:colOff>
      <xdr:row>57</xdr:row>
      <xdr:rowOff>55335</xdr:rowOff>
    </xdr:to>
    <xdr:sp macro="" textlink="">
      <xdr:nvSpPr>
        <xdr:cNvPr id="278" name="楕円 277"/>
        <xdr:cNvSpPr/>
      </xdr:nvSpPr>
      <xdr:spPr>
        <a:xfrm>
          <a:off x="14732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79" name="テキスト ボックス 278"/>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8165</xdr:rowOff>
    </xdr:from>
    <xdr:to>
      <xdr:col>69</xdr:col>
      <xdr:colOff>142875</xdr:colOff>
      <xdr:row>57</xdr:row>
      <xdr:rowOff>109765</xdr:rowOff>
    </xdr:to>
    <xdr:sp macro="" textlink="">
      <xdr:nvSpPr>
        <xdr:cNvPr id="280" name="楕円 279"/>
        <xdr:cNvSpPr/>
      </xdr:nvSpPr>
      <xdr:spPr>
        <a:xfrm>
          <a:off x="13843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81" name="テキスト ボックス 280"/>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106135</xdr:rowOff>
    </xdr:from>
    <xdr:to>
      <xdr:col>65</xdr:col>
      <xdr:colOff>53975</xdr:colOff>
      <xdr:row>62</xdr:row>
      <xdr:rowOff>36285</xdr:rowOff>
    </xdr:to>
    <xdr:sp macro="" textlink="">
      <xdr:nvSpPr>
        <xdr:cNvPr id="282" name="楕円 281"/>
        <xdr:cNvSpPr/>
      </xdr:nvSpPr>
      <xdr:spPr>
        <a:xfrm>
          <a:off x="12954000" y="1056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21062</xdr:rowOff>
    </xdr:from>
    <xdr:ext cx="762000" cy="259045"/>
    <xdr:sp macro="" textlink="">
      <xdr:nvSpPr>
        <xdr:cNvPr id="283" name="テキスト ボックス 282"/>
        <xdr:cNvSpPr txBox="1"/>
      </xdr:nvSpPr>
      <xdr:spPr>
        <a:xfrm>
          <a:off x="12623800" y="1065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補助費等については、本市の場合、消防やごみ処理等に係る広域行政事務組合への負担金や市立病院・下水道事業への運営費補助金等が含まれているため、単純に類似団体と比較することは難しい。</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下水道事業で消費税の還付があったことなどにより、経常収支比率は改善したものの、市民団体等をはじめとする各種補助金は例年多種多額となっており、補助金の整理統合・交付の適正化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に努める必要がある。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94996</xdr:rowOff>
    </xdr:from>
    <xdr:to>
      <xdr:col>82</xdr:col>
      <xdr:colOff>107950</xdr:colOff>
      <xdr:row>39</xdr:row>
      <xdr:rowOff>42418</xdr:rowOff>
    </xdr:to>
    <xdr:cxnSp macro="">
      <xdr:nvCxnSpPr>
        <xdr:cNvPr id="308" name="直線コネクタ 307"/>
        <xdr:cNvCxnSpPr/>
      </xdr:nvCxnSpPr>
      <xdr:spPr>
        <a:xfrm flipV="1">
          <a:off x="16510000" y="5924296"/>
          <a:ext cx="0" cy="80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14495</xdr:rowOff>
    </xdr:from>
    <xdr:ext cx="762000" cy="259045"/>
    <xdr:sp macro="" textlink="">
      <xdr:nvSpPr>
        <xdr:cNvPr id="309" name="補助費等最小値テキスト"/>
        <xdr:cNvSpPr txBox="1"/>
      </xdr:nvSpPr>
      <xdr:spPr>
        <a:xfrm>
          <a:off x="16598900" y="670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42418</xdr:rowOff>
    </xdr:from>
    <xdr:to>
      <xdr:col>82</xdr:col>
      <xdr:colOff>196850</xdr:colOff>
      <xdr:row>39</xdr:row>
      <xdr:rowOff>42418</xdr:rowOff>
    </xdr:to>
    <xdr:cxnSp macro="">
      <xdr:nvCxnSpPr>
        <xdr:cNvPr id="310" name="直線コネクタ 309"/>
        <xdr:cNvCxnSpPr/>
      </xdr:nvCxnSpPr>
      <xdr:spPr>
        <a:xfrm>
          <a:off x="16421100" y="6728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9923</xdr:rowOff>
    </xdr:from>
    <xdr:ext cx="762000" cy="259045"/>
    <xdr:sp macro="" textlink="">
      <xdr:nvSpPr>
        <xdr:cNvPr id="311"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94996</xdr:rowOff>
    </xdr:from>
    <xdr:to>
      <xdr:col>82</xdr:col>
      <xdr:colOff>196850</xdr:colOff>
      <xdr:row>34</xdr:row>
      <xdr:rowOff>94996</xdr:rowOff>
    </xdr:to>
    <xdr:cxnSp macro="">
      <xdr:nvCxnSpPr>
        <xdr:cNvPr id="312" name="直線コネクタ 311"/>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42418</xdr:rowOff>
    </xdr:from>
    <xdr:to>
      <xdr:col>82</xdr:col>
      <xdr:colOff>107950</xdr:colOff>
      <xdr:row>39</xdr:row>
      <xdr:rowOff>92710</xdr:rowOff>
    </xdr:to>
    <xdr:cxnSp macro="">
      <xdr:nvCxnSpPr>
        <xdr:cNvPr id="313" name="直線コネクタ 312"/>
        <xdr:cNvCxnSpPr/>
      </xdr:nvCxnSpPr>
      <xdr:spPr>
        <a:xfrm flipV="1">
          <a:off x="15671800" y="672896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60723</xdr:rowOff>
    </xdr:from>
    <xdr:ext cx="762000" cy="259045"/>
    <xdr:sp macro="" textlink="">
      <xdr:nvSpPr>
        <xdr:cNvPr id="314" name="補助費等平均値テキスト"/>
        <xdr:cNvSpPr txBox="1"/>
      </xdr:nvSpPr>
      <xdr:spPr>
        <a:xfrm>
          <a:off x="16598900" y="6061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15" name="フローチャート: 判断 314"/>
        <xdr:cNvSpPr/>
      </xdr:nvSpPr>
      <xdr:spPr>
        <a:xfrm>
          <a:off x="164592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92710</xdr:rowOff>
    </xdr:from>
    <xdr:to>
      <xdr:col>78</xdr:col>
      <xdr:colOff>69850</xdr:colOff>
      <xdr:row>39</xdr:row>
      <xdr:rowOff>115570</xdr:rowOff>
    </xdr:to>
    <xdr:cxnSp macro="">
      <xdr:nvCxnSpPr>
        <xdr:cNvPr id="316" name="直線コネクタ 315"/>
        <xdr:cNvCxnSpPr/>
      </xdr:nvCxnSpPr>
      <xdr:spPr>
        <a:xfrm flipV="1">
          <a:off x="14782800" y="6779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35052</xdr:rowOff>
    </xdr:from>
    <xdr:to>
      <xdr:col>78</xdr:col>
      <xdr:colOff>120650</xdr:colOff>
      <xdr:row>36</xdr:row>
      <xdr:rowOff>136652</xdr:rowOff>
    </xdr:to>
    <xdr:sp macro="" textlink="">
      <xdr:nvSpPr>
        <xdr:cNvPr id="317" name="フローチャート: 判断 316"/>
        <xdr:cNvSpPr/>
      </xdr:nvSpPr>
      <xdr:spPr>
        <a:xfrm>
          <a:off x="15621000" y="620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146829</xdr:rowOff>
    </xdr:from>
    <xdr:ext cx="736600" cy="259045"/>
    <xdr:sp macro="" textlink="">
      <xdr:nvSpPr>
        <xdr:cNvPr id="318" name="テキスト ボックス 317"/>
        <xdr:cNvSpPr txBox="1"/>
      </xdr:nvSpPr>
      <xdr:spPr>
        <a:xfrm>
          <a:off x="15290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115570</xdr:rowOff>
    </xdr:from>
    <xdr:to>
      <xdr:col>73</xdr:col>
      <xdr:colOff>180975</xdr:colOff>
      <xdr:row>39</xdr:row>
      <xdr:rowOff>161290</xdr:rowOff>
    </xdr:to>
    <xdr:cxnSp macro="">
      <xdr:nvCxnSpPr>
        <xdr:cNvPr id="319" name="直線コネクタ 318"/>
        <xdr:cNvCxnSpPr/>
      </xdr:nvCxnSpPr>
      <xdr:spPr>
        <a:xfrm flipV="1">
          <a:off x="13893800" y="6802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20" name="フローチャート: 判断 319"/>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21" name="テキスト ボックス 320"/>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165862</xdr:rowOff>
    </xdr:from>
    <xdr:to>
      <xdr:col>69</xdr:col>
      <xdr:colOff>92075</xdr:colOff>
      <xdr:row>39</xdr:row>
      <xdr:rowOff>161290</xdr:rowOff>
    </xdr:to>
    <xdr:cxnSp macro="">
      <xdr:nvCxnSpPr>
        <xdr:cNvPr id="322" name="直線コネクタ 321"/>
        <xdr:cNvCxnSpPr/>
      </xdr:nvCxnSpPr>
      <xdr:spPr>
        <a:xfrm>
          <a:off x="13004800" y="6509512"/>
          <a:ext cx="889000" cy="3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35052</xdr:rowOff>
    </xdr:from>
    <xdr:to>
      <xdr:col>69</xdr:col>
      <xdr:colOff>142875</xdr:colOff>
      <xdr:row>36</xdr:row>
      <xdr:rowOff>136652</xdr:rowOff>
    </xdr:to>
    <xdr:sp macro="" textlink="">
      <xdr:nvSpPr>
        <xdr:cNvPr id="323" name="フローチャート: 判断 322"/>
        <xdr:cNvSpPr/>
      </xdr:nvSpPr>
      <xdr:spPr>
        <a:xfrm>
          <a:off x="13843000" y="620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146829</xdr:rowOff>
    </xdr:from>
    <xdr:ext cx="762000" cy="259045"/>
    <xdr:sp macro="" textlink="">
      <xdr:nvSpPr>
        <xdr:cNvPr id="324" name="テキスト ボックス 323"/>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5" name="フローチャート: 判断 324"/>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26" name="テキスト ボックス 325"/>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163068</xdr:rowOff>
    </xdr:from>
    <xdr:to>
      <xdr:col>82</xdr:col>
      <xdr:colOff>158750</xdr:colOff>
      <xdr:row>39</xdr:row>
      <xdr:rowOff>93218</xdr:rowOff>
    </xdr:to>
    <xdr:sp macro="" textlink="">
      <xdr:nvSpPr>
        <xdr:cNvPr id="332" name="楕円 331"/>
        <xdr:cNvSpPr/>
      </xdr:nvSpPr>
      <xdr:spPr>
        <a:xfrm>
          <a:off x="164592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71645</xdr:rowOff>
    </xdr:from>
    <xdr:ext cx="762000" cy="259045"/>
    <xdr:sp macro="" textlink="">
      <xdr:nvSpPr>
        <xdr:cNvPr id="333" name="補助費等該当値テキスト"/>
        <xdr:cNvSpPr txBox="1"/>
      </xdr:nvSpPr>
      <xdr:spPr>
        <a:xfrm>
          <a:off x="16598900" y="658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41910</xdr:rowOff>
    </xdr:from>
    <xdr:to>
      <xdr:col>78</xdr:col>
      <xdr:colOff>120650</xdr:colOff>
      <xdr:row>39</xdr:row>
      <xdr:rowOff>143510</xdr:rowOff>
    </xdr:to>
    <xdr:sp macro="" textlink="">
      <xdr:nvSpPr>
        <xdr:cNvPr id="334" name="楕円 333"/>
        <xdr:cNvSpPr/>
      </xdr:nvSpPr>
      <xdr:spPr>
        <a:xfrm>
          <a:off x="15621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128287</xdr:rowOff>
    </xdr:from>
    <xdr:ext cx="736600" cy="259045"/>
    <xdr:sp macro="" textlink="">
      <xdr:nvSpPr>
        <xdr:cNvPr id="335" name="テキスト ボックス 334"/>
        <xdr:cNvSpPr txBox="1"/>
      </xdr:nvSpPr>
      <xdr:spPr>
        <a:xfrm>
          <a:off x="15290800" y="681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64770</xdr:rowOff>
    </xdr:from>
    <xdr:to>
      <xdr:col>74</xdr:col>
      <xdr:colOff>31750</xdr:colOff>
      <xdr:row>39</xdr:row>
      <xdr:rowOff>166370</xdr:rowOff>
    </xdr:to>
    <xdr:sp macro="" textlink="">
      <xdr:nvSpPr>
        <xdr:cNvPr id="336" name="楕円 335"/>
        <xdr:cNvSpPr/>
      </xdr:nvSpPr>
      <xdr:spPr>
        <a:xfrm>
          <a:off x="14732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151147</xdr:rowOff>
    </xdr:from>
    <xdr:ext cx="762000" cy="259045"/>
    <xdr:sp macro="" textlink="">
      <xdr:nvSpPr>
        <xdr:cNvPr id="337" name="テキスト ボックス 336"/>
        <xdr:cNvSpPr txBox="1"/>
      </xdr:nvSpPr>
      <xdr:spPr>
        <a:xfrm>
          <a:off x="14401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110490</xdr:rowOff>
    </xdr:from>
    <xdr:to>
      <xdr:col>69</xdr:col>
      <xdr:colOff>142875</xdr:colOff>
      <xdr:row>40</xdr:row>
      <xdr:rowOff>40640</xdr:rowOff>
    </xdr:to>
    <xdr:sp macro="" textlink="">
      <xdr:nvSpPr>
        <xdr:cNvPr id="338" name="楕円 337"/>
        <xdr:cNvSpPr/>
      </xdr:nvSpPr>
      <xdr:spPr>
        <a:xfrm>
          <a:off x="13843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25417</xdr:rowOff>
    </xdr:from>
    <xdr:ext cx="762000" cy="259045"/>
    <xdr:sp macro="" textlink="">
      <xdr:nvSpPr>
        <xdr:cNvPr id="339" name="テキスト ボックス 338"/>
        <xdr:cNvSpPr txBox="1"/>
      </xdr:nvSpPr>
      <xdr:spPr>
        <a:xfrm>
          <a:off x="135128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115062</xdr:rowOff>
    </xdr:from>
    <xdr:to>
      <xdr:col>65</xdr:col>
      <xdr:colOff>53975</xdr:colOff>
      <xdr:row>38</xdr:row>
      <xdr:rowOff>45212</xdr:rowOff>
    </xdr:to>
    <xdr:sp macro="" textlink="">
      <xdr:nvSpPr>
        <xdr:cNvPr id="340" name="楕円 339"/>
        <xdr:cNvSpPr/>
      </xdr:nvSpPr>
      <xdr:spPr>
        <a:xfrm>
          <a:off x="12954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29989</xdr:rowOff>
    </xdr:from>
    <xdr:ext cx="762000" cy="259045"/>
    <xdr:sp macro="" textlink="">
      <xdr:nvSpPr>
        <xdr:cNvPr id="341" name="テキスト ボックス 340"/>
        <xdr:cNvSpPr txBox="1"/>
      </xdr:nvSpPr>
      <xdr:spPr>
        <a:xfrm>
          <a:off x="12623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合併特例債の元利償還金の増により、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今後、人口減少に伴い財政規模が縮小していく中では公債費の負担が相対的に増加していくことが予想されるほか、金利の上昇も懸念されるため、新規発行の抑制し後年度の負担軽減に努める必要がある。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6" name="直線コネクタ 355"/>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7" name="テキスト ボックス 356"/>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8" name="直線コネクタ 357"/>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9" name="テキスト ボックス 358"/>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0" name="直線コネクタ 359"/>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1" name="テキスト ボックス 360"/>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2" name="直線コネクタ 361"/>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3" name="テキスト ボックス 362"/>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4" name="直線コネクタ 363"/>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5" name="テキスト ボックス 364"/>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6" name="直線コネクタ 365"/>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7" name="テキスト ボックス 366"/>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70" name="直線コネクタ 369"/>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71" name="公債費最小値テキスト"/>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72" name="直線コネクタ 371"/>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3" name="公債費最大値テキスト"/>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4" name="直線コネクタ 373"/>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135164</xdr:rowOff>
    </xdr:from>
    <xdr:to>
      <xdr:col>24</xdr:col>
      <xdr:colOff>25400</xdr:colOff>
      <xdr:row>78</xdr:row>
      <xdr:rowOff>55155</xdr:rowOff>
    </xdr:to>
    <xdr:cxnSp macro="">
      <xdr:nvCxnSpPr>
        <xdr:cNvPr id="375" name="直線コネクタ 374"/>
        <xdr:cNvCxnSpPr/>
      </xdr:nvCxnSpPr>
      <xdr:spPr>
        <a:xfrm>
          <a:off x="3987800" y="13336814"/>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20882</xdr:rowOff>
    </xdr:from>
    <xdr:ext cx="762000" cy="259045"/>
    <xdr:sp macro="" textlink="">
      <xdr:nvSpPr>
        <xdr:cNvPr id="376" name="公債費平均値テキスト"/>
        <xdr:cNvSpPr txBox="1"/>
      </xdr:nvSpPr>
      <xdr:spPr>
        <a:xfrm>
          <a:off x="4914900" y="132225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4355</xdr:rowOff>
    </xdr:from>
    <xdr:to>
      <xdr:col>24</xdr:col>
      <xdr:colOff>76200</xdr:colOff>
      <xdr:row>78</xdr:row>
      <xdr:rowOff>105955</xdr:rowOff>
    </xdr:to>
    <xdr:sp macro="" textlink="">
      <xdr:nvSpPr>
        <xdr:cNvPr id="377" name="フローチャート: 判断 376"/>
        <xdr:cNvSpPr/>
      </xdr:nvSpPr>
      <xdr:spPr>
        <a:xfrm>
          <a:off x="47752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135164</xdr:rowOff>
    </xdr:to>
    <xdr:cxnSp macro="">
      <xdr:nvCxnSpPr>
        <xdr:cNvPr id="378" name="直線コネクタ 377"/>
        <xdr:cNvCxnSpPr/>
      </xdr:nvCxnSpPr>
      <xdr:spPr>
        <a:xfrm>
          <a:off x="3098800" y="13225780"/>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17418</xdr:rowOff>
    </xdr:from>
    <xdr:to>
      <xdr:col>20</xdr:col>
      <xdr:colOff>38100</xdr:colOff>
      <xdr:row>78</xdr:row>
      <xdr:rowOff>119018</xdr:rowOff>
    </xdr:to>
    <xdr:sp macro="" textlink="">
      <xdr:nvSpPr>
        <xdr:cNvPr id="379" name="フローチャート: 判断 378"/>
        <xdr:cNvSpPr/>
      </xdr:nvSpPr>
      <xdr:spPr>
        <a:xfrm>
          <a:off x="3937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103795</xdr:rowOff>
    </xdr:from>
    <xdr:ext cx="736600" cy="259045"/>
    <xdr:sp macro="" textlink="">
      <xdr:nvSpPr>
        <xdr:cNvPr id="380" name="テキスト ボックス 379"/>
        <xdr:cNvSpPr txBox="1"/>
      </xdr:nvSpPr>
      <xdr:spPr>
        <a:xfrm>
          <a:off x="3606800" y="13476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17599</xdr:rowOff>
    </xdr:from>
    <xdr:to>
      <xdr:col>15</xdr:col>
      <xdr:colOff>98425</xdr:colOff>
      <xdr:row>77</xdr:row>
      <xdr:rowOff>24130</xdr:rowOff>
    </xdr:to>
    <xdr:cxnSp macro="">
      <xdr:nvCxnSpPr>
        <xdr:cNvPr id="381" name="直線コネクタ 380"/>
        <xdr:cNvCxnSpPr/>
      </xdr:nvCxnSpPr>
      <xdr:spPr>
        <a:xfrm>
          <a:off x="2209800" y="1321924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82" name="フローチャート: 判断 381"/>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64606</xdr:rowOff>
    </xdr:from>
    <xdr:ext cx="762000" cy="259045"/>
    <xdr:sp macro="" textlink="">
      <xdr:nvSpPr>
        <xdr:cNvPr id="383" name="テキスト ボックス 382"/>
        <xdr:cNvSpPr txBox="1"/>
      </xdr:nvSpPr>
      <xdr:spPr>
        <a:xfrm>
          <a:off x="2717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17599</xdr:rowOff>
    </xdr:from>
    <xdr:to>
      <xdr:col>11</xdr:col>
      <xdr:colOff>9525</xdr:colOff>
      <xdr:row>78</xdr:row>
      <xdr:rowOff>61686</xdr:rowOff>
    </xdr:to>
    <xdr:cxnSp macro="">
      <xdr:nvCxnSpPr>
        <xdr:cNvPr id="384" name="直線コネクタ 383"/>
        <xdr:cNvCxnSpPr/>
      </xdr:nvCxnSpPr>
      <xdr:spPr>
        <a:xfrm flipV="1">
          <a:off x="1320800" y="13219249"/>
          <a:ext cx="889000" cy="2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37012</xdr:rowOff>
    </xdr:from>
    <xdr:to>
      <xdr:col>11</xdr:col>
      <xdr:colOff>60325</xdr:colOff>
      <xdr:row>78</xdr:row>
      <xdr:rowOff>138612</xdr:rowOff>
    </xdr:to>
    <xdr:sp macro="" textlink="">
      <xdr:nvSpPr>
        <xdr:cNvPr id="385" name="フローチャート: 判断 384"/>
        <xdr:cNvSpPr/>
      </xdr:nvSpPr>
      <xdr:spPr>
        <a:xfrm>
          <a:off x="2159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123389</xdr:rowOff>
    </xdr:from>
    <xdr:ext cx="762000" cy="259045"/>
    <xdr:sp macro="" textlink="">
      <xdr:nvSpPr>
        <xdr:cNvPr id="386" name="テキスト ボックス 385"/>
        <xdr:cNvSpPr txBox="1"/>
      </xdr:nvSpPr>
      <xdr:spPr>
        <a:xfrm>
          <a:off x="1828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7" name="フローチャート: 判断 386"/>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122663</xdr:rowOff>
    </xdr:from>
    <xdr:ext cx="762000" cy="259045"/>
    <xdr:sp macro="" textlink="">
      <xdr:nvSpPr>
        <xdr:cNvPr id="388" name="テキスト ボックス 387"/>
        <xdr:cNvSpPr txBox="1"/>
      </xdr:nvSpPr>
      <xdr:spPr>
        <a:xfrm>
          <a:off x="9398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4355</xdr:rowOff>
    </xdr:from>
    <xdr:to>
      <xdr:col>24</xdr:col>
      <xdr:colOff>76200</xdr:colOff>
      <xdr:row>78</xdr:row>
      <xdr:rowOff>105955</xdr:rowOff>
    </xdr:to>
    <xdr:sp macro="" textlink="">
      <xdr:nvSpPr>
        <xdr:cNvPr id="394" name="楕円 393"/>
        <xdr:cNvSpPr/>
      </xdr:nvSpPr>
      <xdr:spPr>
        <a:xfrm>
          <a:off x="4775200" y="133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147882</xdr:rowOff>
    </xdr:from>
    <xdr:ext cx="762000" cy="259045"/>
    <xdr:sp macro="" textlink="">
      <xdr:nvSpPr>
        <xdr:cNvPr id="395" name="公債費該当値テキスト"/>
        <xdr:cNvSpPr txBox="1"/>
      </xdr:nvSpPr>
      <xdr:spPr>
        <a:xfrm>
          <a:off x="49149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84364</xdr:rowOff>
    </xdr:from>
    <xdr:to>
      <xdr:col>20</xdr:col>
      <xdr:colOff>38100</xdr:colOff>
      <xdr:row>78</xdr:row>
      <xdr:rowOff>14514</xdr:rowOff>
    </xdr:to>
    <xdr:sp macro="" textlink="">
      <xdr:nvSpPr>
        <xdr:cNvPr id="396" name="楕円 395"/>
        <xdr:cNvSpPr/>
      </xdr:nvSpPr>
      <xdr:spPr>
        <a:xfrm>
          <a:off x="3937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24691</xdr:rowOff>
    </xdr:from>
    <xdr:ext cx="736600" cy="259045"/>
    <xdr:sp macro="" textlink="">
      <xdr:nvSpPr>
        <xdr:cNvPr id="397" name="テキスト ボックス 396"/>
        <xdr:cNvSpPr txBox="1"/>
      </xdr:nvSpPr>
      <xdr:spPr>
        <a:xfrm>
          <a:off x="3606800" y="13054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8" name="楕円 397"/>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99" name="テキスト ボックス 398"/>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138249</xdr:rowOff>
    </xdr:from>
    <xdr:to>
      <xdr:col>11</xdr:col>
      <xdr:colOff>60325</xdr:colOff>
      <xdr:row>77</xdr:row>
      <xdr:rowOff>68399</xdr:rowOff>
    </xdr:to>
    <xdr:sp macro="" textlink="">
      <xdr:nvSpPr>
        <xdr:cNvPr id="400" name="楕円 399"/>
        <xdr:cNvSpPr/>
      </xdr:nvSpPr>
      <xdr:spPr>
        <a:xfrm>
          <a:off x="2159000" y="131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78576</xdr:rowOff>
    </xdr:from>
    <xdr:ext cx="762000" cy="259045"/>
    <xdr:sp macro="" textlink="">
      <xdr:nvSpPr>
        <xdr:cNvPr id="401" name="テキスト ボックス 400"/>
        <xdr:cNvSpPr txBox="1"/>
      </xdr:nvSpPr>
      <xdr:spPr>
        <a:xfrm>
          <a:off x="1828800" y="12937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402" name="楕円 401"/>
        <xdr:cNvSpPr/>
      </xdr:nvSpPr>
      <xdr:spPr>
        <a:xfrm>
          <a:off x="1270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97263</xdr:rowOff>
    </xdr:from>
    <xdr:ext cx="762000" cy="259045"/>
    <xdr:sp macro="" textlink="">
      <xdr:nvSpPr>
        <xdr:cNvPr id="403" name="テキスト ボックス 402"/>
        <xdr:cNvSpPr txBox="1"/>
      </xdr:nvSpPr>
      <xdr:spPr>
        <a:xfrm>
          <a:off x="939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ポイント改善したが、依然として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類似団体平均を上回っている状況が続いてる。これは病院事業会計や下水道事業会計への補助金が大きな要因であると考えられる。　また、類似団体の中では面積が広く、高齢化率が高いことから、公立学校や保育所の施設数が多く、国民健康保険や介護保険への繰出金も多くなっている。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このような市の特性からも、今後も「行財政改革推進プラン</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2025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」等に基づき、一層の歳入確保や経費削減に努めていく必要がある。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8" name="直線コネクタ 417"/>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9" name="テキスト ボックス 418"/>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2" name="直線コネクタ 421"/>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3" name="テキスト ボックス 422"/>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155575</xdr:rowOff>
    </xdr:from>
    <xdr:to>
      <xdr:col>82</xdr:col>
      <xdr:colOff>107950</xdr:colOff>
      <xdr:row>80</xdr:row>
      <xdr:rowOff>121286</xdr:rowOff>
    </xdr:to>
    <xdr:cxnSp macro="">
      <xdr:nvCxnSpPr>
        <xdr:cNvPr id="427" name="直線コネクタ 426"/>
        <xdr:cNvCxnSpPr/>
      </xdr:nvCxnSpPr>
      <xdr:spPr>
        <a:xfrm flipV="1">
          <a:off x="16510000" y="12671425"/>
          <a:ext cx="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93363</xdr:rowOff>
    </xdr:from>
    <xdr:ext cx="762000" cy="259045"/>
    <xdr:sp macro="" textlink="">
      <xdr:nvSpPr>
        <xdr:cNvPr id="428" name="公債費以外最小値テキスト"/>
        <xdr:cNvSpPr txBox="1"/>
      </xdr:nvSpPr>
      <xdr:spPr>
        <a:xfrm>
          <a:off x="16598900" y="1380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121286</xdr:rowOff>
    </xdr:from>
    <xdr:to>
      <xdr:col>82</xdr:col>
      <xdr:colOff>196850</xdr:colOff>
      <xdr:row>80</xdr:row>
      <xdr:rowOff>121286</xdr:rowOff>
    </xdr:to>
    <xdr:cxnSp macro="">
      <xdr:nvCxnSpPr>
        <xdr:cNvPr id="429" name="直線コネクタ 428"/>
        <xdr:cNvCxnSpPr/>
      </xdr:nvCxnSpPr>
      <xdr:spPr>
        <a:xfrm>
          <a:off x="16421100" y="1383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70502</xdr:rowOff>
    </xdr:from>
    <xdr:ext cx="762000" cy="259045"/>
    <xdr:sp macro="" textlink="">
      <xdr:nvSpPr>
        <xdr:cNvPr id="430" name="公債費以外最大値テキスト"/>
        <xdr:cNvSpPr txBox="1"/>
      </xdr:nvSpPr>
      <xdr:spPr>
        <a:xfrm>
          <a:off x="16598900" y="1241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155575</xdr:rowOff>
    </xdr:from>
    <xdr:to>
      <xdr:col>82</xdr:col>
      <xdr:colOff>196850</xdr:colOff>
      <xdr:row>73</xdr:row>
      <xdr:rowOff>155575</xdr:rowOff>
    </xdr:to>
    <xdr:cxnSp macro="">
      <xdr:nvCxnSpPr>
        <xdr:cNvPr id="431" name="直線コネクタ 430"/>
        <xdr:cNvCxnSpPr/>
      </xdr:nvCxnSpPr>
      <xdr:spPr>
        <a:xfrm>
          <a:off x="16421100" y="1267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69850</xdr:rowOff>
    </xdr:from>
    <xdr:to>
      <xdr:col>82</xdr:col>
      <xdr:colOff>107950</xdr:colOff>
      <xdr:row>79</xdr:row>
      <xdr:rowOff>161289</xdr:rowOff>
    </xdr:to>
    <xdr:cxnSp macro="">
      <xdr:nvCxnSpPr>
        <xdr:cNvPr id="432" name="直線コネクタ 431"/>
        <xdr:cNvCxnSpPr/>
      </xdr:nvCxnSpPr>
      <xdr:spPr>
        <a:xfrm flipV="1">
          <a:off x="15671800" y="13614400"/>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12717</xdr:rowOff>
    </xdr:from>
    <xdr:ext cx="762000" cy="259045"/>
    <xdr:sp macro="" textlink="">
      <xdr:nvSpPr>
        <xdr:cNvPr id="433" name="公債費以外平均値テキスト"/>
        <xdr:cNvSpPr txBox="1"/>
      </xdr:nvSpPr>
      <xdr:spPr>
        <a:xfrm>
          <a:off x="16598900" y="128714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167639</xdr:rowOff>
    </xdr:from>
    <xdr:to>
      <xdr:col>82</xdr:col>
      <xdr:colOff>158750</xdr:colOff>
      <xdr:row>76</xdr:row>
      <xdr:rowOff>97789</xdr:rowOff>
    </xdr:to>
    <xdr:sp macro="" textlink="">
      <xdr:nvSpPr>
        <xdr:cNvPr id="434" name="フローチャート: 判断 433"/>
        <xdr:cNvSpPr/>
      </xdr:nvSpPr>
      <xdr:spPr>
        <a:xfrm>
          <a:off x="16459200" y="130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52705</xdr:rowOff>
    </xdr:from>
    <xdr:to>
      <xdr:col>78</xdr:col>
      <xdr:colOff>69850</xdr:colOff>
      <xdr:row>79</xdr:row>
      <xdr:rowOff>161289</xdr:rowOff>
    </xdr:to>
    <xdr:cxnSp macro="">
      <xdr:nvCxnSpPr>
        <xdr:cNvPr id="435" name="直線コネクタ 434"/>
        <xdr:cNvCxnSpPr/>
      </xdr:nvCxnSpPr>
      <xdr:spPr>
        <a:xfrm>
          <a:off x="14782800" y="13597255"/>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81915</xdr:rowOff>
    </xdr:from>
    <xdr:to>
      <xdr:col>78</xdr:col>
      <xdr:colOff>120650</xdr:colOff>
      <xdr:row>76</xdr:row>
      <xdr:rowOff>12064</xdr:rowOff>
    </xdr:to>
    <xdr:sp macro="" textlink="">
      <xdr:nvSpPr>
        <xdr:cNvPr id="436" name="フローチャート: 判断 435"/>
        <xdr:cNvSpPr/>
      </xdr:nvSpPr>
      <xdr:spPr>
        <a:xfrm>
          <a:off x="15621000" y="129406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22242</xdr:rowOff>
    </xdr:from>
    <xdr:ext cx="736600" cy="259045"/>
    <xdr:sp macro="" textlink="">
      <xdr:nvSpPr>
        <xdr:cNvPr id="437" name="テキスト ボックス 436"/>
        <xdr:cNvSpPr txBox="1"/>
      </xdr:nvSpPr>
      <xdr:spPr>
        <a:xfrm>
          <a:off x="15290800" y="12709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52705</xdr:rowOff>
    </xdr:from>
    <xdr:to>
      <xdr:col>73</xdr:col>
      <xdr:colOff>180975</xdr:colOff>
      <xdr:row>80</xdr:row>
      <xdr:rowOff>18414</xdr:rowOff>
    </xdr:to>
    <xdr:cxnSp macro="">
      <xdr:nvCxnSpPr>
        <xdr:cNvPr id="438" name="直線コネクタ 437"/>
        <xdr:cNvCxnSpPr/>
      </xdr:nvCxnSpPr>
      <xdr:spPr>
        <a:xfrm flipV="1">
          <a:off x="13893800" y="13597255"/>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64770</xdr:rowOff>
    </xdr:from>
    <xdr:to>
      <xdr:col>74</xdr:col>
      <xdr:colOff>31750</xdr:colOff>
      <xdr:row>74</xdr:row>
      <xdr:rowOff>166370</xdr:rowOff>
    </xdr:to>
    <xdr:sp macro="" textlink="">
      <xdr:nvSpPr>
        <xdr:cNvPr id="439" name="フローチャート: 判断 438"/>
        <xdr:cNvSpPr/>
      </xdr:nvSpPr>
      <xdr:spPr>
        <a:xfrm>
          <a:off x="14732000" y="1275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5097</xdr:rowOff>
    </xdr:from>
    <xdr:ext cx="762000" cy="259045"/>
    <xdr:sp macro="" textlink="">
      <xdr:nvSpPr>
        <xdr:cNvPr id="440" name="テキスト ボックス 439"/>
        <xdr:cNvSpPr txBox="1"/>
      </xdr:nvSpPr>
      <xdr:spPr>
        <a:xfrm>
          <a:off x="14401800" y="1252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138430</xdr:rowOff>
    </xdr:from>
    <xdr:to>
      <xdr:col>69</xdr:col>
      <xdr:colOff>92075</xdr:colOff>
      <xdr:row>80</xdr:row>
      <xdr:rowOff>18414</xdr:rowOff>
    </xdr:to>
    <xdr:cxnSp macro="">
      <xdr:nvCxnSpPr>
        <xdr:cNvPr id="441" name="直線コネクタ 440"/>
        <xdr:cNvCxnSpPr/>
      </xdr:nvCxnSpPr>
      <xdr:spPr>
        <a:xfrm>
          <a:off x="13004800" y="13682980"/>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3" name="テキスト ボックス 442"/>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139065</xdr:rowOff>
    </xdr:from>
    <xdr:to>
      <xdr:col>65</xdr:col>
      <xdr:colOff>53975</xdr:colOff>
      <xdr:row>76</xdr:row>
      <xdr:rowOff>69214</xdr:rowOff>
    </xdr:to>
    <xdr:sp macro="" textlink="">
      <xdr:nvSpPr>
        <xdr:cNvPr id="444" name="フローチャート: 判断 443"/>
        <xdr:cNvSpPr/>
      </xdr:nvSpPr>
      <xdr:spPr>
        <a:xfrm>
          <a:off x="12954000" y="12997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79392</xdr:rowOff>
    </xdr:from>
    <xdr:ext cx="762000" cy="259045"/>
    <xdr:sp macro="" textlink="">
      <xdr:nvSpPr>
        <xdr:cNvPr id="445" name="テキスト ボックス 444"/>
        <xdr:cNvSpPr txBox="1"/>
      </xdr:nvSpPr>
      <xdr:spPr>
        <a:xfrm>
          <a:off x="12623800" y="1276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19050</xdr:rowOff>
    </xdr:from>
    <xdr:to>
      <xdr:col>82</xdr:col>
      <xdr:colOff>158750</xdr:colOff>
      <xdr:row>79</xdr:row>
      <xdr:rowOff>120650</xdr:rowOff>
    </xdr:to>
    <xdr:sp macro="" textlink="">
      <xdr:nvSpPr>
        <xdr:cNvPr id="451" name="楕円 450"/>
        <xdr:cNvSpPr/>
      </xdr:nvSpPr>
      <xdr:spPr>
        <a:xfrm>
          <a:off x="164592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162577</xdr:rowOff>
    </xdr:from>
    <xdr:ext cx="762000" cy="259045"/>
    <xdr:sp macro="" textlink="">
      <xdr:nvSpPr>
        <xdr:cNvPr id="452" name="公債費以外該当値テキスト"/>
        <xdr:cNvSpPr txBox="1"/>
      </xdr:nvSpPr>
      <xdr:spPr>
        <a:xfrm>
          <a:off x="165989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110489</xdr:rowOff>
    </xdr:from>
    <xdr:to>
      <xdr:col>78</xdr:col>
      <xdr:colOff>120650</xdr:colOff>
      <xdr:row>80</xdr:row>
      <xdr:rowOff>40639</xdr:rowOff>
    </xdr:to>
    <xdr:sp macro="" textlink="">
      <xdr:nvSpPr>
        <xdr:cNvPr id="453" name="楕円 452"/>
        <xdr:cNvSpPr/>
      </xdr:nvSpPr>
      <xdr:spPr>
        <a:xfrm>
          <a:off x="15621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25416</xdr:rowOff>
    </xdr:from>
    <xdr:ext cx="736600" cy="259045"/>
    <xdr:sp macro="" textlink="">
      <xdr:nvSpPr>
        <xdr:cNvPr id="454" name="テキスト ボックス 453"/>
        <xdr:cNvSpPr txBox="1"/>
      </xdr:nvSpPr>
      <xdr:spPr>
        <a:xfrm>
          <a:off x="15290800" y="1374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1905</xdr:rowOff>
    </xdr:from>
    <xdr:to>
      <xdr:col>74</xdr:col>
      <xdr:colOff>31750</xdr:colOff>
      <xdr:row>79</xdr:row>
      <xdr:rowOff>103505</xdr:rowOff>
    </xdr:to>
    <xdr:sp macro="" textlink="">
      <xdr:nvSpPr>
        <xdr:cNvPr id="455" name="楕円 454"/>
        <xdr:cNvSpPr/>
      </xdr:nvSpPr>
      <xdr:spPr>
        <a:xfrm>
          <a:off x="14732000" y="135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88282</xdr:rowOff>
    </xdr:from>
    <xdr:ext cx="762000" cy="259045"/>
    <xdr:sp macro="" textlink="">
      <xdr:nvSpPr>
        <xdr:cNvPr id="456" name="テキスト ボックス 455"/>
        <xdr:cNvSpPr txBox="1"/>
      </xdr:nvSpPr>
      <xdr:spPr>
        <a:xfrm>
          <a:off x="14401800" y="1363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139064</xdr:rowOff>
    </xdr:from>
    <xdr:to>
      <xdr:col>69</xdr:col>
      <xdr:colOff>142875</xdr:colOff>
      <xdr:row>80</xdr:row>
      <xdr:rowOff>69214</xdr:rowOff>
    </xdr:to>
    <xdr:sp macro="" textlink="">
      <xdr:nvSpPr>
        <xdr:cNvPr id="457" name="楕円 456"/>
        <xdr:cNvSpPr/>
      </xdr:nvSpPr>
      <xdr:spPr>
        <a:xfrm>
          <a:off x="13843000" y="1368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53991</xdr:rowOff>
    </xdr:from>
    <xdr:ext cx="762000" cy="259045"/>
    <xdr:sp macro="" textlink="">
      <xdr:nvSpPr>
        <xdr:cNvPr id="458" name="テキスト ボックス 457"/>
        <xdr:cNvSpPr txBox="1"/>
      </xdr:nvSpPr>
      <xdr:spPr>
        <a:xfrm>
          <a:off x="13512800" y="1376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87630</xdr:rowOff>
    </xdr:from>
    <xdr:to>
      <xdr:col>65</xdr:col>
      <xdr:colOff>53975</xdr:colOff>
      <xdr:row>80</xdr:row>
      <xdr:rowOff>17780</xdr:rowOff>
    </xdr:to>
    <xdr:sp macro="" textlink="">
      <xdr:nvSpPr>
        <xdr:cNvPr id="459" name="楕円 458"/>
        <xdr:cNvSpPr/>
      </xdr:nvSpPr>
      <xdr:spPr>
        <a:xfrm>
          <a:off x="12954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2557</xdr:rowOff>
    </xdr:from>
    <xdr:ext cx="762000" cy="259045"/>
    <xdr:sp macro="" textlink="">
      <xdr:nvSpPr>
        <xdr:cNvPr id="460" name="テキスト ボックス 459"/>
        <xdr:cNvSpPr txBox="1"/>
      </xdr:nvSpPr>
      <xdr:spPr>
        <a:xfrm>
          <a:off x="12623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宮城県石巻市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67160</xdr:rowOff>
    </xdr:from>
    <xdr:to>
      <xdr:col>29</xdr:col>
      <xdr:colOff>127000</xdr:colOff>
      <xdr:row>20</xdr:row>
      <xdr:rowOff>88900</xdr:rowOff>
    </xdr:to>
    <xdr:cxnSp macro="">
      <xdr:nvCxnSpPr>
        <xdr:cNvPr id="43" name="直線コネクタ 42"/>
        <xdr:cNvCxnSpPr/>
      </xdr:nvCxnSpPr>
      <xdr:spPr bwMode="auto">
        <a:xfrm flipV="1">
          <a:off x="5651500" y="2343635"/>
          <a:ext cx="0" cy="1221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60977</xdr:rowOff>
    </xdr:from>
    <xdr:ext cx="762000" cy="259045"/>
    <xdr:sp macro="" textlink="">
      <xdr:nvSpPr>
        <xdr:cNvPr id="44" name="人口1人当たり決算額の推移最小値テキスト130"/>
        <xdr:cNvSpPr txBox="1"/>
      </xdr:nvSpPr>
      <xdr:spPr>
        <a:xfrm>
          <a:off x="5740400" y="353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88900</xdr:rowOff>
    </xdr:from>
    <xdr:to>
      <xdr:col>30</xdr:col>
      <xdr:colOff>25400</xdr:colOff>
      <xdr:row>20</xdr:row>
      <xdr:rowOff>88900</xdr:rowOff>
    </xdr:to>
    <xdr:cxnSp macro="">
      <xdr:nvCxnSpPr>
        <xdr:cNvPr id="45" name="直線コネクタ 44"/>
        <xdr:cNvCxnSpPr/>
      </xdr:nvCxnSpPr>
      <xdr:spPr bwMode="auto">
        <a:xfrm>
          <a:off x="5562600" y="35655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153537</xdr:rowOff>
    </xdr:from>
    <xdr:ext cx="762000" cy="259045"/>
    <xdr:sp macro="" textlink="">
      <xdr:nvSpPr>
        <xdr:cNvPr id="46" name="人口1人当たり決算額の推移最大値テキスト130"/>
        <xdr:cNvSpPr txBox="1"/>
      </xdr:nvSpPr>
      <xdr:spPr>
        <a:xfrm>
          <a:off x="5740400" y="208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67160</xdr:rowOff>
    </xdr:from>
    <xdr:to>
      <xdr:col>30</xdr:col>
      <xdr:colOff>25400</xdr:colOff>
      <xdr:row>13</xdr:row>
      <xdr:rowOff>67160</xdr:rowOff>
    </xdr:to>
    <xdr:cxnSp macro="">
      <xdr:nvCxnSpPr>
        <xdr:cNvPr id="47" name="直線コネクタ 46"/>
        <xdr:cNvCxnSpPr/>
      </xdr:nvCxnSpPr>
      <xdr:spPr bwMode="auto">
        <a:xfrm>
          <a:off x="5562600" y="23436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57810</xdr:rowOff>
    </xdr:from>
    <xdr:to>
      <xdr:col>29</xdr:col>
      <xdr:colOff>127000</xdr:colOff>
      <xdr:row>13</xdr:row>
      <xdr:rowOff>67160</xdr:rowOff>
    </xdr:to>
    <xdr:cxnSp macro="">
      <xdr:nvCxnSpPr>
        <xdr:cNvPr id="48" name="直線コネクタ 47"/>
        <xdr:cNvCxnSpPr/>
      </xdr:nvCxnSpPr>
      <xdr:spPr bwMode="auto">
        <a:xfrm>
          <a:off x="5003800" y="2334285"/>
          <a:ext cx="647700" cy="9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111767</xdr:rowOff>
    </xdr:from>
    <xdr:ext cx="762000" cy="259045"/>
    <xdr:sp macro="" textlink="">
      <xdr:nvSpPr>
        <xdr:cNvPr id="49" name="人口1人当たり決算額の推移平均値テキスト130"/>
        <xdr:cNvSpPr txBox="1"/>
      </xdr:nvSpPr>
      <xdr:spPr>
        <a:xfrm>
          <a:off x="5740400" y="3074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139690</xdr:rowOff>
    </xdr:from>
    <xdr:to>
      <xdr:col>29</xdr:col>
      <xdr:colOff>177800</xdr:colOff>
      <xdr:row>18</xdr:row>
      <xdr:rowOff>69840</xdr:rowOff>
    </xdr:to>
    <xdr:sp macro="" textlink="">
      <xdr:nvSpPr>
        <xdr:cNvPr id="50" name="フローチャート: 判断 49"/>
        <xdr:cNvSpPr/>
      </xdr:nvSpPr>
      <xdr:spPr bwMode="auto">
        <a:xfrm>
          <a:off x="56007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48712</xdr:rowOff>
    </xdr:from>
    <xdr:to>
      <xdr:col>26</xdr:col>
      <xdr:colOff>50800</xdr:colOff>
      <xdr:row>13</xdr:row>
      <xdr:rowOff>57810</xdr:rowOff>
    </xdr:to>
    <xdr:cxnSp macro="">
      <xdr:nvCxnSpPr>
        <xdr:cNvPr id="51" name="直線コネクタ 50"/>
        <xdr:cNvCxnSpPr/>
      </xdr:nvCxnSpPr>
      <xdr:spPr bwMode="auto">
        <a:xfrm>
          <a:off x="4305300" y="2325187"/>
          <a:ext cx="698500" cy="90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7582</xdr:rowOff>
    </xdr:from>
    <xdr:to>
      <xdr:col>26</xdr:col>
      <xdr:colOff>101600</xdr:colOff>
      <xdr:row>18</xdr:row>
      <xdr:rowOff>109182</xdr:rowOff>
    </xdr:to>
    <xdr:sp macro="" textlink="">
      <xdr:nvSpPr>
        <xdr:cNvPr id="52" name="フローチャート: 判断 51"/>
        <xdr:cNvSpPr/>
      </xdr:nvSpPr>
      <xdr:spPr bwMode="auto">
        <a:xfrm>
          <a:off x="49530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93959</xdr:rowOff>
    </xdr:from>
    <xdr:ext cx="736600" cy="259045"/>
    <xdr:sp macro="" textlink="">
      <xdr:nvSpPr>
        <xdr:cNvPr id="53" name="テキスト ボックス 52"/>
        <xdr:cNvSpPr txBox="1"/>
      </xdr:nvSpPr>
      <xdr:spPr>
        <a:xfrm>
          <a:off x="4622800" y="3227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136654</xdr:rowOff>
    </xdr:from>
    <xdr:to>
      <xdr:col>22</xdr:col>
      <xdr:colOff>114300</xdr:colOff>
      <xdr:row>13</xdr:row>
      <xdr:rowOff>48712</xdr:rowOff>
    </xdr:to>
    <xdr:cxnSp macro="">
      <xdr:nvCxnSpPr>
        <xdr:cNvPr id="54" name="直線コネクタ 53"/>
        <xdr:cNvCxnSpPr/>
      </xdr:nvCxnSpPr>
      <xdr:spPr bwMode="auto">
        <a:xfrm>
          <a:off x="3606800" y="2241679"/>
          <a:ext cx="698500" cy="83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19012</xdr:rowOff>
    </xdr:from>
    <xdr:to>
      <xdr:col>22</xdr:col>
      <xdr:colOff>165100</xdr:colOff>
      <xdr:row>18</xdr:row>
      <xdr:rowOff>120612</xdr:rowOff>
    </xdr:to>
    <xdr:sp macro="" textlink="">
      <xdr:nvSpPr>
        <xdr:cNvPr id="55" name="フローチャート: 判断 54"/>
        <xdr:cNvSpPr/>
      </xdr:nvSpPr>
      <xdr:spPr bwMode="auto">
        <a:xfrm>
          <a:off x="42545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105389</xdr:rowOff>
    </xdr:from>
    <xdr:ext cx="762000" cy="259045"/>
    <xdr:sp macro="" textlink="">
      <xdr:nvSpPr>
        <xdr:cNvPr id="56" name="テキスト ボックス 55"/>
        <xdr:cNvSpPr txBox="1"/>
      </xdr:nvSpPr>
      <xdr:spPr>
        <a:xfrm>
          <a:off x="3924300" y="323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136654</xdr:rowOff>
    </xdr:from>
    <xdr:to>
      <xdr:col>18</xdr:col>
      <xdr:colOff>177800</xdr:colOff>
      <xdr:row>13</xdr:row>
      <xdr:rowOff>432</xdr:rowOff>
    </xdr:to>
    <xdr:cxnSp macro="">
      <xdr:nvCxnSpPr>
        <xdr:cNvPr id="57" name="直線コネクタ 56"/>
        <xdr:cNvCxnSpPr/>
      </xdr:nvCxnSpPr>
      <xdr:spPr bwMode="auto">
        <a:xfrm flipV="1">
          <a:off x="2908300" y="2241679"/>
          <a:ext cx="698500" cy="352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91912</xdr:rowOff>
    </xdr:from>
    <xdr:to>
      <xdr:col>19</xdr:col>
      <xdr:colOff>38100</xdr:colOff>
      <xdr:row>19</xdr:row>
      <xdr:rowOff>22062</xdr:rowOff>
    </xdr:to>
    <xdr:sp macro="" textlink="">
      <xdr:nvSpPr>
        <xdr:cNvPr id="58" name="フローチャート: 判断 57"/>
        <xdr:cNvSpPr/>
      </xdr:nvSpPr>
      <xdr:spPr bwMode="auto">
        <a:xfrm>
          <a:off x="35560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6840</xdr:rowOff>
    </xdr:from>
    <xdr:ext cx="762000" cy="259045"/>
    <xdr:sp macro="" textlink="">
      <xdr:nvSpPr>
        <xdr:cNvPr id="59" name="テキスト ボックス 58"/>
        <xdr:cNvSpPr txBox="1"/>
      </xdr:nvSpPr>
      <xdr:spPr>
        <a:xfrm>
          <a:off x="3225800" y="331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117241</xdr:rowOff>
    </xdr:from>
    <xdr:to>
      <xdr:col>15</xdr:col>
      <xdr:colOff>101600</xdr:colOff>
      <xdr:row>19</xdr:row>
      <xdr:rowOff>47391</xdr:rowOff>
    </xdr:to>
    <xdr:sp macro="" textlink="">
      <xdr:nvSpPr>
        <xdr:cNvPr id="60" name="フローチャート: 判断 59"/>
        <xdr:cNvSpPr/>
      </xdr:nvSpPr>
      <xdr:spPr bwMode="auto">
        <a:xfrm>
          <a:off x="2857500" y="32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32168</xdr:rowOff>
    </xdr:from>
    <xdr:ext cx="762000" cy="259045"/>
    <xdr:sp macro="" textlink="">
      <xdr:nvSpPr>
        <xdr:cNvPr id="61" name="テキスト ボックス 60"/>
        <xdr:cNvSpPr txBox="1"/>
      </xdr:nvSpPr>
      <xdr:spPr>
        <a:xfrm>
          <a:off x="2527300" y="3337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16360</xdr:rowOff>
    </xdr:from>
    <xdr:to>
      <xdr:col>29</xdr:col>
      <xdr:colOff>177800</xdr:colOff>
      <xdr:row>13</xdr:row>
      <xdr:rowOff>117960</xdr:rowOff>
    </xdr:to>
    <xdr:sp macro="" textlink="">
      <xdr:nvSpPr>
        <xdr:cNvPr id="67" name="楕円 66"/>
        <xdr:cNvSpPr/>
      </xdr:nvSpPr>
      <xdr:spPr bwMode="auto">
        <a:xfrm>
          <a:off x="5600700" y="2292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134487</xdr:rowOff>
    </xdr:from>
    <xdr:ext cx="762000" cy="259045"/>
    <xdr:sp macro="" textlink="">
      <xdr:nvSpPr>
        <xdr:cNvPr id="68" name="人口1人当たり決算額の推移該当値テキスト130"/>
        <xdr:cNvSpPr txBox="1"/>
      </xdr:nvSpPr>
      <xdr:spPr>
        <a:xfrm>
          <a:off x="5740400" y="223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7010</xdr:rowOff>
    </xdr:from>
    <xdr:to>
      <xdr:col>26</xdr:col>
      <xdr:colOff>101600</xdr:colOff>
      <xdr:row>13</xdr:row>
      <xdr:rowOff>108610</xdr:rowOff>
    </xdr:to>
    <xdr:sp macro="" textlink="">
      <xdr:nvSpPr>
        <xdr:cNvPr id="69" name="楕円 68"/>
        <xdr:cNvSpPr/>
      </xdr:nvSpPr>
      <xdr:spPr bwMode="auto">
        <a:xfrm>
          <a:off x="4953000" y="2283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118787</xdr:rowOff>
    </xdr:from>
    <xdr:ext cx="736600" cy="259045"/>
    <xdr:sp macro="" textlink="">
      <xdr:nvSpPr>
        <xdr:cNvPr id="70" name="テキスト ボックス 69"/>
        <xdr:cNvSpPr txBox="1"/>
      </xdr:nvSpPr>
      <xdr:spPr>
        <a:xfrm>
          <a:off x="4622800" y="205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169362</xdr:rowOff>
    </xdr:from>
    <xdr:to>
      <xdr:col>22</xdr:col>
      <xdr:colOff>165100</xdr:colOff>
      <xdr:row>13</xdr:row>
      <xdr:rowOff>99512</xdr:rowOff>
    </xdr:to>
    <xdr:sp macro="" textlink="">
      <xdr:nvSpPr>
        <xdr:cNvPr id="71" name="楕円 70"/>
        <xdr:cNvSpPr/>
      </xdr:nvSpPr>
      <xdr:spPr bwMode="auto">
        <a:xfrm>
          <a:off x="4254500" y="2274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109689</xdr:rowOff>
    </xdr:from>
    <xdr:ext cx="762000" cy="259045"/>
    <xdr:sp macro="" textlink="">
      <xdr:nvSpPr>
        <xdr:cNvPr id="72" name="テキスト ボックス 71"/>
        <xdr:cNvSpPr txBox="1"/>
      </xdr:nvSpPr>
      <xdr:spPr>
        <a:xfrm>
          <a:off x="3924300" y="2043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85854</xdr:rowOff>
    </xdr:from>
    <xdr:to>
      <xdr:col>19</xdr:col>
      <xdr:colOff>38100</xdr:colOff>
      <xdr:row>13</xdr:row>
      <xdr:rowOff>16004</xdr:rowOff>
    </xdr:to>
    <xdr:sp macro="" textlink="">
      <xdr:nvSpPr>
        <xdr:cNvPr id="73" name="楕円 72"/>
        <xdr:cNvSpPr/>
      </xdr:nvSpPr>
      <xdr:spPr bwMode="auto">
        <a:xfrm>
          <a:off x="3556000" y="2190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26181</xdr:rowOff>
    </xdr:from>
    <xdr:ext cx="762000" cy="259045"/>
    <xdr:sp macro="" textlink="">
      <xdr:nvSpPr>
        <xdr:cNvPr id="74" name="テキスト ボックス 73"/>
        <xdr:cNvSpPr txBox="1"/>
      </xdr:nvSpPr>
      <xdr:spPr>
        <a:xfrm>
          <a:off x="3225800" y="1959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121082</xdr:rowOff>
    </xdr:from>
    <xdr:to>
      <xdr:col>15</xdr:col>
      <xdr:colOff>101600</xdr:colOff>
      <xdr:row>13</xdr:row>
      <xdr:rowOff>51232</xdr:rowOff>
    </xdr:to>
    <xdr:sp macro="" textlink="">
      <xdr:nvSpPr>
        <xdr:cNvPr id="75" name="楕円 74"/>
        <xdr:cNvSpPr/>
      </xdr:nvSpPr>
      <xdr:spPr bwMode="auto">
        <a:xfrm>
          <a:off x="2857500" y="2226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61409</xdr:rowOff>
    </xdr:from>
    <xdr:ext cx="762000" cy="259045"/>
    <xdr:sp macro="" textlink="">
      <xdr:nvSpPr>
        <xdr:cNvPr id="76" name="テキスト ボックス 75"/>
        <xdr:cNvSpPr txBox="1"/>
      </xdr:nvSpPr>
      <xdr:spPr>
        <a:xfrm>
          <a:off x="2527300" y="199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123891</xdr:rowOff>
    </xdr:from>
    <xdr:to>
      <xdr:col>29</xdr:col>
      <xdr:colOff>127000</xdr:colOff>
      <xdr:row>38</xdr:row>
      <xdr:rowOff>6710</xdr:rowOff>
    </xdr:to>
    <xdr:cxnSp macro="">
      <xdr:nvCxnSpPr>
        <xdr:cNvPr id="103" name="直線コネクタ 102"/>
        <xdr:cNvCxnSpPr/>
      </xdr:nvCxnSpPr>
      <xdr:spPr bwMode="auto">
        <a:xfrm flipV="1">
          <a:off x="5651500" y="6391341"/>
          <a:ext cx="0" cy="1082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321687</xdr:rowOff>
    </xdr:from>
    <xdr:ext cx="762000" cy="259045"/>
    <xdr:sp macro="" textlink="">
      <xdr:nvSpPr>
        <xdr:cNvPr id="104" name="人口1人当たり決算額の推移最小値テキスト445"/>
        <xdr:cNvSpPr txBox="1"/>
      </xdr:nvSpPr>
      <xdr:spPr>
        <a:xfrm>
          <a:off x="5740400" y="744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6710</xdr:rowOff>
    </xdr:from>
    <xdr:to>
      <xdr:col>30</xdr:col>
      <xdr:colOff>25400</xdr:colOff>
      <xdr:row>38</xdr:row>
      <xdr:rowOff>6710</xdr:rowOff>
    </xdr:to>
    <xdr:cxnSp macro="">
      <xdr:nvCxnSpPr>
        <xdr:cNvPr id="105" name="直線コネクタ 104"/>
        <xdr:cNvCxnSpPr/>
      </xdr:nvCxnSpPr>
      <xdr:spPr bwMode="auto">
        <a:xfrm>
          <a:off x="5562600" y="7474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210268</xdr:rowOff>
    </xdr:from>
    <xdr:ext cx="762000" cy="259045"/>
    <xdr:sp macro="" textlink="">
      <xdr:nvSpPr>
        <xdr:cNvPr id="106" name="人口1人当たり決算額の推移最大値テキスト445"/>
        <xdr:cNvSpPr txBox="1"/>
      </xdr:nvSpPr>
      <xdr:spPr>
        <a:xfrm>
          <a:off x="5740400" y="613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123891</xdr:rowOff>
    </xdr:from>
    <xdr:to>
      <xdr:col>30</xdr:col>
      <xdr:colOff>25400</xdr:colOff>
      <xdr:row>34</xdr:row>
      <xdr:rowOff>123891</xdr:rowOff>
    </xdr:to>
    <xdr:cxnSp macro="">
      <xdr:nvCxnSpPr>
        <xdr:cNvPr id="107" name="直線コネクタ 106"/>
        <xdr:cNvCxnSpPr/>
      </xdr:nvCxnSpPr>
      <xdr:spPr bwMode="auto">
        <a:xfrm>
          <a:off x="5562600" y="6391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123388</xdr:rowOff>
    </xdr:from>
    <xdr:to>
      <xdr:col>29</xdr:col>
      <xdr:colOff>127000</xdr:colOff>
      <xdr:row>35</xdr:row>
      <xdr:rowOff>333152</xdr:rowOff>
    </xdr:to>
    <xdr:cxnSp macro="">
      <xdr:nvCxnSpPr>
        <xdr:cNvPr id="108" name="直線コネクタ 107"/>
        <xdr:cNvCxnSpPr/>
      </xdr:nvCxnSpPr>
      <xdr:spPr bwMode="auto">
        <a:xfrm>
          <a:off x="5003800" y="6390838"/>
          <a:ext cx="647700" cy="552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317929</xdr:rowOff>
    </xdr:from>
    <xdr:ext cx="762000" cy="259045"/>
    <xdr:sp macro="" textlink="">
      <xdr:nvSpPr>
        <xdr:cNvPr id="109" name="人口1人当たり決算額の推移平均値テキスト445"/>
        <xdr:cNvSpPr txBox="1"/>
      </xdr:nvSpPr>
      <xdr:spPr>
        <a:xfrm>
          <a:off x="5740400" y="6928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307132</xdr:rowOff>
    </xdr:from>
    <xdr:to>
      <xdr:col>29</xdr:col>
      <xdr:colOff>177800</xdr:colOff>
      <xdr:row>36</xdr:row>
      <xdr:rowOff>65832</xdr:rowOff>
    </xdr:to>
    <xdr:sp macro="" textlink="">
      <xdr:nvSpPr>
        <xdr:cNvPr id="110" name="フローチャート: 判断 109"/>
        <xdr:cNvSpPr/>
      </xdr:nvSpPr>
      <xdr:spPr bwMode="auto">
        <a:xfrm>
          <a:off x="5600700" y="691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29754</xdr:rowOff>
    </xdr:from>
    <xdr:to>
      <xdr:col>26</xdr:col>
      <xdr:colOff>50800</xdr:colOff>
      <xdr:row>34</xdr:row>
      <xdr:rowOff>123388</xdr:rowOff>
    </xdr:to>
    <xdr:cxnSp macro="">
      <xdr:nvCxnSpPr>
        <xdr:cNvPr id="111" name="直線コネクタ 110"/>
        <xdr:cNvCxnSpPr/>
      </xdr:nvCxnSpPr>
      <xdr:spPr bwMode="auto">
        <a:xfrm>
          <a:off x="4305300" y="6297204"/>
          <a:ext cx="698500" cy="93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313258</xdr:rowOff>
    </xdr:from>
    <xdr:to>
      <xdr:col>26</xdr:col>
      <xdr:colOff>101600</xdr:colOff>
      <xdr:row>36</xdr:row>
      <xdr:rowOff>71958</xdr:rowOff>
    </xdr:to>
    <xdr:sp macro="" textlink="">
      <xdr:nvSpPr>
        <xdr:cNvPr id="112" name="フローチャート: 判断 111"/>
        <xdr:cNvSpPr/>
      </xdr:nvSpPr>
      <xdr:spPr bwMode="auto">
        <a:xfrm>
          <a:off x="4953000" y="6923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56735</xdr:rowOff>
    </xdr:from>
    <xdr:ext cx="736600" cy="259045"/>
    <xdr:sp macro="" textlink="">
      <xdr:nvSpPr>
        <xdr:cNvPr id="113" name="テキスト ボックス 112"/>
        <xdr:cNvSpPr txBox="1"/>
      </xdr:nvSpPr>
      <xdr:spPr>
        <a:xfrm>
          <a:off x="4622800" y="7009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29754</xdr:rowOff>
    </xdr:from>
    <xdr:to>
      <xdr:col>22</xdr:col>
      <xdr:colOff>114300</xdr:colOff>
      <xdr:row>34</xdr:row>
      <xdr:rowOff>336397</xdr:rowOff>
    </xdr:to>
    <xdr:cxnSp macro="">
      <xdr:nvCxnSpPr>
        <xdr:cNvPr id="114" name="直線コネクタ 113"/>
        <xdr:cNvCxnSpPr/>
      </xdr:nvCxnSpPr>
      <xdr:spPr bwMode="auto">
        <a:xfrm flipV="1">
          <a:off x="3606800" y="6297204"/>
          <a:ext cx="698500" cy="306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327751</xdr:rowOff>
    </xdr:from>
    <xdr:to>
      <xdr:col>22</xdr:col>
      <xdr:colOff>165100</xdr:colOff>
      <xdr:row>36</xdr:row>
      <xdr:rowOff>86451</xdr:rowOff>
    </xdr:to>
    <xdr:sp macro="" textlink="">
      <xdr:nvSpPr>
        <xdr:cNvPr id="115" name="フローチャート: 判断 114"/>
        <xdr:cNvSpPr/>
      </xdr:nvSpPr>
      <xdr:spPr bwMode="auto">
        <a:xfrm>
          <a:off x="42545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71228</xdr:rowOff>
    </xdr:from>
    <xdr:ext cx="762000" cy="259045"/>
    <xdr:sp macro="" textlink="">
      <xdr:nvSpPr>
        <xdr:cNvPr id="116" name="テキスト ボックス 115"/>
        <xdr:cNvSpPr txBox="1"/>
      </xdr:nvSpPr>
      <xdr:spPr>
        <a:xfrm>
          <a:off x="3924300" y="7024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126040</xdr:rowOff>
    </xdr:from>
    <xdr:to>
      <xdr:col>18</xdr:col>
      <xdr:colOff>177800</xdr:colOff>
      <xdr:row>34</xdr:row>
      <xdr:rowOff>336397</xdr:rowOff>
    </xdr:to>
    <xdr:cxnSp macro="">
      <xdr:nvCxnSpPr>
        <xdr:cNvPr id="117" name="直線コネクタ 116"/>
        <xdr:cNvCxnSpPr/>
      </xdr:nvCxnSpPr>
      <xdr:spPr bwMode="auto">
        <a:xfrm>
          <a:off x="2908300" y="6393490"/>
          <a:ext cx="698500" cy="210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17450</xdr:rowOff>
    </xdr:from>
    <xdr:to>
      <xdr:col>19</xdr:col>
      <xdr:colOff>38100</xdr:colOff>
      <xdr:row>36</xdr:row>
      <xdr:rowOff>119050</xdr:rowOff>
    </xdr:to>
    <xdr:sp macro="" textlink="">
      <xdr:nvSpPr>
        <xdr:cNvPr id="118" name="フローチャート: 判断 117"/>
        <xdr:cNvSpPr/>
      </xdr:nvSpPr>
      <xdr:spPr bwMode="auto">
        <a:xfrm>
          <a:off x="35560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103827</xdr:rowOff>
    </xdr:from>
    <xdr:ext cx="762000" cy="259045"/>
    <xdr:sp macro="" textlink="">
      <xdr:nvSpPr>
        <xdr:cNvPr id="119" name="テキスト ボックス 118"/>
        <xdr:cNvSpPr txBox="1"/>
      </xdr:nvSpPr>
      <xdr:spPr>
        <a:xfrm>
          <a:off x="3225800" y="70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27966</xdr:rowOff>
    </xdr:from>
    <xdr:to>
      <xdr:col>15</xdr:col>
      <xdr:colOff>101600</xdr:colOff>
      <xdr:row>36</xdr:row>
      <xdr:rowOff>129566</xdr:rowOff>
    </xdr:to>
    <xdr:sp macro="" textlink="">
      <xdr:nvSpPr>
        <xdr:cNvPr id="120" name="フローチャート: 判断 119"/>
        <xdr:cNvSpPr/>
      </xdr:nvSpPr>
      <xdr:spPr bwMode="auto">
        <a:xfrm>
          <a:off x="28575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114343</xdr:rowOff>
    </xdr:from>
    <xdr:ext cx="762000" cy="259045"/>
    <xdr:sp macro="" textlink="">
      <xdr:nvSpPr>
        <xdr:cNvPr id="121" name="テキスト ボックス 120"/>
        <xdr:cNvSpPr txBox="1"/>
      </xdr:nvSpPr>
      <xdr:spPr>
        <a:xfrm>
          <a:off x="2527300" y="706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282352</xdr:rowOff>
    </xdr:from>
    <xdr:to>
      <xdr:col>29</xdr:col>
      <xdr:colOff>177800</xdr:colOff>
      <xdr:row>36</xdr:row>
      <xdr:rowOff>41052</xdr:rowOff>
    </xdr:to>
    <xdr:sp macro="" textlink="">
      <xdr:nvSpPr>
        <xdr:cNvPr id="127" name="楕円 126"/>
        <xdr:cNvSpPr/>
      </xdr:nvSpPr>
      <xdr:spPr bwMode="auto">
        <a:xfrm>
          <a:off x="5600700" y="6892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127429</xdr:rowOff>
    </xdr:from>
    <xdr:ext cx="762000" cy="259045"/>
    <xdr:sp macro="" textlink="">
      <xdr:nvSpPr>
        <xdr:cNvPr id="128" name="人口1人当たり決算額の推移該当値テキスト445"/>
        <xdr:cNvSpPr txBox="1"/>
      </xdr:nvSpPr>
      <xdr:spPr>
        <a:xfrm>
          <a:off x="5740400" y="6737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72588</xdr:rowOff>
    </xdr:from>
    <xdr:to>
      <xdr:col>26</xdr:col>
      <xdr:colOff>101600</xdr:colOff>
      <xdr:row>34</xdr:row>
      <xdr:rowOff>174188</xdr:rowOff>
    </xdr:to>
    <xdr:sp macro="" textlink="">
      <xdr:nvSpPr>
        <xdr:cNvPr id="129" name="楕円 128"/>
        <xdr:cNvSpPr/>
      </xdr:nvSpPr>
      <xdr:spPr bwMode="auto">
        <a:xfrm>
          <a:off x="4953000" y="6340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184365</xdr:rowOff>
    </xdr:from>
    <xdr:ext cx="736600" cy="259045"/>
    <xdr:sp macro="" textlink="">
      <xdr:nvSpPr>
        <xdr:cNvPr id="130" name="テキスト ボックス 129"/>
        <xdr:cNvSpPr txBox="1"/>
      </xdr:nvSpPr>
      <xdr:spPr>
        <a:xfrm>
          <a:off x="4622800" y="6108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321854</xdr:rowOff>
    </xdr:from>
    <xdr:to>
      <xdr:col>22</xdr:col>
      <xdr:colOff>165100</xdr:colOff>
      <xdr:row>34</xdr:row>
      <xdr:rowOff>80554</xdr:rowOff>
    </xdr:to>
    <xdr:sp macro="" textlink="">
      <xdr:nvSpPr>
        <xdr:cNvPr id="131" name="楕円 130"/>
        <xdr:cNvSpPr/>
      </xdr:nvSpPr>
      <xdr:spPr bwMode="auto">
        <a:xfrm>
          <a:off x="4254500" y="6246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90731</xdr:rowOff>
    </xdr:from>
    <xdr:ext cx="762000" cy="259045"/>
    <xdr:sp macro="" textlink="">
      <xdr:nvSpPr>
        <xdr:cNvPr id="132" name="テキスト ボックス 131"/>
        <xdr:cNvSpPr txBox="1"/>
      </xdr:nvSpPr>
      <xdr:spPr>
        <a:xfrm>
          <a:off x="3924300" y="6015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285597</xdr:rowOff>
    </xdr:from>
    <xdr:to>
      <xdr:col>19</xdr:col>
      <xdr:colOff>38100</xdr:colOff>
      <xdr:row>35</xdr:row>
      <xdr:rowOff>44297</xdr:rowOff>
    </xdr:to>
    <xdr:sp macro="" textlink="">
      <xdr:nvSpPr>
        <xdr:cNvPr id="133" name="楕円 132"/>
        <xdr:cNvSpPr/>
      </xdr:nvSpPr>
      <xdr:spPr bwMode="auto">
        <a:xfrm>
          <a:off x="3556000" y="6553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54475</xdr:rowOff>
    </xdr:from>
    <xdr:ext cx="762000" cy="259045"/>
    <xdr:sp macro="" textlink="">
      <xdr:nvSpPr>
        <xdr:cNvPr id="134" name="テキスト ボックス 133"/>
        <xdr:cNvSpPr txBox="1"/>
      </xdr:nvSpPr>
      <xdr:spPr>
        <a:xfrm>
          <a:off x="3225800" y="632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75240</xdr:rowOff>
    </xdr:from>
    <xdr:to>
      <xdr:col>15</xdr:col>
      <xdr:colOff>101600</xdr:colOff>
      <xdr:row>34</xdr:row>
      <xdr:rowOff>176840</xdr:rowOff>
    </xdr:to>
    <xdr:sp macro="" textlink="">
      <xdr:nvSpPr>
        <xdr:cNvPr id="135" name="楕円 134"/>
        <xdr:cNvSpPr/>
      </xdr:nvSpPr>
      <xdr:spPr bwMode="auto">
        <a:xfrm>
          <a:off x="2857500" y="6342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187017</xdr:rowOff>
    </xdr:from>
    <xdr:ext cx="762000" cy="259045"/>
    <xdr:sp macro="" textlink="">
      <xdr:nvSpPr>
        <xdr:cNvPr id="136" name="テキスト ボックス 135"/>
        <xdr:cNvSpPr txBox="1"/>
      </xdr:nvSpPr>
      <xdr:spPr>
        <a:xfrm>
          <a:off x="2527300" y="611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宮城県石巻市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134,711
133,123
554.55
88,142,485
85,767,939
1,706,536
40,021,657
70,945,482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160045</xdr:rowOff>
    </xdr:from>
    <xdr:to>
      <xdr:col>24</xdr:col>
      <xdr:colOff>62865</xdr:colOff>
      <xdr:row>39</xdr:row>
      <xdr:rowOff>41745</xdr:rowOff>
    </xdr:to>
    <xdr:cxnSp macro="">
      <xdr:nvCxnSpPr>
        <xdr:cNvPr id="56" name="直線コネクタ 55"/>
        <xdr:cNvCxnSpPr/>
      </xdr:nvCxnSpPr>
      <xdr:spPr>
        <a:xfrm flipV="1">
          <a:off x="4633595" y="5132095"/>
          <a:ext cx="1270" cy="159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45572</xdr:rowOff>
    </xdr:from>
    <xdr:ext cx="534377" cy="259045"/>
    <xdr:sp macro="" textlink="">
      <xdr:nvSpPr>
        <xdr:cNvPr id="57" name="人件費最小値テキスト"/>
        <xdr:cNvSpPr txBox="1"/>
      </xdr:nvSpPr>
      <xdr:spPr>
        <a:xfrm>
          <a:off x="4686300" y="673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41745</xdr:rowOff>
    </xdr:from>
    <xdr:to>
      <xdr:col>24</xdr:col>
      <xdr:colOff>152400</xdr:colOff>
      <xdr:row>39</xdr:row>
      <xdr:rowOff>41745</xdr:rowOff>
    </xdr:to>
    <xdr:cxnSp macro="">
      <xdr:nvCxnSpPr>
        <xdr:cNvPr id="58" name="直線コネクタ 57"/>
        <xdr:cNvCxnSpPr/>
      </xdr:nvCxnSpPr>
      <xdr:spPr>
        <a:xfrm>
          <a:off x="4546600" y="672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106722</xdr:rowOff>
    </xdr:from>
    <xdr:ext cx="534377" cy="259045"/>
    <xdr:sp macro="" textlink="">
      <xdr:nvSpPr>
        <xdr:cNvPr id="59" name="人件費最大値テキスト"/>
        <xdr:cNvSpPr txBox="1"/>
      </xdr:nvSpPr>
      <xdr:spPr>
        <a:xfrm>
          <a:off x="4686300" y="490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160045</xdr:rowOff>
    </xdr:from>
    <xdr:to>
      <xdr:col>24</xdr:col>
      <xdr:colOff>152400</xdr:colOff>
      <xdr:row>29</xdr:row>
      <xdr:rowOff>160045</xdr:rowOff>
    </xdr:to>
    <xdr:cxnSp macro="">
      <xdr:nvCxnSpPr>
        <xdr:cNvPr id="60" name="直線コネクタ 59"/>
        <xdr:cNvCxnSpPr/>
      </xdr:nvCxnSpPr>
      <xdr:spPr>
        <a:xfrm>
          <a:off x="4546600" y="5132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137414</xdr:rowOff>
    </xdr:from>
    <xdr:to>
      <xdr:col>24</xdr:col>
      <xdr:colOff>63500</xdr:colOff>
      <xdr:row>31</xdr:row>
      <xdr:rowOff>149225</xdr:rowOff>
    </xdr:to>
    <xdr:cxnSp macro="">
      <xdr:nvCxnSpPr>
        <xdr:cNvPr id="61" name="直線コネクタ 60"/>
        <xdr:cNvCxnSpPr/>
      </xdr:nvCxnSpPr>
      <xdr:spPr>
        <a:xfrm flipV="1">
          <a:off x="3797300" y="5452364"/>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26522</xdr:rowOff>
    </xdr:from>
    <xdr:ext cx="534377" cy="259045"/>
    <xdr:sp macro="" textlink="">
      <xdr:nvSpPr>
        <xdr:cNvPr id="62" name="人件費平均値テキスト"/>
        <xdr:cNvSpPr txBox="1"/>
      </xdr:nvSpPr>
      <xdr:spPr>
        <a:xfrm>
          <a:off x="4686300" y="6027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48095</xdr:rowOff>
    </xdr:from>
    <xdr:to>
      <xdr:col>24</xdr:col>
      <xdr:colOff>114300</xdr:colOff>
      <xdr:row>35</xdr:row>
      <xdr:rowOff>149695</xdr:rowOff>
    </xdr:to>
    <xdr:sp macro="" textlink="">
      <xdr:nvSpPr>
        <xdr:cNvPr id="63" name="フローチャート: 判断 62"/>
        <xdr:cNvSpPr/>
      </xdr:nvSpPr>
      <xdr:spPr>
        <a:xfrm>
          <a:off x="4584700" y="604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131851</xdr:rowOff>
    </xdr:from>
    <xdr:to>
      <xdr:col>19</xdr:col>
      <xdr:colOff>177800</xdr:colOff>
      <xdr:row>31</xdr:row>
      <xdr:rowOff>149225</xdr:rowOff>
    </xdr:to>
    <xdr:cxnSp macro="">
      <xdr:nvCxnSpPr>
        <xdr:cNvPr id="64" name="直線コネクタ 63"/>
        <xdr:cNvCxnSpPr/>
      </xdr:nvCxnSpPr>
      <xdr:spPr>
        <a:xfrm>
          <a:off x="2908300" y="5446801"/>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60439</xdr:rowOff>
    </xdr:from>
    <xdr:to>
      <xdr:col>20</xdr:col>
      <xdr:colOff>38100</xdr:colOff>
      <xdr:row>35</xdr:row>
      <xdr:rowOff>162039</xdr:rowOff>
    </xdr:to>
    <xdr:sp macro="" textlink="">
      <xdr:nvSpPr>
        <xdr:cNvPr id="65" name="フローチャート: 判断 64"/>
        <xdr:cNvSpPr/>
      </xdr:nvSpPr>
      <xdr:spPr>
        <a:xfrm>
          <a:off x="3746500" y="606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153166</xdr:rowOff>
    </xdr:from>
    <xdr:ext cx="534377" cy="259045"/>
    <xdr:sp macro="" textlink="">
      <xdr:nvSpPr>
        <xdr:cNvPr id="66" name="テキスト ボックス 65"/>
        <xdr:cNvSpPr txBox="1"/>
      </xdr:nvSpPr>
      <xdr:spPr>
        <a:xfrm>
          <a:off x="3530111" y="615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142862</xdr:rowOff>
    </xdr:from>
    <xdr:to>
      <xdr:col>15</xdr:col>
      <xdr:colOff>50800</xdr:colOff>
      <xdr:row>31</xdr:row>
      <xdr:rowOff>131851</xdr:rowOff>
    </xdr:to>
    <xdr:cxnSp macro="">
      <xdr:nvCxnSpPr>
        <xdr:cNvPr id="67" name="直線コネクタ 66"/>
        <xdr:cNvCxnSpPr/>
      </xdr:nvCxnSpPr>
      <xdr:spPr>
        <a:xfrm>
          <a:off x="2019300" y="5286362"/>
          <a:ext cx="889000" cy="16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61049</xdr:rowOff>
    </xdr:from>
    <xdr:to>
      <xdr:col>15</xdr:col>
      <xdr:colOff>101600</xdr:colOff>
      <xdr:row>35</xdr:row>
      <xdr:rowOff>162649</xdr:rowOff>
    </xdr:to>
    <xdr:sp macro="" textlink="">
      <xdr:nvSpPr>
        <xdr:cNvPr id="68" name="フローチャート: 判断 67"/>
        <xdr:cNvSpPr/>
      </xdr:nvSpPr>
      <xdr:spPr>
        <a:xfrm>
          <a:off x="2857500" y="606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153776</xdr:rowOff>
    </xdr:from>
    <xdr:ext cx="534377" cy="259045"/>
    <xdr:sp macro="" textlink="">
      <xdr:nvSpPr>
        <xdr:cNvPr id="69" name="テキスト ボックス 68"/>
        <xdr:cNvSpPr txBox="1"/>
      </xdr:nvSpPr>
      <xdr:spPr>
        <a:xfrm>
          <a:off x="2641111" y="61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142862</xdr:rowOff>
    </xdr:from>
    <xdr:to>
      <xdr:col>10</xdr:col>
      <xdr:colOff>114300</xdr:colOff>
      <xdr:row>32</xdr:row>
      <xdr:rowOff>52222</xdr:rowOff>
    </xdr:to>
    <xdr:cxnSp macro="">
      <xdr:nvCxnSpPr>
        <xdr:cNvPr id="70" name="直線コネクタ 69"/>
        <xdr:cNvCxnSpPr/>
      </xdr:nvCxnSpPr>
      <xdr:spPr>
        <a:xfrm flipV="1">
          <a:off x="1130300" y="5286362"/>
          <a:ext cx="889000" cy="25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171005</xdr:rowOff>
    </xdr:from>
    <xdr:to>
      <xdr:col>10</xdr:col>
      <xdr:colOff>165100</xdr:colOff>
      <xdr:row>36</xdr:row>
      <xdr:rowOff>101155</xdr:rowOff>
    </xdr:to>
    <xdr:sp macro="" textlink="">
      <xdr:nvSpPr>
        <xdr:cNvPr id="71" name="フローチャート: 判断 70"/>
        <xdr:cNvSpPr/>
      </xdr:nvSpPr>
      <xdr:spPr>
        <a:xfrm>
          <a:off x="1968500" y="617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92282</xdr:rowOff>
    </xdr:from>
    <xdr:ext cx="534377" cy="259045"/>
    <xdr:sp macro="" textlink="">
      <xdr:nvSpPr>
        <xdr:cNvPr id="72" name="テキスト ボックス 71"/>
        <xdr:cNvSpPr txBox="1"/>
      </xdr:nvSpPr>
      <xdr:spPr>
        <a:xfrm>
          <a:off x="1752111" y="62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82309</xdr:rowOff>
    </xdr:from>
    <xdr:to>
      <xdr:col>6</xdr:col>
      <xdr:colOff>38100</xdr:colOff>
      <xdr:row>38</xdr:row>
      <xdr:rowOff>12458</xdr:rowOff>
    </xdr:to>
    <xdr:sp macro="" textlink="">
      <xdr:nvSpPr>
        <xdr:cNvPr id="73" name="フローチャート: 判断 72"/>
        <xdr:cNvSpPr/>
      </xdr:nvSpPr>
      <xdr:spPr>
        <a:xfrm>
          <a:off x="1079500" y="64259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3586</xdr:rowOff>
    </xdr:from>
    <xdr:ext cx="534377" cy="259045"/>
    <xdr:sp macro="" textlink="">
      <xdr:nvSpPr>
        <xdr:cNvPr id="74" name="テキスト ボックス 73"/>
        <xdr:cNvSpPr txBox="1"/>
      </xdr:nvSpPr>
      <xdr:spPr>
        <a:xfrm>
          <a:off x="863111" y="65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86614</xdr:rowOff>
    </xdr:from>
    <xdr:to>
      <xdr:col>24</xdr:col>
      <xdr:colOff>114300</xdr:colOff>
      <xdr:row>32</xdr:row>
      <xdr:rowOff>16764</xdr:rowOff>
    </xdr:to>
    <xdr:sp macro="" textlink="">
      <xdr:nvSpPr>
        <xdr:cNvPr id="80" name="楕円 79"/>
        <xdr:cNvSpPr/>
      </xdr:nvSpPr>
      <xdr:spPr>
        <a:xfrm>
          <a:off x="4584700" y="540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109491</xdr:rowOff>
    </xdr:from>
    <xdr:ext cx="534377" cy="259045"/>
    <xdr:sp macro="" textlink="">
      <xdr:nvSpPr>
        <xdr:cNvPr id="81" name="人件費該当値テキスト"/>
        <xdr:cNvSpPr txBox="1"/>
      </xdr:nvSpPr>
      <xdr:spPr>
        <a:xfrm>
          <a:off x="4686300" y="525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98425</xdr:rowOff>
    </xdr:from>
    <xdr:to>
      <xdr:col>20</xdr:col>
      <xdr:colOff>38100</xdr:colOff>
      <xdr:row>32</xdr:row>
      <xdr:rowOff>28575</xdr:rowOff>
    </xdr:to>
    <xdr:sp macro="" textlink="">
      <xdr:nvSpPr>
        <xdr:cNvPr id="82" name="楕円 81"/>
        <xdr:cNvSpPr/>
      </xdr:nvSpPr>
      <xdr:spPr>
        <a:xfrm>
          <a:off x="3746500" y="54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45102</xdr:rowOff>
    </xdr:from>
    <xdr:ext cx="534377" cy="259045"/>
    <xdr:sp macro="" textlink="">
      <xdr:nvSpPr>
        <xdr:cNvPr id="83" name="テキスト ボックス 82"/>
        <xdr:cNvSpPr txBox="1"/>
      </xdr:nvSpPr>
      <xdr:spPr>
        <a:xfrm>
          <a:off x="3530111" y="518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81051</xdr:rowOff>
    </xdr:from>
    <xdr:to>
      <xdr:col>15</xdr:col>
      <xdr:colOff>101600</xdr:colOff>
      <xdr:row>32</xdr:row>
      <xdr:rowOff>11201</xdr:rowOff>
    </xdr:to>
    <xdr:sp macro="" textlink="">
      <xdr:nvSpPr>
        <xdr:cNvPr id="84" name="楕円 83"/>
        <xdr:cNvSpPr/>
      </xdr:nvSpPr>
      <xdr:spPr>
        <a:xfrm>
          <a:off x="2857500" y="539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27728</xdr:rowOff>
    </xdr:from>
    <xdr:ext cx="534377" cy="259045"/>
    <xdr:sp macro="" textlink="">
      <xdr:nvSpPr>
        <xdr:cNvPr id="85" name="テキスト ボックス 84"/>
        <xdr:cNvSpPr txBox="1"/>
      </xdr:nvSpPr>
      <xdr:spPr>
        <a:xfrm>
          <a:off x="2641111" y="517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92062</xdr:rowOff>
    </xdr:from>
    <xdr:to>
      <xdr:col>10</xdr:col>
      <xdr:colOff>165100</xdr:colOff>
      <xdr:row>31</xdr:row>
      <xdr:rowOff>22212</xdr:rowOff>
    </xdr:to>
    <xdr:sp macro="" textlink="">
      <xdr:nvSpPr>
        <xdr:cNvPr id="86" name="楕円 85"/>
        <xdr:cNvSpPr/>
      </xdr:nvSpPr>
      <xdr:spPr>
        <a:xfrm>
          <a:off x="1968500" y="523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29</xdr:row>
      <xdr:rowOff>38739</xdr:rowOff>
    </xdr:from>
    <xdr:ext cx="534377" cy="259045"/>
    <xdr:sp macro="" textlink="">
      <xdr:nvSpPr>
        <xdr:cNvPr id="87" name="テキスト ボックス 86"/>
        <xdr:cNvSpPr txBox="1"/>
      </xdr:nvSpPr>
      <xdr:spPr>
        <a:xfrm>
          <a:off x="1752111" y="501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1422</xdr:rowOff>
    </xdr:from>
    <xdr:to>
      <xdr:col>6</xdr:col>
      <xdr:colOff>38100</xdr:colOff>
      <xdr:row>32</xdr:row>
      <xdr:rowOff>103022</xdr:rowOff>
    </xdr:to>
    <xdr:sp macro="" textlink="">
      <xdr:nvSpPr>
        <xdr:cNvPr id="88" name="楕円 87"/>
        <xdr:cNvSpPr/>
      </xdr:nvSpPr>
      <xdr:spPr>
        <a:xfrm>
          <a:off x="1079500" y="54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119549</xdr:rowOff>
    </xdr:from>
    <xdr:ext cx="534377" cy="259045"/>
    <xdr:sp macro="" textlink="">
      <xdr:nvSpPr>
        <xdr:cNvPr id="89" name="テキスト ボックス 88"/>
        <xdr:cNvSpPr txBox="1"/>
      </xdr:nvSpPr>
      <xdr:spPr>
        <a:xfrm>
          <a:off x="863111" y="526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0" name="テキスト ボックス 109"/>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2" name="テキスト ボックス 111"/>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4" name="テキスト ボックス 113"/>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38088</xdr:rowOff>
    </xdr:from>
    <xdr:to>
      <xdr:col>24</xdr:col>
      <xdr:colOff>62865</xdr:colOff>
      <xdr:row>58</xdr:row>
      <xdr:rowOff>160474</xdr:rowOff>
    </xdr:to>
    <xdr:cxnSp macro="">
      <xdr:nvCxnSpPr>
        <xdr:cNvPr id="118" name="直線コネクタ 117"/>
        <xdr:cNvCxnSpPr/>
      </xdr:nvCxnSpPr>
      <xdr:spPr>
        <a:xfrm flipV="1">
          <a:off x="4633595" y="8782038"/>
          <a:ext cx="1270" cy="1322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164301</xdr:rowOff>
    </xdr:from>
    <xdr:ext cx="534377" cy="259045"/>
    <xdr:sp macro="" textlink="">
      <xdr:nvSpPr>
        <xdr:cNvPr id="119" name="物件費最小値テキスト"/>
        <xdr:cNvSpPr txBox="1"/>
      </xdr:nvSpPr>
      <xdr:spPr>
        <a:xfrm>
          <a:off x="4686300" y="1010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160474</xdr:rowOff>
    </xdr:from>
    <xdr:to>
      <xdr:col>24</xdr:col>
      <xdr:colOff>152400</xdr:colOff>
      <xdr:row>58</xdr:row>
      <xdr:rowOff>160474</xdr:rowOff>
    </xdr:to>
    <xdr:cxnSp macro="">
      <xdr:nvCxnSpPr>
        <xdr:cNvPr id="120" name="直線コネクタ 119"/>
        <xdr:cNvCxnSpPr/>
      </xdr:nvCxnSpPr>
      <xdr:spPr>
        <a:xfrm>
          <a:off x="4546600" y="1010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156215</xdr:rowOff>
    </xdr:from>
    <xdr:ext cx="534377" cy="259045"/>
    <xdr:sp macro="" textlink="">
      <xdr:nvSpPr>
        <xdr:cNvPr id="121" name="物件費最大値テキスト"/>
        <xdr:cNvSpPr txBox="1"/>
      </xdr:nvSpPr>
      <xdr:spPr>
        <a:xfrm>
          <a:off x="4686300" y="855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38088</xdr:rowOff>
    </xdr:from>
    <xdr:to>
      <xdr:col>24</xdr:col>
      <xdr:colOff>152400</xdr:colOff>
      <xdr:row>51</xdr:row>
      <xdr:rowOff>38088</xdr:rowOff>
    </xdr:to>
    <xdr:cxnSp macro="">
      <xdr:nvCxnSpPr>
        <xdr:cNvPr id="122" name="直線コネクタ 121"/>
        <xdr:cNvCxnSpPr/>
      </xdr:nvCxnSpPr>
      <xdr:spPr>
        <a:xfrm>
          <a:off x="4546600" y="8782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152988</xdr:rowOff>
    </xdr:from>
    <xdr:to>
      <xdr:col>24</xdr:col>
      <xdr:colOff>63500</xdr:colOff>
      <xdr:row>51</xdr:row>
      <xdr:rowOff>127384</xdr:rowOff>
    </xdr:to>
    <xdr:cxnSp macro="">
      <xdr:nvCxnSpPr>
        <xdr:cNvPr id="123" name="直線コネクタ 122"/>
        <xdr:cNvCxnSpPr/>
      </xdr:nvCxnSpPr>
      <xdr:spPr>
        <a:xfrm>
          <a:off x="3797300" y="8725488"/>
          <a:ext cx="838200" cy="14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4948</xdr:rowOff>
    </xdr:from>
    <xdr:ext cx="534377" cy="259045"/>
    <xdr:sp macro="" textlink="">
      <xdr:nvSpPr>
        <xdr:cNvPr id="124" name="物件費平均値テキスト"/>
        <xdr:cNvSpPr txBox="1"/>
      </xdr:nvSpPr>
      <xdr:spPr>
        <a:xfrm>
          <a:off x="4686300" y="9434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26521</xdr:rowOff>
    </xdr:from>
    <xdr:to>
      <xdr:col>24</xdr:col>
      <xdr:colOff>114300</xdr:colOff>
      <xdr:row>55</xdr:row>
      <xdr:rowOff>128121</xdr:rowOff>
    </xdr:to>
    <xdr:sp macro="" textlink="">
      <xdr:nvSpPr>
        <xdr:cNvPr id="125" name="フローチャート: 判断 124"/>
        <xdr:cNvSpPr/>
      </xdr:nvSpPr>
      <xdr:spPr>
        <a:xfrm>
          <a:off x="4584700" y="945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152988</xdr:rowOff>
    </xdr:from>
    <xdr:to>
      <xdr:col>19</xdr:col>
      <xdr:colOff>177800</xdr:colOff>
      <xdr:row>51</xdr:row>
      <xdr:rowOff>43802</xdr:rowOff>
    </xdr:to>
    <xdr:cxnSp macro="">
      <xdr:nvCxnSpPr>
        <xdr:cNvPr id="126" name="直線コネクタ 125"/>
        <xdr:cNvCxnSpPr/>
      </xdr:nvCxnSpPr>
      <xdr:spPr>
        <a:xfrm flipV="1">
          <a:off x="2908300" y="8725488"/>
          <a:ext cx="889000" cy="6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168110</xdr:rowOff>
    </xdr:from>
    <xdr:to>
      <xdr:col>20</xdr:col>
      <xdr:colOff>38100</xdr:colOff>
      <xdr:row>55</xdr:row>
      <xdr:rowOff>98260</xdr:rowOff>
    </xdr:to>
    <xdr:sp macro="" textlink="">
      <xdr:nvSpPr>
        <xdr:cNvPr id="127" name="フローチャート: 判断 126"/>
        <xdr:cNvSpPr/>
      </xdr:nvSpPr>
      <xdr:spPr>
        <a:xfrm>
          <a:off x="3746500" y="942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89387</xdr:rowOff>
    </xdr:from>
    <xdr:ext cx="534377" cy="259045"/>
    <xdr:sp macro="" textlink="">
      <xdr:nvSpPr>
        <xdr:cNvPr id="128" name="テキスト ボックス 127"/>
        <xdr:cNvSpPr txBox="1"/>
      </xdr:nvSpPr>
      <xdr:spPr>
        <a:xfrm>
          <a:off x="3530111" y="951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43802</xdr:rowOff>
    </xdr:from>
    <xdr:to>
      <xdr:col>15</xdr:col>
      <xdr:colOff>50800</xdr:colOff>
      <xdr:row>52</xdr:row>
      <xdr:rowOff>24743</xdr:rowOff>
    </xdr:to>
    <xdr:cxnSp macro="">
      <xdr:nvCxnSpPr>
        <xdr:cNvPr id="129" name="直線コネクタ 128"/>
        <xdr:cNvCxnSpPr/>
      </xdr:nvCxnSpPr>
      <xdr:spPr>
        <a:xfrm flipV="1">
          <a:off x="2019300" y="8787752"/>
          <a:ext cx="889000" cy="15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96244</xdr:rowOff>
    </xdr:from>
    <xdr:to>
      <xdr:col>15</xdr:col>
      <xdr:colOff>101600</xdr:colOff>
      <xdr:row>56</xdr:row>
      <xdr:rowOff>26394</xdr:rowOff>
    </xdr:to>
    <xdr:sp macro="" textlink="">
      <xdr:nvSpPr>
        <xdr:cNvPr id="130" name="フローチャート: 判断 129"/>
        <xdr:cNvSpPr/>
      </xdr:nvSpPr>
      <xdr:spPr>
        <a:xfrm>
          <a:off x="2857500" y="952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17521</xdr:rowOff>
    </xdr:from>
    <xdr:ext cx="534377" cy="259045"/>
    <xdr:sp macro="" textlink="">
      <xdr:nvSpPr>
        <xdr:cNvPr id="131" name="テキスト ボックス 130"/>
        <xdr:cNvSpPr txBox="1"/>
      </xdr:nvSpPr>
      <xdr:spPr>
        <a:xfrm>
          <a:off x="2641111" y="961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13627</xdr:rowOff>
    </xdr:from>
    <xdr:to>
      <xdr:col>10</xdr:col>
      <xdr:colOff>114300</xdr:colOff>
      <xdr:row>52</xdr:row>
      <xdr:rowOff>24743</xdr:rowOff>
    </xdr:to>
    <xdr:cxnSp macro="">
      <xdr:nvCxnSpPr>
        <xdr:cNvPr id="132" name="直線コネクタ 131"/>
        <xdr:cNvCxnSpPr/>
      </xdr:nvCxnSpPr>
      <xdr:spPr>
        <a:xfrm>
          <a:off x="1130300" y="8929027"/>
          <a:ext cx="889000" cy="1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58268</xdr:rowOff>
    </xdr:from>
    <xdr:to>
      <xdr:col>10</xdr:col>
      <xdr:colOff>165100</xdr:colOff>
      <xdr:row>56</xdr:row>
      <xdr:rowOff>159868</xdr:rowOff>
    </xdr:to>
    <xdr:sp macro="" textlink="">
      <xdr:nvSpPr>
        <xdr:cNvPr id="133" name="フローチャート: 判断 132"/>
        <xdr:cNvSpPr/>
      </xdr:nvSpPr>
      <xdr:spPr>
        <a:xfrm>
          <a:off x="1968500" y="965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150995</xdr:rowOff>
    </xdr:from>
    <xdr:ext cx="534377" cy="259045"/>
    <xdr:sp macro="" textlink="">
      <xdr:nvSpPr>
        <xdr:cNvPr id="134" name="テキスト ボックス 133"/>
        <xdr:cNvSpPr txBox="1"/>
      </xdr:nvSpPr>
      <xdr:spPr>
        <a:xfrm>
          <a:off x="1752111" y="975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58896</xdr:rowOff>
    </xdr:from>
    <xdr:to>
      <xdr:col>6</xdr:col>
      <xdr:colOff>38100</xdr:colOff>
      <xdr:row>56</xdr:row>
      <xdr:rowOff>160496</xdr:rowOff>
    </xdr:to>
    <xdr:sp macro="" textlink="">
      <xdr:nvSpPr>
        <xdr:cNvPr id="135" name="フローチャート: 判断 134"/>
        <xdr:cNvSpPr/>
      </xdr:nvSpPr>
      <xdr:spPr>
        <a:xfrm>
          <a:off x="1079500" y="96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151623</xdr:rowOff>
    </xdr:from>
    <xdr:ext cx="534377" cy="259045"/>
    <xdr:sp macro="" textlink="">
      <xdr:nvSpPr>
        <xdr:cNvPr id="136" name="テキスト ボックス 135"/>
        <xdr:cNvSpPr txBox="1"/>
      </xdr:nvSpPr>
      <xdr:spPr>
        <a:xfrm>
          <a:off x="863111" y="975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76584</xdr:rowOff>
    </xdr:from>
    <xdr:to>
      <xdr:col>24</xdr:col>
      <xdr:colOff>114300</xdr:colOff>
      <xdr:row>52</xdr:row>
      <xdr:rowOff>6734</xdr:rowOff>
    </xdr:to>
    <xdr:sp macro="" textlink="">
      <xdr:nvSpPr>
        <xdr:cNvPr id="142" name="楕円 141"/>
        <xdr:cNvSpPr/>
      </xdr:nvSpPr>
      <xdr:spPr>
        <a:xfrm>
          <a:off x="4584700" y="882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162961</xdr:rowOff>
    </xdr:from>
    <xdr:ext cx="534377" cy="259045"/>
    <xdr:sp macro="" textlink="">
      <xdr:nvSpPr>
        <xdr:cNvPr id="143" name="物件費該当値テキスト"/>
        <xdr:cNvSpPr txBox="1"/>
      </xdr:nvSpPr>
      <xdr:spPr>
        <a:xfrm>
          <a:off x="4686300" y="873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102188</xdr:rowOff>
    </xdr:from>
    <xdr:to>
      <xdr:col>20</xdr:col>
      <xdr:colOff>38100</xdr:colOff>
      <xdr:row>51</xdr:row>
      <xdr:rowOff>32338</xdr:rowOff>
    </xdr:to>
    <xdr:sp macro="" textlink="">
      <xdr:nvSpPr>
        <xdr:cNvPr id="144" name="楕円 143"/>
        <xdr:cNvSpPr/>
      </xdr:nvSpPr>
      <xdr:spPr>
        <a:xfrm>
          <a:off x="3746500" y="867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49</xdr:row>
      <xdr:rowOff>48865</xdr:rowOff>
    </xdr:from>
    <xdr:ext cx="534377" cy="259045"/>
    <xdr:sp macro="" textlink="">
      <xdr:nvSpPr>
        <xdr:cNvPr id="145" name="テキスト ボックス 144"/>
        <xdr:cNvSpPr txBox="1"/>
      </xdr:nvSpPr>
      <xdr:spPr>
        <a:xfrm>
          <a:off x="3530111" y="844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164452</xdr:rowOff>
    </xdr:from>
    <xdr:to>
      <xdr:col>15</xdr:col>
      <xdr:colOff>101600</xdr:colOff>
      <xdr:row>51</xdr:row>
      <xdr:rowOff>94602</xdr:rowOff>
    </xdr:to>
    <xdr:sp macro="" textlink="">
      <xdr:nvSpPr>
        <xdr:cNvPr id="146" name="楕円 145"/>
        <xdr:cNvSpPr/>
      </xdr:nvSpPr>
      <xdr:spPr>
        <a:xfrm>
          <a:off x="2857500" y="873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49</xdr:row>
      <xdr:rowOff>111129</xdr:rowOff>
    </xdr:from>
    <xdr:ext cx="534377" cy="259045"/>
    <xdr:sp macro="" textlink="">
      <xdr:nvSpPr>
        <xdr:cNvPr id="147" name="テキスト ボックス 146"/>
        <xdr:cNvSpPr txBox="1"/>
      </xdr:nvSpPr>
      <xdr:spPr>
        <a:xfrm>
          <a:off x="2641111" y="851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145393</xdr:rowOff>
    </xdr:from>
    <xdr:to>
      <xdr:col>10</xdr:col>
      <xdr:colOff>165100</xdr:colOff>
      <xdr:row>52</xdr:row>
      <xdr:rowOff>75543</xdr:rowOff>
    </xdr:to>
    <xdr:sp macro="" textlink="">
      <xdr:nvSpPr>
        <xdr:cNvPr id="148" name="楕円 147"/>
        <xdr:cNvSpPr/>
      </xdr:nvSpPr>
      <xdr:spPr>
        <a:xfrm>
          <a:off x="1968500" y="8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50</xdr:row>
      <xdr:rowOff>92070</xdr:rowOff>
    </xdr:from>
    <xdr:ext cx="534377" cy="259045"/>
    <xdr:sp macro="" textlink="">
      <xdr:nvSpPr>
        <xdr:cNvPr id="149" name="テキスト ボックス 148"/>
        <xdr:cNvSpPr txBox="1"/>
      </xdr:nvSpPr>
      <xdr:spPr>
        <a:xfrm>
          <a:off x="1752111" y="866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134277</xdr:rowOff>
    </xdr:from>
    <xdr:to>
      <xdr:col>6</xdr:col>
      <xdr:colOff>38100</xdr:colOff>
      <xdr:row>52</xdr:row>
      <xdr:rowOff>64427</xdr:rowOff>
    </xdr:to>
    <xdr:sp macro="" textlink="">
      <xdr:nvSpPr>
        <xdr:cNvPr id="150" name="楕円 149"/>
        <xdr:cNvSpPr/>
      </xdr:nvSpPr>
      <xdr:spPr>
        <a:xfrm>
          <a:off x="1079500" y="887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50</xdr:row>
      <xdr:rowOff>80954</xdr:rowOff>
    </xdr:from>
    <xdr:ext cx="534377" cy="259045"/>
    <xdr:sp macro="" textlink="">
      <xdr:nvSpPr>
        <xdr:cNvPr id="151" name="テキスト ボックス 150"/>
        <xdr:cNvSpPr txBox="1"/>
      </xdr:nvSpPr>
      <xdr:spPr>
        <a:xfrm>
          <a:off x="863111" y="865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7" name="テキスト ボックス 166"/>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9" name="テキスト ボックス 168"/>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170180</xdr:rowOff>
    </xdr:from>
    <xdr:to>
      <xdr:col>24</xdr:col>
      <xdr:colOff>62865</xdr:colOff>
      <xdr:row>78</xdr:row>
      <xdr:rowOff>18669</xdr:rowOff>
    </xdr:to>
    <xdr:cxnSp macro="">
      <xdr:nvCxnSpPr>
        <xdr:cNvPr id="175" name="直線コネクタ 174"/>
        <xdr:cNvCxnSpPr/>
      </xdr:nvCxnSpPr>
      <xdr:spPr>
        <a:xfrm flipV="1">
          <a:off x="4633595" y="12000230"/>
          <a:ext cx="1270" cy="1391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22496</xdr:rowOff>
    </xdr:from>
    <xdr:ext cx="469744" cy="259045"/>
    <xdr:sp macro="" textlink="">
      <xdr:nvSpPr>
        <xdr:cNvPr id="176" name="維持補修費最小値テキスト"/>
        <xdr:cNvSpPr txBox="1"/>
      </xdr:nvSpPr>
      <xdr:spPr>
        <a:xfrm>
          <a:off x="4686300" y="1339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18669</xdr:rowOff>
    </xdr:from>
    <xdr:to>
      <xdr:col>24</xdr:col>
      <xdr:colOff>152400</xdr:colOff>
      <xdr:row>78</xdr:row>
      <xdr:rowOff>18669</xdr:rowOff>
    </xdr:to>
    <xdr:cxnSp macro="">
      <xdr:nvCxnSpPr>
        <xdr:cNvPr id="177" name="直線コネクタ 176"/>
        <xdr:cNvCxnSpPr/>
      </xdr:nvCxnSpPr>
      <xdr:spPr>
        <a:xfrm>
          <a:off x="4546600" y="1339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116857</xdr:rowOff>
    </xdr:from>
    <xdr:ext cx="534377" cy="259045"/>
    <xdr:sp macro="" textlink="">
      <xdr:nvSpPr>
        <xdr:cNvPr id="178" name="維持補修費最大値テキスト"/>
        <xdr:cNvSpPr txBox="1"/>
      </xdr:nvSpPr>
      <xdr:spPr>
        <a:xfrm>
          <a:off x="4686300" y="1177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170180</xdr:rowOff>
    </xdr:from>
    <xdr:to>
      <xdr:col>24</xdr:col>
      <xdr:colOff>152400</xdr:colOff>
      <xdr:row>69</xdr:row>
      <xdr:rowOff>170180</xdr:rowOff>
    </xdr:to>
    <xdr:cxnSp macro="">
      <xdr:nvCxnSpPr>
        <xdr:cNvPr id="179" name="直線コネクタ 178"/>
        <xdr:cNvCxnSpPr/>
      </xdr:nvCxnSpPr>
      <xdr:spPr>
        <a:xfrm>
          <a:off x="4546600" y="1200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7874</xdr:rowOff>
    </xdr:from>
    <xdr:to>
      <xdr:col>24</xdr:col>
      <xdr:colOff>63500</xdr:colOff>
      <xdr:row>73</xdr:row>
      <xdr:rowOff>24892</xdr:rowOff>
    </xdr:to>
    <xdr:cxnSp macro="">
      <xdr:nvCxnSpPr>
        <xdr:cNvPr id="180" name="直線コネクタ 179"/>
        <xdr:cNvCxnSpPr/>
      </xdr:nvCxnSpPr>
      <xdr:spPr>
        <a:xfrm flipV="1">
          <a:off x="3797300" y="12523724"/>
          <a:ext cx="838200" cy="1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35704</xdr:rowOff>
    </xdr:from>
    <xdr:ext cx="469744" cy="259045"/>
    <xdr:sp macro="" textlink="">
      <xdr:nvSpPr>
        <xdr:cNvPr id="181" name="維持補修費平均値テキスト"/>
        <xdr:cNvSpPr txBox="1"/>
      </xdr:nvSpPr>
      <xdr:spPr>
        <a:xfrm>
          <a:off x="4686300" y="12894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57277</xdr:rowOff>
    </xdr:from>
    <xdr:to>
      <xdr:col>24</xdr:col>
      <xdr:colOff>114300</xdr:colOff>
      <xdr:row>75</xdr:row>
      <xdr:rowOff>158877</xdr:rowOff>
    </xdr:to>
    <xdr:sp macro="" textlink="">
      <xdr:nvSpPr>
        <xdr:cNvPr id="182" name="フローチャート: 判断 181"/>
        <xdr:cNvSpPr/>
      </xdr:nvSpPr>
      <xdr:spPr>
        <a:xfrm>
          <a:off x="45847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90297</xdr:rowOff>
    </xdr:from>
    <xdr:to>
      <xdr:col>19</xdr:col>
      <xdr:colOff>177800</xdr:colOff>
      <xdr:row>73</xdr:row>
      <xdr:rowOff>24892</xdr:rowOff>
    </xdr:to>
    <xdr:cxnSp macro="">
      <xdr:nvCxnSpPr>
        <xdr:cNvPr id="183" name="直線コネクタ 182"/>
        <xdr:cNvCxnSpPr/>
      </xdr:nvCxnSpPr>
      <xdr:spPr>
        <a:xfrm>
          <a:off x="2908300" y="12434697"/>
          <a:ext cx="889000" cy="10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78740</xdr:rowOff>
    </xdr:from>
    <xdr:to>
      <xdr:col>20</xdr:col>
      <xdr:colOff>38100</xdr:colOff>
      <xdr:row>76</xdr:row>
      <xdr:rowOff>8889</xdr:rowOff>
    </xdr:to>
    <xdr:sp macro="" textlink="">
      <xdr:nvSpPr>
        <xdr:cNvPr id="184" name="フローチャート: 判断 183"/>
        <xdr:cNvSpPr/>
      </xdr:nvSpPr>
      <xdr:spPr>
        <a:xfrm>
          <a:off x="3746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xdr:rowOff>
    </xdr:from>
    <xdr:ext cx="469744" cy="259045"/>
    <xdr:sp macro="" textlink="">
      <xdr:nvSpPr>
        <xdr:cNvPr id="185" name="テキスト ボックス 184"/>
        <xdr:cNvSpPr txBox="1"/>
      </xdr:nvSpPr>
      <xdr:spPr>
        <a:xfrm>
          <a:off x="3562428" y="1303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70485</xdr:rowOff>
    </xdr:from>
    <xdr:to>
      <xdr:col>15</xdr:col>
      <xdr:colOff>50800</xdr:colOff>
      <xdr:row>72</xdr:row>
      <xdr:rowOff>90297</xdr:rowOff>
    </xdr:to>
    <xdr:cxnSp macro="">
      <xdr:nvCxnSpPr>
        <xdr:cNvPr id="186" name="直線コネクタ 185"/>
        <xdr:cNvCxnSpPr/>
      </xdr:nvCxnSpPr>
      <xdr:spPr>
        <a:xfrm>
          <a:off x="2019300" y="12243435"/>
          <a:ext cx="889000" cy="19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87376</xdr:rowOff>
    </xdr:from>
    <xdr:to>
      <xdr:col>15</xdr:col>
      <xdr:colOff>101600</xdr:colOff>
      <xdr:row>76</xdr:row>
      <xdr:rowOff>17526</xdr:rowOff>
    </xdr:to>
    <xdr:sp macro="" textlink="">
      <xdr:nvSpPr>
        <xdr:cNvPr id="187" name="フローチャート: 判断 186"/>
        <xdr:cNvSpPr/>
      </xdr:nvSpPr>
      <xdr:spPr>
        <a:xfrm>
          <a:off x="2857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8653</xdr:rowOff>
    </xdr:from>
    <xdr:ext cx="469744" cy="259045"/>
    <xdr:sp macro="" textlink="">
      <xdr:nvSpPr>
        <xdr:cNvPr id="188" name="テキスト ボックス 187"/>
        <xdr:cNvSpPr txBox="1"/>
      </xdr:nvSpPr>
      <xdr:spPr>
        <a:xfrm>
          <a:off x="2673428" y="1303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70485</xdr:rowOff>
    </xdr:from>
    <xdr:to>
      <xdr:col>10</xdr:col>
      <xdr:colOff>114300</xdr:colOff>
      <xdr:row>73</xdr:row>
      <xdr:rowOff>25146</xdr:rowOff>
    </xdr:to>
    <xdr:cxnSp macro="">
      <xdr:nvCxnSpPr>
        <xdr:cNvPr id="189" name="直線コネクタ 188"/>
        <xdr:cNvCxnSpPr/>
      </xdr:nvCxnSpPr>
      <xdr:spPr>
        <a:xfrm flipV="1">
          <a:off x="1130300" y="12243435"/>
          <a:ext cx="889000" cy="29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148717</xdr:rowOff>
    </xdr:from>
    <xdr:to>
      <xdr:col>10</xdr:col>
      <xdr:colOff>165100</xdr:colOff>
      <xdr:row>76</xdr:row>
      <xdr:rowOff>78867</xdr:rowOff>
    </xdr:to>
    <xdr:sp macro="" textlink="">
      <xdr:nvSpPr>
        <xdr:cNvPr id="190" name="フローチャート: 判断 189"/>
        <xdr:cNvSpPr/>
      </xdr:nvSpPr>
      <xdr:spPr>
        <a:xfrm>
          <a:off x="1968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69994</xdr:rowOff>
    </xdr:from>
    <xdr:ext cx="469744" cy="259045"/>
    <xdr:sp macro="" textlink="">
      <xdr:nvSpPr>
        <xdr:cNvPr id="191" name="テキスト ボックス 190"/>
        <xdr:cNvSpPr txBox="1"/>
      </xdr:nvSpPr>
      <xdr:spPr>
        <a:xfrm>
          <a:off x="1784428" y="131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156463</xdr:rowOff>
    </xdr:from>
    <xdr:to>
      <xdr:col>6</xdr:col>
      <xdr:colOff>38100</xdr:colOff>
      <xdr:row>76</xdr:row>
      <xdr:rowOff>86613</xdr:rowOff>
    </xdr:to>
    <xdr:sp macro="" textlink="">
      <xdr:nvSpPr>
        <xdr:cNvPr id="192" name="フローチャート: 判断 191"/>
        <xdr:cNvSpPr/>
      </xdr:nvSpPr>
      <xdr:spPr>
        <a:xfrm>
          <a:off x="1079500" y="130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77740</xdr:rowOff>
    </xdr:from>
    <xdr:ext cx="469744" cy="259045"/>
    <xdr:sp macro="" textlink="">
      <xdr:nvSpPr>
        <xdr:cNvPr id="193" name="テキスト ボックス 192"/>
        <xdr:cNvSpPr txBox="1"/>
      </xdr:nvSpPr>
      <xdr:spPr>
        <a:xfrm>
          <a:off x="895428"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128524</xdr:rowOff>
    </xdr:from>
    <xdr:to>
      <xdr:col>24</xdr:col>
      <xdr:colOff>114300</xdr:colOff>
      <xdr:row>73</xdr:row>
      <xdr:rowOff>58674</xdr:rowOff>
    </xdr:to>
    <xdr:sp macro="" textlink="">
      <xdr:nvSpPr>
        <xdr:cNvPr id="199" name="楕円 198"/>
        <xdr:cNvSpPr/>
      </xdr:nvSpPr>
      <xdr:spPr>
        <a:xfrm>
          <a:off x="4584700" y="1247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151401</xdr:rowOff>
    </xdr:from>
    <xdr:ext cx="469744" cy="259045"/>
    <xdr:sp macro="" textlink="">
      <xdr:nvSpPr>
        <xdr:cNvPr id="200" name="維持補修費該当値テキスト"/>
        <xdr:cNvSpPr txBox="1"/>
      </xdr:nvSpPr>
      <xdr:spPr>
        <a:xfrm>
          <a:off x="4686300" y="1232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145542</xdr:rowOff>
    </xdr:from>
    <xdr:to>
      <xdr:col>20</xdr:col>
      <xdr:colOff>38100</xdr:colOff>
      <xdr:row>73</xdr:row>
      <xdr:rowOff>75692</xdr:rowOff>
    </xdr:to>
    <xdr:sp macro="" textlink="">
      <xdr:nvSpPr>
        <xdr:cNvPr id="201" name="楕円 200"/>
        <xdr:cNvSpPr/>
      </xdr:nvSpPr>
      <xdr:spPr>
        <a:xfrm>
          <a:off x="3746500" y="124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71</xdr:row>
      <xdr:rowOff>92219</xdr:rowOff>
    </xdr:from>
    <xdr:ext cx="469744" cy="259045"/>
    <xdr:sp macro="" textlink="">
      <xdr:nvSpPr>
        <xdr:cNvPr id="202" name="テキスト ボックス 201"/>
        <xdr:cNvSpPr txBox="1"/>
      </xdr:nvSpPr>
      <xdr:spPr>
        <a:xfrm>
          <a:off x="3562428" y="1226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39497</xdr:rowOff>
    </xdr:from>
    <xdr:to>
      <xdr:col>15</xdr:col>
      <xdr:colOff>101600</xdr:colOff>
      <xdr:row>72</xdr:row>
      <xdr:rowOff>141097</xdr:rowOff>
    </xdr:to>
    <xdr:sp macro="" textlink="">
      <xdr:nvSpPr>
        <xdr:cNvPr id="203" name="楕円 202"/>
        <xdr:cNvSpPr/>
      </xdr:nvSpPr>
      <xdr:spPr>
        <a:xfrm>
          <a:off x="2857500" y="1238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70</xdr:row>
      <xdr:rowOff>157624</xdr:rowOff>
    </xdr:from>
    <xdr:ext cx="469744" cy="259045"/>
    <xdr:sp macro="" textlink="">
      <xdr:nvSpPr>
        <xdr:cNvPr id="204" name="テキスト ボックス 203"/>
        <xdr:cNvSpPr txBox="1"/>
      </xdr:nvSpPr>
      <xdr:spPr>
        <a:xfrm>
          <a:off x="2673428" y="1215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19685</xdr:rowOff>
    </xdr:from>
    <xdr:to>
      <xdr:col>10</xdr:col>
      <xdr:colOff>165100</xdr:colOff>
      <xdr:row>71</xdr:row>
      <xdr:rowOff>121285</xdr:rowOff>
    </xdr:to>
    <xdr:sp macro="" textlink="">
      <xdr:nvSpPr>
        <xdr:cNvPr id="205" name="楕円 204"/>
        <xdr:cNvSpPr/>
      </xdr:nvSpPr>
      <xdr:spPr>
        <a:xfrm>
          <a:off x="1968500" y="1219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69</xdr:row>
      <xdr:rowOff>137812</xdr:rowOff>
    </xdr:from>
    <xdr:ext cx="534377" cy="259045"/>
    <xdr:sp macro="" textlink="">
      <xdr:nvSpPr>
        <xdr:cNvPr id="206" name="テキスト ボックス 205"/>
        <xdr:cNvSpPr txBox="1"/>
      </xdr:nvSpPr>
      <xdr:spPr>
        <a:xfrm>
          <a:off x="1752111" y="1196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145796</xdr:rowOff>
    </xdr:from>
    <xdr:to>
      <xdr:col>6</xdr:col>
      <xdr:colOff>38100</xdr:colOff>
      <xdr:row>73</xdr:row>
      <xdr:rowOff>75946</xdr:rowOff>
    </xdr:to>
    <xdr:sp macro="" textlink="">
      <xdr:nvSpPr>
        <xdr:cNvPr id="207" name="楕円 206"/>
        <xdr:cNvSpPr/>
      </xdr:nvSpPr>
      <xdr:spPr>
        <a:xfrm>
          <a:off x="1079500" y="1249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71</xdr:row>
      <xdr:rowOff>92473</xdr:rowOff>
    </xdr:from>
    <xdr:ext cx="469744" cy="259045"/>
    <xdr:sp macro="" textlink="">
      <xdr:nvSpPr>
        <xdr:cNvPr id="208" name="テキスト ボックス 207"/>
        <xdr:cNvSpPr txBox="1"/>
      </xdr:nvSpPr>
      <xdr:spPr>
        <a:xfrm>
          <a:off x="895428" y="12265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123403</xdr:rowOff>
    </xdr:from>
    <xdr:to>
      <xdr:col>24</xdr:col>
      <xdr:colOff>62865</xdr:colOff>
      <xdr:row>97</xdr:row>
      <xdr:rowOff>140615</xdr:rowOff>
    </xdr:to>
    <xdr:cxnSp macro="">
      <xdr:nvCxnSpPr>
        <xdr:cNvPr id="235" name="直線コネクタ 234"/>
        <xdr:cNvCxnSpPr/>
      </xdr:nvCxnSpPr>
      <xdr:spPr>
        <a:xfrm flipV="1">
          <a:off x="4633595" y="15382453"/>
          <a:ext cx="1270" cy="1388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144442</xdr:rowOff>
    </xdr:from>
    <xdr:ext cx="534377" cy="259045"/>
    <xdr:sp macro="" textlink="">
      <xdr:nvSpPr>
        <xdr:cNvPr id="236" name="扶助費最小値テキスト"/>
        <xdr:cNvSpPr txBox="1"/>
      </xdr:nvSpPr>
      <xdr:spPr>
        <a:xfrm>
          <a:off x="4686300" y="1677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140615</xdr:rowOff>
    </xdr:from>
    <xdr:to>
      <xdr:col>24</xdr:col>
      <xdr:colOff>152400</xdr:colOff>
      <xdr:row>97</xdr:row>
      <xdr:rowOff>140615</xdr:rowOff>
    </xdr:to>
    <xdr:cxnSp macro="">
      <xdr:nvCxnSpPr>
        <xdr:cNvPr id="237" name="直線コネクタ 236"/>
        <xdr:cNvCxnSpPr/>
      </xdr:nvCxnSpPr>
      <xdr:spPr>
        <a:xfrm>
          <a:off x="4546600" y="1677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70080</xdr:rowOff>
    </xdr:from>
    <xdr:ext cx="599010" cy="259045"/>
    <xdr:sp macro="" textlink="">
      <xdr:nvSpPr>
        <xdr:cNvPr id="238" name="扶助費最大値テキスト"/>
        <xdr:cNvSpPr txBox="1"/>
      </xdr:nvSpPr>
      <xdr:spPr>
        <a:xfrm>
          <a:off x="4686300" y="1515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123403</xdr:rowOff>
    </xdr:from>
    <xdr:to>
      <xdr:col>24</xdr:col>
      <xdr:colOff>152400</xdr:colOff>
      <xdr:row>89</xdr:row>
      <xdr:rowOff>123403</xdr:rowOff>
    </xdr:to>
    <xdr:cxnSp macro="">
      <xdr:nvCxnSpPr>
        <xdr:cNvPr id="239" name="直線コネクタ 238"/>
        <xdr:cNvCxnSpPr/>
      </xdr:nvCxnSpPr>
      <xdr:spPr>
        <a:xfrm>
          <a:off x="4546600" y="1538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67365</xdr:rowOff>
    </xdr:from>
    <xdr:to>
      <xdr:col>24</xdr:col>
      <xdr:colOff>63500</xdr:colOff>
      <xdr:row>95</xdr:row>
      <xdr:rowOff>108415</xdr:rowOff>
    </xdr:to>
    <xdr:cxnSp macro="">
      <xdr:nvCxnSpPr>
        <xdr:cNvPr id="240" name="直線コネクタ 239"/>
        <xdr:cNvCxnSpPr/>
      </xdr:nvCxnSpPr>
      <xdr:spPr>
        <a:xfrm flipV="1">
          <a:off x="3797300" y="16012215"/>
          <a:ext cx="838200" cy="38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112264</xdr:rowOff>
    </xdr:from>
    <xdr:ext cx="599010" cy="259045"/>
    <xdr:sp macro="" textlink="">
      <xdr:nvSpPr>
        <xdr:cNvPr id="241" name="扶助費平均値テキスト"/>
        <xdr:cNvSpPr txBox="1"/>
      </xdr:nvSpPr>
      <xdr:spPr>
        <a:xfrm>
          <a:off x="4686300" y="16057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133837</xdr:rowOff>
    </xdr:from>
    <xdr:to>
      <xdr:col>24</xdr:col>
      <xdr:colOff>114300</xdr:colOff>
      <xdr:row>94</xdr:row>
      <xdr:rowOff>63987</xdr:rowOff>
    </xdr:to>
    <xdr:sp macro="" textlink="">
      <xdr:nvSpPr>
        <xdr:cNvPr id="242" name="フローチャート: 判断 241"/>
        <xdr:cNvSpPr/>
      </xdr:nvSpPr>
      <xdr:spPr>
        <a:xfrm>
          <a:off x="4584700" y="1607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72589</xdr:rowOff>
    </xdr:from>
    <xdr:to>
      <xdr:col>19</xdr:col>
      <xdr:colOff>177800</xdr:colOff>
      <xdr:row>95</xdr:row>
      <xdr:rowOff>108415</xdr:rowOff>
    </xdr:to>
    <xdr:cxnSp macro="">
      <xdr:nvCxnSpPr>
        <xdr:cNvPr id="243" name="直線コネクタ 242"/>
        <xdr:cNvCxnSpPr/>
      </xdr:nvCxnSpPr>
      <xdr:spPr>
        <a:xfrm>
          <a:off x="2908300" y="16017439"/>
          <a:ext cx="889000" cy="37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66856</xdr:rowOff>
    </xdr:from>
    <xdr:to>
      <xdr:col>20</xdr:col>
      <xdr:colOff>38100</xdr:colOff>
      <xdr:row>95</xdr:row>
      <xdr:rowOff>168456</xdr:rowOff>
    </xdr:to>
    <xdr:sp macro="" textlink="">
      <xdr:nvSpPr>
        <xdr:cNvPr id="244" name="フローチャート: 判断 243"/>
        <xdr:cNvSpPr/>
      </xdr:nvSpPr>
      <xdr:spPr>
        <a:xfrm>
          <a:off x="3746500" y="1635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159583</xdr:rowOff>
    </xdr:from>
    <xdr:ext cx="599010" cy="259045"/>
    <xdr:sp macro="" textlink="">
      <xdr:nvSpPr>
        <xdr:cNvPr id="245" name="テキスト ボックス 244"/>
        <xdr:cNvSpPr txBox="1"/>
      </xdr:nvSpPr>
      <xdr:spPr>
        <a:xfrm>
          <a:off x="3497795" y="1644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72589</xdr:rowOff>
    </xdr:from>
    <xdr:to>
      <xdr:col>15</xdr:col>
      <xdr:colOff>50800</xdr:colOff>
      <xdr:row>97</xdr:row>
      <xdr:rowOff>165565</xdr:rowOff>
    </xdr:to>
    <xdr:cxnSp macro="">
      <xdr:nvCxnSpPr>
        <xdr:cNvPr id="246" name="直線コネクタ 245"/>
        <xdr:cNvCxnSpPr/>
      </xdr:nvCxnSpPr>
      <xdr:spPr>
        <a:xfrm flipV="1">
          <a:off x="2019300" y="16017439"/>
          <a:ext cx="889000" cy="77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11633</xdr:rowOff>
    </xdr:from>
    <xdr:to>
      <xdr:col>15</xdr:col>
      <xdr:colOff>101600</xdr:colOff>
      <xdr:row>93</xdr:row>
      <xdr:rowOff>113233</xdr:rowOff>
    </xdr:to>
    <xdr:sp macro="" textlink="">
      <xdr:nvSpPr>
        <xdr:cNvPr id="247" name="フローチャート: 判断 246"/>
        <xdr:cNvSpPr/>
      </xdr:nvSpPr>
      <xdr:spPr>
        <a:xfrm>
          <a:off x="2857500" y="1595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129760</xdr:rowOff>
    </xdr:from>
    <xdr:ext cx="599010" cy="259045"/>
    <xdr:sp macro="" textlink="">
      <xdr:nvSpPr>
        <xdr:cNvPr id="248" name="テキスト ボックス 247"/>
        <xdr:cNvSpPr txBox="1"/>
      </xdr:nvSpPr>
      <xdr:spPr>
        <a:xfrm>
          <a:off x="2608795" y="1573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165565</xdr:rowOff>
    </xdr:from>
    <xdr:to>
      <xdr:col>10</xdr:col>
      <xdr:colOff>114300</xdr:colOff>
      <xdr:row>98</xdr:row>
      <xdr:rowOff>61094</xdr:rowOff>
    </xdr:to>
    <xdr:cxnSp macro="">
      <xdr:nvCxnSpPr>
        <xdr:cNvPr id="249" name="直線コネクタ 248"/>
        <xdr:cNvCxnSpPr/>
      </xdr:nvCxnSpPr>
      <xdr:spPr>
        <a:xfrm flipV="1">
          <a:off x="1130300" y="16796215"/>
          <a:ext cx="889000" cy="6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96084</xdr:rowOff>
    </xdr:from>
    <xdr:to>
      <xdr:col>10</xdr:col>
      <xdr:colOff>165100</xdr:colOff>
      <xdr:row>98</xdr:row>
      <xdr:rowOff>26234</xdr:rowOff>
    </xdr:to>
    <xdr:sp macro="" textlink="">
      <xdr:nvSpPr>
        <xdr:cNvPr id="250" name="フローチャート: 判断 249"/>
        <xdr:cNvSpPr/>
      </xdr:nvSpPr>
      <xdr:spPr>
        <a:xfrm>
          <a:off x="1968500" y="167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42761</xdr:rowOff>
    </xdr:from>
    <xdr:ext cx="534377" cy="259045"/>
    <xdr:sp macro="" textlink="">
      <xdr:nvSpPr>
        <xdr:cNvPr id="251" name="テキスト ボックス 250"/>
        <xdr:cNvSpPr txBox="1"/>
      </xdr:nvSpPr>
      <xdr:spPr>
        <a:xfrm>
          <a:off x="1752111" y="1650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49809</xdr:rowOff>
    </xdr:from>
    <xdr:to>
      <xdr:col>6</xdr:col>
      <xdr:colOff>38100</xdr:colOff>
      <xdr:row>98</xdr:row>
      <xdr:rowOff>151409</xdr:rowOff>
    </xdr:to>
    <xdr:sp macro="" textlink="">
      <xdr:nvSpPr>
        <xdr:cNvPr id="252" name="フローチャート: 判断 251"/>
        <xdr:cNvSpPr/>
      </xdr:nvSpPr>
      <xdr:spPr>
        <a:xfrm>
          <a:off x="1079500" y="1685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142536</xdr:rowOff>
    </xdr:from>
    <xdr:ext cx="534377" cy="259045"/>
    <xdr:sp macro="" textlink="">
      <xdr:nvSpPr>
        <xdr:cNvPr id="253" name="テキスト ボックス 252"/>
        <xdr:cNvSpPr txBox="1"/>
      </xdr:nvSpPr>
      <xdr:spPr>
        <a:xfrm>
          <a:off x="863111" y="1694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16565</xdr:rowOff>
    </xdr:from>
    <xdr:to>
      <xdr:col>24</xdr:col>
      <xdr:colOff>114300</xdr:colOff>
      <xdr:row>93</xdr:row>
      <xdr:rowOff>118165</xdr:rowOff>
    </xdr:to>
    <xdr:sp macro="" textlink="">
      <xdr:nvSpPr>
        <xdr:cNvPr id="259" name="楕円 258"/>
        <xdr:cNvSpPr/>
      </xdr:nvSpPr>
      <xdr:spPr>
        <a:xfrm>
          <a:off x="4584700" y="1596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39442</xdr:rowOff>
    </xdr:from>
    <xdr:ext cx="599010" cy="259045"/>
    <xdr:sp macro="" textlink="">
      <xdr:nvSpPr>
        <xdr:cNvPr id="260" name="扶助費該当値テキスト"/>
        <xdr:cNvSpPr txBox="1"/>
      </xdr:nvSpPr>
      <xdr:spPr>
        <a:xfrm>
          <a:off x="4686300" y="15812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57615</xdr:rowOff>
    </xdr:from>
    <xdr:to>
      <xdr:col>20</xdr:col>
      <xdr:colOff>38100</xdr:colOff>
      <xdr:row>95</xdr:row>
      <xdr:rowOff>159215</xdr:rowOff>
    </xdr:to>
    <xdr:sp macro="" textlink="">
      <xdr:nvSpPr>
        <xdr:cNvPr id="261" name="楕円 260"/>
        <xdr:cNvSpPr/>
      </xdr:nvSpPr>
      <xdr:spPr>
        <a:xfrm>
          <a:off x="3746500" y="1634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4292</xdr:rowOff>
    </xdr:from>
    <xdr:ext cx="599010" cy="259045"/>
    <xdr:sp macro="" textlink="">
      <xdr:nvSpPr>
        <xdr:cNvPr id="262" name="テキスト ボックス 261"/>
        <xdr:cNvSpPr txBox="1"/>
      </xdr:nvSpPr>
      <xdr:spPr>
        <a:xfrm>
          <a:off x="3497795" y="1612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21789</xdr:rowOff>
    </xdr:from>
    <xdr:to>
      <xdr:col>15</xdr:col>
      <xdr:colOff>101600</xdr:colOff>
      <xdr:row>93</xdr:row>
      <xdr:rowOff>123389</xdr:rowOff>
    </xdr:to>
    <xdr:sp macro="" textlink="">
      <xdr:nvSpPr>
        <xdr:cNvPr id="263" name="楕円 262"/>
        <xdr:cNvSpPr/>
      </xdr:nvSpPr>
      <xdr:spPr>
        <a:xfrm>
          <a:off x="2857500" y="1596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114516</xdr:rowOff>
    </xdr:from>
    <xdr:ext cx="599010" cy="259045"/>
    <xdr:sp macro="" textlink="">
      <xdr:nvSpPr>
        <xdr:cNvPr id="264" name="テキスト ボックス 263"/>
        <xdr:cNvSpPr txBox="1"/>
      </xdr:nvSpPr>
      <xdr:spPr>
        <a:xfrm>
          <a:off x="2608795" y="1605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114765</xdr:rowOff>
    </xdr:from>
    <xdr:to>
      <xdr:col>10</xdr:col>
      <xdr:colOff>165100</xdr:colOff>
      <xdr:row>98</xdr:row>
      <xdr:rowOff>44915</xdr:rowOff>
    </xdr:to>
    <xdr:sp macro="" textlink="">
      <xdr:nvSpPr>
        <xdr:cNvPr id="265" name="楕円 264"/>
        <xdr:cNvSpPr/>
      </xdr:nvSpPr>
      <xdr:spPr>
        <a:xfrm>
          <a:off x="1968500" y="167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36042</xdr:rowOff>
    </xdr:from>
    <xdr:ext cx="534377" cy="259045"/>
    <xdr:sp macro="" textlink="">
      <xdr:nvSpPr>
        <xdr:cNvPr id="266" name="テキスト ボックス 265"/>
        <xdr:cNvSpPr txBox="1"/>
      </xdr:nvSpPr>
      <xdr:spPr>
        <a:xfrm>
          <a:off x="1752111" y="1683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10294</xdr:rowOff>
    </xdr:from>
    <xdr:to>
      <xdr:col>6</xdr:col>
      <xdr:colOff>38100</xdr:colOff>
      <xdr:row>98</xdr:row>
      <xdr:rowOff>111894</xdr:rowOff>
    </xdr:to>
    <xdr:sp macro="" textlink="">
      <xdr:nvSpPr>
        <xdr:cNvPr id="267" name="楕円 266"/>
        <xdr:cNvSpPr/>
      </xdr:nvSpPr>
      <xdr:spPr>
        <a:xfrm>
          <a:off x="1079500" y="1681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128421</xdr:rowOff>
    </xdr:from>
    <xdr:ext cx="534377" cy="259045"/>
    <xdr:sp macro="" textlink="">
      <xdr:nvSpPr>
        <xdr:cNvPr id="268" name="テキスト ボックス 267"/>
        <xdr:cNvSpPr txBox="1"/>
      </xdr:nvSpPr>
      <xdr:spPr>
        <a:xfrm>
          <a:off x="863111" y="1658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2" name="テキスト ボックス 281"/>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4" name="テキスト ボックス 283"/>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6" name="テキスト ボックス 285"/>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8" name="テキスト ボックス 287"/>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154289</xdr:rowOff>
    </xdr:from>
    <xdr:to>
      <xdr:col>54</xdr:col>
      <xdr:colOff>189865</xdr:colOff>
      <xdr:row>38</xdr:row>
      <xdr:rowOff>140009</xdr:rowOff>
    </xdr:to>
    <xdr:cxnSp macro="">
      <xdr:nvCxnSpPr>
        <xdr:cNvPr id="292" name="直線コネクタ 291"/>
        <xdr:cNvCxnSpPr/>
      </xdr:nvCxnSpPr>
      <xdr:spPr>
        <a:xfrm flipV="1">
          <a:off x="10475595" y="6326489"/>
          <a:ext cx="1270" cy="328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143836</xdr:rowOff>
    </xdr:from>
    <xdr:ext cx="534377" cy="259045"/>
    <xdr:sp macro="" textlink="">
      <xdr:nvSpPr>
        <xdr:cNvPr id="293" name="補助費等最小値テキスト"/>
        <xdr:cNvSpPr txBox="1"/>
      </xdr:nvSpPr>
      <xdr:spPr>
        <a:xfrm>
          <a:off x="10528300" y="665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140009</xdr:rowOff>
    </xdr:from>
    <xdr:to>
      <xdr:col>55</xdr:col>
      <xdr:colOff>88900</xdr:colOff>
      <xdr:row>38</xdr:row>
      <xdr:rowOff>140009</xdr:rowOff>
    </xdr:to>
    <xdr:cxnSp macro="">
      <xdr:nvCxnSpPr>
        <xdr:cNvPr id="294" name="直線コネクタ 293"/>
        <xdr:cNvCxnSpPr/>
      </xdr:nvCxnSpPr>
      <xdr:spPr>
        <a:xfrm>
          <a:off x="10388600" y="6655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100966</xdr:rowOff>
    </xdr:from>
    <xdr:ext cx="599010" cy="259045"/>
    <xdr:sp macro="" textlink="">
      <xdr:nvSpPr>
        <xdr:cNvPr id="295" name="補助費等最大値テキスト"/>
        <xdr:cNvSpPr txBox="1"/>
      </xdr:nvSpPr>
      <xdr:spPr>
        <a:xfrm>
          <a:off x="10528300" y="610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154289</xdr:rowOff>
    </xdr:from>
    <xdr:to>
      <xdr:col>55</xdr:col>
      <xdr:colOff>88900</xdr:colOff>
      <xdr:row>36</xdr:row>
      <xdr:rowOff>154289</xdr:rowOff>
    </xdr:to>
    <xdr:cxnSp macro="">
      <xdr:nvCxnSpPr>
        <xdr:cNvPr id="296" name="直線コネクタ 295"/>
        <xdr:cNvCxnSpPr/>
      </xdr:nvCxnSpPr>
      <xdr:spPr>
        <a:xfrm>
          <a:off x="10388600" y="632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41665</xdr:rowOff>
    </xdr:from>
    <xdr:to>
      <xdr:col>55</xdr:col>
      <xdr:colOff>0</xdr:colOff>
      <xdr:row>36</xdr:row>
      <xdr:rowOff>154289</xdr:rowOff>
    </xdr:to>
    <xdr:cxnSp macro="">
      <xdr:nvCxnSpPr>
        <xdr:cNvPr id="297" name="直線コネクタ 296"/>
        <xdr:cNvCxnSpPr/>
      </xdr:nvCxnSpPr>
      <xdr:spPr>
        <a:xfrm>
          <a:off x="9639300" y="5528065"/>
          <a:ext cx="838200" cy="79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115535</xdr:rowOff>
    </xdr:from>
    <xdr:ext cx="534377" cy="259045"/>
    <xdr:sp macro="" textlink="">
      <xdr:nvSpPr>
        <xdr:cNvPr id="298" name="補助費等平均値テキスト"/>
        <xdr:cNvSpPr txBox="1"/>
      </xdr:nvSpPr>
      <xdr:spPr>
        <a:xfrm>
          <a:off x="10528300" y="64591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137108</xdr:rowOff>
    </xdr:from>
    <xdr:to>
      <xdr:col>55</xdr:col>
      <xdr:colOff>50800</xdr:colOff>
      <xdr:row>38</xdr:row>
      <xdr:rowOff>67258</xdr:rowOff>
    </xdr:to>
    <xdr:sp macro="" textlink="">
      <xdr:nvSpPr>
        <xdr:cNvPr id="299" name="フローチャート: 判断 298"/>
        <xdr:cNvSpPr/>
      </xdr:nvSpPr>
      <xdr:spPr>
        <a:xfrm>
          <a:off x="10426700" y="648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41665</xdr:rowOff>
    </xdr:from>
    <xdr:to>
      <xdr:col>50</xdr:col>
      <xdr:colOff>114300</xdr:colOff>
      <xdr:row>32</xdr:row>
      <xdr:rowOff>112531</xdr:rowOff>
    </xdr:to>
    <xdr:cxnSp macro="">
      <xdr:nvCxnSpPr>
        <xdr:cNvPr id="300" name="直線コネクタ 299"/>
        <xdr:cNvCxnSpPr/>
      </xdr:nvCxnSpPr>
      <xdr:spPr>
        <a:xfrm flipV="1">
          <a:off x="8750300" y="5528065"/>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132707</xdr:rowOff>
    </xdr:from>
    <xdr:to>
      <xdr:col>50</xdr:col>
      <xdr:colOff>165100</xdr:colOff>
      <xdr:row>38</xdr:row>
      <xdr:rowOff>62857</xdr:rowOff>
    </xdr:to>
    <xdr:sp macro="" textlink="">
      <xdr:nvSpPr>
        <xdr:cNvPr id="301" name="フローチャート: 判断 300"/>
        <xdr:cNvSpPr/>
      </xdr:nvSpPr>
      <xdr:spPr>
        <a:xfrm>
          <a:off x="9588500" y="647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53984</xdr:rowOff>
    </xdr:from>
    <xdr:ext cx="534377" cy="259045"/>
    <xdr:sp macro="" textlink="">
      <xdr:nvSpPr>
        <xdr:cNvPr id="302" name="テキスト ボックス 301"/>
        <xdr:cNvSpPr txBox="1"/>
      </xdr:nvSpPr>
      <xdr:spPr>
        <a:xfrm>
          <a:off x="9372111" y="656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133936</xdr:rowOff>
    </xdr:from>
    <xdr:to>
      <xdr:col>45</xdr:col>
      <xdr:colOff>177800</xdr:colOff>
      <xdr:row>32</xdr:row>
      <xdr:rowOff>112531</xdr:rowOff>
    </xdr:to>
    <xdr:cxnSp macro="">
      <xdr:nvCxnSpPr>
        <xdr:cNvPr id="303" name="直線コネクタ 302"/>
        <xdr:cNvCxnSpPr/>
      </xdr:nvCxnSpPr>
      <xdr:spPr>
        <a:xfrm>
          <a:off x="7861300" y="5277436"/>
          <a:ext cx="889000" cy="32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139360</xdr:rowOff>
    </xdr:from>
    <xdr:to>
      <xdr:col>46</xdr:col>
      <xdr:colOff>38100</xdr:colOff>
      <xdr:row>38</xdr:row>
      <xdr:rowOff>69510</xdr:rowOff>
    </xdr:to>
    <xdr:sp macro="" textlink="">
      <xdr:nvSpPr>
        <xdr:cNvPr id="304" name="フローチャート: 判断 303"/>
        <xdr:cNvSpPr/>
      </xdr:nvSpPr>
      <xdr:spPr>
        <a:xfrm>
          <a:off x="8699500" y="648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60637</xdr:rowOff>
    </xdr:from>
    <xdr:ext cx="534377" cy="259045"/>
    <xdr:sp macro="" textlink="">
      <xdr:nvSpPr>
        <xdr:cNvPr id="305" name="テキスト ボックス 304"/>
        <xdr:cNvSpPr txBox="1"/>
      </xdr:nvSpPr>
      <xdr:spPr>
        <a:xfrm>
          <a:off x="8483111" y="657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133936</xdr:rowOff>
    </xdr:from>
    <xdr:to>
      <xdr:col>41</xdr:col>
      <xdr:colOff>50800</xdr:colOff>
      <xdr:row>37</xdr:row>
      <xdr:rowOff>49011</xdr:rowOff>
    </xdr:to>
    <xdr:cxnSp macro="">
      <xdr:nvCxnSpPr>
        <xdr:cNvPr id="306" name="直線コネクタ 305"/>
        <xdr:cNvCxnSpPr/>
      </xdr:nvCxnSpPr>
      <xdr:spPr>
        <a:xfrm flipV="1">
          <a:off x="6972300" y="5277436"/>
          <a:ext cx="889000" cy="111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105786</xdr:rowOff>
    </xdr:from>
    <xdr:to>
      <xdr:col>41</xdr:col>
      <xdr:colOff>101600</xdr:colOff>
      <xdr:row>36</xdr:row>
      <xdr:rowOff>35936</xdr:rowOff>
    </xdr:to>
    <xdr:sp macro="" textlink="">
      <xdr:nvSpPr>
        <xdr:cNvPr id="307" name="フローチャート: 判断 306"/>
        <xdr:cNvSpPr/>
      </xdr:nvSpPr>
      <xdr:spPr>
        <a:xfrm>
          <a:off x="7810500" y="610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27063</xdr:rowOff>
    </xdr:from>
    <xdr:ext cx="599010" cy="259045"/>
    <xdr:sp macro="" textlink="">
      <xdr:nvSpPr>
        <xdr:cNvPr id="308" name="テキスト ボックス 307"/>
        <xdr:cNvSpPr txBox="1"/>
      </xdr:nvSpPr>
      <xdr:spPr>
        <a:xfrm>
          <a:off x="7561795" y="619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10414</xdr:rowOff>
    </xdr:from>
    <xdr:to>
      <xdr:col>36</xdr:col>
      <xdr:colOff>165100</xdr:colOff>
      <xdr:row>38</xdr:row>
      <xdr:rowOff>112014</xdr:rowOff>
    </xdr:to>
    <xdr:sp macro="" textlink="">
      <xdr:nvSpPr>
        <xdr:cNvPr id="309" name="フローチャート: 判断 308"/>
        <xdr:cNvSpPr/>
      </xdr:nvSpPr>
      <xdr:spPr>
        <a:xfrm>
          <a:off x="6921500" y="652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103141</xdr:rowOff>
    </xdr:from>
    <xdr:ext cx="534377" cy="259045"/>
    <xdr:sp macro="" textlink="">
      <xdr:nvSpPr>
        <xdr:cNvPr id="310" name="テキスト ボックス 309"/>
        <xdr:cNvSpPr txBox="1"/>
      </xdr:nvSpPr>
      <xdr:spPr>
        <a:xfrm>
          <a:off x="6705111" y="661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103489</xdr:rowOff>
    </xdr:from>
    <xdr:to>
      <xdr:col>55</xdr:col>
      <xdr:colOff>50800</xdr:colOff>
      <xdr:row>37</xdr:row>
      <xdr:rowOff>33639</xdr:rowOff>
    </xdr:to>
    <xdr:sp macro="" textlink="">
      <xdr:nvSpPr>
        <xdr:cNvPr id="316" name="楕円 315"/>
        <xdr:cNvSpPr/>
      </xdr:nvSpPr>
      <xdr:spPr>
        <a:xfrm>
          <a:off x="10426700" y="627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56516</xdr:rowOff>
    </xdr:from>
    <xdr:ext cx="599010" cy="259045"/>
    <xdr:sp macro="" textlink="">
      <xdr:nvSpPr>
        <xdr:cNvPr id="317" name="補助費等該当値テキスト"/>
        <xdr:cNvSpPr txBox="1"/>
      </xdr:nvSpPr>
      <xdr:spPr>
        <a:xfrm>
          <a:off x="10528300" y="6228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162315</xdr:rowOff>
    </xdr:from>
    <xdr:to>
      <xdr:col>50</xdr:col>
      <xdr:colOff>165100</xdr:colOff>
      <xdr:row>32</xdr:row>
      <xdr:rowOff>92465</xdr:rowOff>
    </xdr:to>
    <xdr:sp macro="" textlink="">
      <xdr:nvSpPr>
        <xdr:cNvPr id="318" name="楕円 317"/>
        <xdr:cNvSpPr/>
      </xdr:nvSpPr>
      <xdr:spPr>
        <a:xfrm>
          <a:off x="9588500" y="547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108992</xdr:rowOff>
    </xdr:from>
    <xdr:ext cx="599010" cy="259045"/>
    <xdr:sp macro="" textlink="">
      <xdr:nvSpPr>
        <xdr:cNvPr id="319" name="テキスト ボックス 318"/>
        <xdr:cNvSpPr txBox="1"/>
      </xdr:nvSpPr>
      <xdr:spPr>
        <a:xfrm>
          <a:off x="9339795" y="525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61731</xdr:rowOff>
    </xdr:from>
    <xdr:to>
      <xdr:col>46</xdr:col>
      <xdr:colOff>38100</xdr:colOff>
      <xdr:row>32</xdr:row>
      <xdr:rowOff>163331</xdr:rowOff>
    </xdr:to>
    <xdr:sp macro="" textlink="">
      <xdr:nvSpPr>
        <xdr:cNvPr id="320" name="楕円 319"/>
        <xdr:cNvSpPr/>
      </xdr:nvSpPr>
      <xdr:spPr>
        <a:xfrm>
          <a:off x="8699500" y="554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8408</xdr:rowOff>
    </xdr:from>
    <xdr:ext cx="599010" cy="259045"/>
    <xdr:sp macro="" textlink="">
      <xdr:nvSpPr>
        <xdr:cNvPr id="321" name="テキスト ボックス 320"/>
        <xdr:cNvSpPr txBox="1"/>
      </xdr:nvSpPr>
      <xdr:spPr>
        <a:xfrm>
          <a:off x="8450795" y="532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83136</xdr:rowOff>
    </xdr:from>
    <xdr:to>
      <xdr:col>41</xdr:col>
      <xdr:colOff>101600</xdr:colOff>
      <xdr:row>31</xdr:row>
      <xdr:rowOff>13286</xdr:rowOff>
    </xdr:to>
    <xdr:sp macro="" textlink="">
      <xdr:nvSpPr>
        <xdr:cNvPr id="322" name="楕円 321"/>
        <xdr:cNvSpPr/>
      </xdr:nvSpPr>
      <xdr:spPr>
        <a:xfrm>
          <a:off x="7810500" y="522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29813</xdr:rowOff>
    </xdr:from>
    <xdr:ext cx="599010" cy="259045"/>
    <xdr:sp macro="" textlink="">
      <xdr:nvSpPr>
        <xdr:cNvPr id="323" name="テキスト ボックス 322"/>
        <xdr:cNvSpPr txBox="1"/>
      </xdr:nvSpPr>
      <xdr:spPr>
        <a:xfrm>
          <a:off x="7561795" y="500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169661</xdr:rowOff>
    </xdr:from>
    <xdr:to>
      <xdr:col>36</xdr:col>
      <xdr:colOff>165100</xdr:colOff>
      <xdr:row>37</xdr:row>
      <xdr:rowOff>99811</xdr:rowOff>
    </xdr:to>
    <xdr:sp macro="" textlink="">
      <xdr:nvSpPr>
        <xdr:cNvPr id="324" name="楕円 323"/>
        <xdr:cNvSpPr/>
      </xdr:nvSpPr>
      <xdr:spPr>
        <a:xfrm>
          <a:off x="6921500" y="634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116338</xdr:rowOff>
    </xdr:from>
    <xdr:ext cx="534377" cy="259045"/>
    <xdr:sp macro="" textlink="">
      <xdr:nvSpPr>
        <xdr:cNvPr id="325" name="テキスト ボックス 324"/>
        <xdr:cNvSpPr txBox="1"/>
      </xdr:nvSpPr>
      <xdr:spPr>
        <a:xfrm>
          <a:off x="6705111" y="611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9" name="テキスト ボックス 338"/>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56</xdr:row>
      <xdr:rowOff>113407</xdr:rowOff>
    </xdr:from>
    <xdr:to>
      <xdr:col>54</xdr:col>
      <xdr:colOff>189865</xdr:colOff>
      <xdr:row>58</xdr:row>
      <xdr:rowOff>161444</xdr:rowOff>
    </xdr:to>
    <xdr:cxnSp macro="">
      <xdr:nvCxnSpPr>
        <xdr:cNvPr id="349" name="直線コネクタ 348"/>
        <xdr:cNvCxnSpPr/>
      </xdr:nvCxnSpPr>
      <xdr:spPr>
        <a:xfrm flipV="1">
          <a:off x="10475595" y="9714607"/>
          <a:ext cx="1270" cy="39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165271</xdr:rowOff>
    </xdr:from>
    <xdr:ext cx="534377" cy="259045"/>
    <xdr:sp macro="" textlink="">
      <xdr:nvSpPr>
        <xdr:cNvPr id="350" name="普通建設事業費最小値テキスト"/>
        <xdr:cNvSpPr txBox="1"/>
      </xdr:nvSpPr>
      <xdr:spPr>
        <a:xfrm>
          <a:off x="10528300" y="10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161444</xdr:rowOff>
    </xdr:from>
    <xdr:to>
      <xdr:col>55</xdr:col>
      <xdr:colOff>88900</xdr:colOff>
      <xdr:row>58</xdr:row>
      <xdr:rowOff>161444</xdr:rowOff>
    </xdr:to>
    <xdr:cxnSp macro="">
      <xdr:nvCxnSpPr>
        <xdr:cNvPr id="351" name="直線コネクタ 350"/>
        <xdr:cNvCxnSpPr/>
      </xdr:nvCxnSpPr>
      <xdr:spPr>
        <a:xfrm>
          <a:off x="10388600" y="1010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60084</xdr:rowOff>
    </xdr:from>
    <xdr:ext cx="599010" cy="259045"/>
    <xdr:sp macro="" textlink="">
      <xdr:nvSpPr>
        <xdr:cNvPr id="352" name="普通建設事業費最大値テキスト"/>
        <xdr:cNvSpPr txBox="1"/>
      </xdr:nvSpPr>
      <xdr:spPr>
        <a:xfrm>
          <a:off x="10528300" y="9489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113407</xdr:rowOff>
    </xdr:from>
    <xdr:to>
      <xdr:col>55</xdr:col>
      <xdr:colOff>88900</xdr:colOff>
      <xdr:row>56</xdr:row>
      <xdr:rowOff>113407</xdr:rowOff>
    </xdr:to>
    <xdr:cxnSp macro="">
      <xdr:nvCxnSpPr>
        <xdr:cNvPr id="353" name="直線コネクタ 352"/>
        <xdr:cNvCxnSpPr/>
      </xdr:nvCxnSpPr>
      <xdr:spPr>
        <a:xfrm>
          <a:off x="10388600" y="9714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20950</xdr:rowOff>
    </xdr:from>
    <xdr:to>
      <xdr:col>55</xdr:col>
      <xdr:colOff>0</xdr:colOff>
      <xdr:row>57</xdr:row>
      <xdr:rowOff>64986</xdr:rowOff>
    </xdr:to>
    <xdr:cxnSp macro="">
      <xdr:nvCxnSpPr>
        <xdr:cNvPr id="354" name="直線コネクタ 353"/>
        <xdr:cNvCxnSpPr/>
      </xdr:nvCxnSpPr>
      <xdr:spPr>
        <a:xfrm>
          <a:off x="9639300" y="9793600"/>
          <a:ext cx="838200" cy="4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117855</xdr:rowOff>
    </xdr:from>
    <xdr:ext cx="534377" cy="259045"/>
    <xdr:sp macro="" textlink="">
      <xdr:nvSpPr>
        <xdr:cNvPr id="355" name="普通建設事業費平均値テキスト"/>
        <xdr:cNvSpPr txBox="1"/>
      </xdr:nvSpPr>
      <xdr:spPr>
        <a:xfrm>
          <a:off x="10528300" y="98905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139428</xdr:rowOff>
    </xdr:from>
    <xdr:to>
      <xdr:col>55</xdr:col>
      <xdr:colOff>50800</xdr:colOff>
      <xdr:row>58</xdr:row>
      <xdr:rowOff>69578</xdr:rowOff>
    </xdr:to>
    <xdr:sp macro="" textlink="">
      <xdr:nvSpPr>
        <xdr:cNvPr id="356" name="フローチャート: 判断 355"/>
        <xdr:cNvSpPr/>
      </xdr:nvSpPr>
      <xdr:spPr>
        <a:xfrm>
          <a:off x="10426700" y="991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29774</xdr:rowOff>
    </xdr:from>
    <xdr:to>
      <xdr:col>50</xdr:col>
      <xdr:colOff>114300</xdr:colOff>
      <xdr:row>57</xdr:row>
      <xdr:rowOff>20950</xdr:rowOff>
    </xdr:to>
    <xdr:cxnSp macro="">
      <xdr:nvCxnSpPr>
        <xdr:cNvPr id="357" name="直線コネクタ 356"/>
        <xdr:cNvCxnSpPr/>
      </xdr:nvCxnSpPr>
      <xdr:spPr>
        <a:xfrm>
          <a:off x="8750300" y="9288074"/>
          <a:ext cx="889000" cy="50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149056</xdr:rowOff>
    </xdr:from>
    <xdr:to>
      <xdr:col>50</xdr:col>
      <xdr:colOff>165100</xdr:colOff>
      <xdr:row>58</xdr:row>
      <xdr:rowOff>79206</xdr:rowOff>
    </xdr:to>
    <xdr:sp macro="" textlink="">
      <xdr:nvSpPr>
        <xdr:cNvPr id="358" name="フローチャート: 判断 357"/>
        <xdr:cNvSpPr/>
      </xdr:nvSpPr>
      <xdr:spPr>
        <a:xfrm>
          <a:off x="9588500" y="9921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70333</xdr:rowOff>
    </xdr:from>
    <xdr:ext cx="534377" cy="259045"/>
    <xdr:sp macro="" textlink="">
      <xdr:nvSpPr>
        <xdr:cNvPr id="359" name="テキスト ボックス 358"/>
        <xdr:cNvSpPr txBox="1"/>
      </xdr:nvSpPr>
      <xdr:spPr>
        <a:xfrm>
          <a:off x="9372111" y="1001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69947</xdr:rowOff>
    </xdr:from>
    <xdr:to>
      <xdr:col>45</xdr:col>
      <xdr:colOff>177800</xdr:colOff>
      <xdr:row>54</xdr:row>
      <xdr:rowOff>29774</xdr:rowOff>
    </xdr:to>
    <xdr:cxnSp macro="">
      <xdr:nvCxnSpPr>
        <xdr:cNvPr id="360" name="直線コネクタ 359"/>
        <xdr:cNvCxnSpPr/>
      </xdr:nvCxnSpPr>
      <xdr:spPr>
        <a:xfrm>
          <a:off x="7861300" y="8813897"/>
          <a:ext cx="889000" cy="47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149034</xdr:rowOff>
    </xdr:from>
    <xdr:to>
      <xdr:col>46</xdr:col>
      <xdr:colOff>38100</xdr:colOff>
      <xdr:row>58</xdr:row>
      <xdr:rowOff>79184</xdr:rowOff>
    </xdr:to>
    <xdr:sp macro="" textlink="">
      <xdr:nvSpPr>
        <xdr:cNvPr id="361" name="フローチャート: 判断 360"/>
        <xdr:cNvSpPr/>
      </xdr:nvSpPr>
      <xdr:spPr>
        <a:xfrm>
          <a:off x="8699500" y="992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70311</xdr:rowOff>
    </xdr:from>
    <xdr:ext cx="534377" cy="259045"/>
    <xdr:sp macro="" textlink="">
      <xdr:nvSpPr>
        <xdr:cNvPr id="362" name="テキスト ボックス 361"/>
        <xdr:cNvSpPr txBox="1"/>
      </xdr:nvSpPr>
      <xdr:spPr>
        <a:xfrm>
          <a:off x="8483111" y="1001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69947</xdr:rowOff>
    </xdr:from>
    <xdr:to>
      <xdr:col>41</xdr:col>
      <xdr:colOff>50800</xdr:colOff>
      <xdr:row>52</xdr:row>
      <xdr:rowOff>81735</xdr:rowOff>
    </xdr:to>
    <xdr:cxnSp macro="">
      <xdr:nvCxnSpPr>
        <xdr:cNvPr id="363" name="直線コネクタ 362"/>
        <xdr:cNvCxnSpPr/>
      </xdr:nvCxnSpPr>
      <xdr:spPr>
        <a:xfrm flipV="1">
          <a:off x="6972300" y="8813897"/>
          <a:ext cx="889000" cy="18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121605</xdr:rowOff>
    </xdr:from>
    <xdr:to>
      <xdr:col>41</xdr:col>
      <xdr:colOff>101600</xdr:colOff>
      <xdr:row>58</xdr:row>
      <xdr:rowOff>51755</xdr:rowOff>
    </xdr:to>
    <xdr:sp macro="" textlink="">
      <xdr:nvSpPr>
        <xdr:cNvPr id="364" name="フローチャート: 判断 363"/>
        <xdr:cNvSpPr/>
      </xdr:nvSpPr>
      <xdr:spPr>
        <a:xfrm>
          <a:off x="7810500" y="98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42882</xdr:rowOff>
    </xdr:from>
    <xdr:ext cx="534377" cy="259045"/>
    <xdr:sp macro="" textlink="">
      <xdr:nvSpPr>
        <xdr:cNvPr id="365" name="テキスト ボックス 364"/>
        <xdr:cNvSpPr txBox="1"/>
      </xdr:nvSpPr>
      <xdr:spPr>
        <a:xfrm>
          <a:off x="7594111" y="998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83783</xdr:rowOff>
    </xdr:from>
    <xdr:to>
      <xdr:col>36</xdr:col>
      <xdr:colOff>165100</xdr:colOff>
      <xdr:row>58</xdr:row>
      <xdr:rowOff>13933</xdr:rowOff>
    </xdr:to>
    <xdr:sp macro="" textlink="">
      <xdr:nvSpPr>
        <xdr:cNvPr id="366" name="フローチャート: 判断 365"/>
        <xdr:cNvSpPr/>
      </xdr:nvSpPr>
      <xdr:spPr>
        <a:xfrm>
          <a:off x="6921500" y="985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5060</xdr:rowOff>
    </xdr:from>
    <xdr:ext cx="534377" cy="259045"/>
    <xdr:sp macro="" textlink="">
      <xdr:nvSpPr>
        <xdr:cNvPr id="367" name="テキスト ボックス 366"/>
        <xdr:cNvSpPr txBox="1"/>
      </xdr:nvSpPr>
      <xdr:spPr>
        <a:xfrm>
          <a:off x="6705111" y="994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14186</xdr:rowOff>
    </xdr:from>
    <xdr:to>
      <xdr:col>55</xdr:col>
      <xdr:colOff>50800</xdr:colOff>
      <xdr:row>57</xdr:row>
      <xdr:rowOff>115786</xdr:rowOff>
    </xdr:to>
    <xdr:sp macro="" textlink="">
      <xdr:nvSpPr>
        <xdr:cNvPr id="373" name="楕円 372"/>
        <xdr:cNvSpPr/>
      </xdr:nvSpPr>
      <xdr:spPr>
        <a:xfrm>
          <a:off x="10426700" y="978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100563</xdr:rowOff>
    </xdr:from>
    <xdr:ext cx="534377" cy="259045"/>
    <xdr:sp macro="" textlink="">
      <xdr:nvSpPr>
        <xdr:cNvPr id="374" name="普通建設事業費該当値テキスト"/>
        <xdr:cNvSpPr txBox="1"/>
      </xdr:nvSpPr>
      <xdr:spPr>
        <a:xfrm>
          <a:off x="10528300" y="970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141600</xdr:rowOff>
    </xdr:from>
    <xdr:to>
      <xdr:col>50</xdr:col>
      <xdr:colOff>165100</xdr:colOff>
      <xdr:row>57</xdr:row>
      <xdr:rowOff>71750</xdr:rowOff>
    </xdr:to>
    <xdr:sp macro="" textlink="">
      <xdr:nvSpPr>
        <xdr:cNvPr id="375" name="楕円 374"/>
        <xdr:cNvSpPr/>
      </xdr:nvSpPr>
      <xdr:spPr>
        <a:xfrm>
          <a:off x="9588500" y="974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88277</xdr:rowOff>
    </xdr:from>
    <xdr:ext cx="534377" cy="259045"/>
    <xdr:sp macro="" textlink="">
      <xdr:nvSpPr>
        <xdr:cNvPr id="376" name="テキスト ボックス 375"/>
        <xdr:cNvSpPr txBox="1"/>
      </xdr:nvSpPr>
      <xdr:spPr>
        <a:xfrm>
          <a:off x="9372111" y="95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150424</xdr:rowOff>
    </xdr:from>
    <xdr:to>
      <xdr:col>46</xdr:col>
      <xdr:colOff>38100</xdr:colOff>
      <xdr:row>54</xdr:row>
      <xdr:rowOff>80574</xdr:rowOff>
    </xdr:to>
    <xdr:sp macro="" textlink="">
      <xdr:nvSpPr>
        <xdr:cNvPr id="377" name="楕円 376"/>
        <xdr:cNvSpPr/>
      </xdr:nvSpPr>
      <xdr:spPr>
        <a:xfrm>
          <a:off x="8699500" y="923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97101</xdr:rowOff>
    </xdr:from>
    <xdr:ext cx="599010" cy="259045"/>
    <xdr:sp macro="" textlink="">
      <xdr:nvSpPr>
        <xdr:cNvPr id="378" name="テキスト ボックス 377"/>
        <xdr:cNvSpPr txBox="1"/>
      </xdr:nvSpPr>
      <xdr:spPr>
        <a:xfrm>
          <a:off x="8450795" y="901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19147</xdr:rowOff>
    </xdr:from>
    <xdr:to>
      <xdr:col>41</xdr:col>
      <xdr:colOff>101600</xdr:colOff>
      <xdr:row>51</xdr:row>
      <xdr:rowOff>120747</xdr:rowOff>
    </xdr:to>
    <xdr:sp macro="" textlink="">
      <xdr:nvSpPr>
        <xdr:cNvPr id="379" name="楕円 378"/>
        <xdr:cNvSpPr/>
      </xdr:nvSpPr>
      <xdr:spPr>
        <a:xfrm>
          <a:off x="7810500" y="876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137274</xdr:rowOff>
    </xdr:from>
    <xdr:ext cx="599010" cy="259045"/>
    <xdr:sp macro="" textlink="">
      <xdr:nvSpPr>
        <xdr:cNvPr id="380" name="テキスト ボックス 379"/>
        <xdr:cNvSpPr txBox="1"/>
      </xdr:nvSpPr>
      <xdr:spPr>
        <a:xfrm>
          <a:off x="7561795" y="8538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30935</xdr:rowOff>
    </xdr:from>
    <xdr:to>
      <xdr:col>36</xdr:col>
      <xdr:colOff>165100</xdr:colOff>
      <xdr:row>52</xdr:row>
      <xdr:rowOff>132535</xdr:rowOff>
    </xdr:to>
    <xdr:sp macro="" textlink="">
      <xdr:nvSpPr>
        <xdr:cNvPr id="381" name="楕円 380"/>
        <xdr:cNvSpPr/>
      </xdr:nvSpPr>
      <xdr:spPr>
        <a:xfrm>
          <a:off x="6921500" y="894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149062</xdr:rowOff>
    </xdr:from>
    <xdr:ext cx="599010" cy="259045"/>
    <xdr:sp macro="" textlink="">
      <xdr:nvSpPr>
        <xdr:cNvPr id="382" name="テキスト ボックス 381"/>
        <xdr:cNvSpPr txBox="1"/>
      </xdr:nvSpPr>
      <xdr:spPr>
        <a:xfrm>
          <a:off x="6672795" y="8721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6" name="テキスト ボックス 395"/>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8" name="テキスト ボックス 39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400" name="テキスト ボックス 39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77</xdr:row>
      <xdr:rowOff>74640</xdr:rowOff>
    </xdr:from>
    <xdr:to>
      <xdr:col>54</xdr:col>
      <xdr:colOff>189865</xdr:colOff>
      <xdr:row>78</xdr:row>
      <xdr:rowOff>139151</xdr:rowOff>
    </xdr:to>
    <xdr:cxnSp macro="">
      <xdr:nvCxnSpPr>
        <xdr:cNvPr id="404" name="直線コネクタ 403"/>
        <xdr:cNvCxnSpPr/>
      </xdr:nvCxnSpPr>
      <xdr:spPr>
        <a:xfrm flipV="1">
          <a:off x="10475595" y="13276290"/>
          <a:ext cx="1270" cy="235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142978</xdr:rowOff>
    </xdr:from>
    <xdr:ext cx="378565" cy="259045"/>
    <xdr:sp macro="" textlink="">
      <xdr:nvSpPr>
        <xdr:cNvPr id="405" name="普通建設事業費 （ うち新規整備　）最小値テキスト"/>
        <xdr:cNvSpPr txBox="1"/>
      </xdr:nvSpPr>
      <xdr:spPr>
        <a:xfrm>
          <a:off x="10528300" y="13516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139151</xdr:rowOff>
    </xdr:from>
    <xdr:to>
      <xdr:col>55</xdr:col>
      <xdr:colOff>88900</xdr:colOff>
      <xdr:row>78</xdr:row>
      <xdr:rowOff>139151</xdr:rowOff>
    </xdr:to>
    <xdr:cxnSp macro="">
      <xdr:nvCxnSpPr>
        <xdr:cNvPr id="406" name="直線コネクタ 405"/>
        <xdr:cNvCxnSpPr/>
      </xdr:nvCxnSpPr>
      <xdr:spPr>
        <a:xfrm>
          <a:off x="10388600" y="1351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21317</xdr:rowOff>
    </xdr:from>
    <xdr:ext cx="534377" cy="259045"/>
    <xdr:sp macro="" textlink="">
      <xdr:nvSpPr>
        <xdr:cNvPr id="407" name="普通建設事業費 （ うち新規整備　）最大値テキスト"/>
        <xdr:cNvSpPr txBox="1"/>
      </xdr:nvSpPr>
      <xdr:spPr>
        <a:xfrm>
          <a:off x="10528300" y="1305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74640</xdr:rowOff>
    </xdr:from>
    <xdr:to>
      <xdr:col>55</xdr:col>
      <xdr:colOff>88900</xdr:colOff>
      <xdr:row>77</xdr:row>
      <xdr:rowOff>74640</xdr:rowOff>
    </xdr:to>
    <xdr:cxnSp macro="">
      <xdr:nvCxnSpPr>
        <xdr:cNvPr id="408" name="直線コネクタ 407"/>
        <xdr:cNvCxnSpPr/>
      </xdr:nvCxnSpPr>
      <xdr:spPr>
        <a:xfrm>
          <a:off x="10388600" y="13276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160255</xdr:rowOff>
    </xdr:from>
    <xdr:to>
      <xdr:col>55</xdr:col>
      <xdr:colOff>0</xdr:colOff>
      <xdr:row>77</xdr:row>
      <xdr:rowOff>96413</xdr:rowOff>
    </xdr:to>
    <xdr:cxnSp macro="">
      <xdr:nvCxnSpPr>
        <xdr:cNvPr id="409" name="直線コネクタ 408"/>
        <xdr:cNvCxnSpPr/>
      </xdr:nvCxnSpPr>
      <xdr:spPr>
        <a:xfrm>
          <a:off x="9639300" y="13190455"/>
          <a:ext cx="838200" cy="10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13935</xdr:rowOff>
    </xdr:from>
    <xdr:ext cx="534377" cy="259045"/>
    <xdr:sp macro="" textlink="">
      <xdr:nvSpPr>
        <xdr:cNvPr id="410" name="普通建設事業費 （ うち新規整備　）平均値テキスト"/>
        <xdr:cNvSpPr txBox="1"/>
      </xdr:nvSpPr>
      <xdr:spPr>
        <a:xfrm>
          <a:off x="10528300" y="13387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35508</xdr:rowOff>
    </xdr:from>
    <xdr:to>
      <xdr:col>55</xdr:col>
      <xdr:colOff>50800</xdr:colOff>
      <xdr:row>78</xdr:row>
      <xdr:rowOff>137108</xdr:rowOff>
    </xdr:to>
    <xdr:sp macro="" textlink="">
      <xdr:nvSpPr>
        <xdr:cNvPr id="411" name="フローチャート: 判断 410"/>
        <xdr:cNvSpPr/>
      </xdr:nvSpPr>
      <xdr:spPr>
        <a:xfrm>
          <a:off x="10426700" y="13408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136335</xdr:rowOff>
    </xdr:from>
    <xdr:to>
      <xdr:col>50</xdr:col>
      <xdr:colOff>114300</xdr:colOff>
      <xdr:row>76</xdr:row>
      <xdr:rowOff>160255</xdr:rowOff>
    </xdr:to>
    <xdr:cxnSp macro="">
      <xdr:nvCxnSpPr>
        <xdr:cNvPr id="412" name="直線コネクタ 411"/>
        <xdr:cNvCxnSpPr/>
      </xdr:nvCxnSpPr>
      <xdr:spPr>
        <a:xfrm>
          <a:off x="8750300" y="12652185"/>
          <a:ext cx="889000" cy="53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41754</xdr:rowOff>
    </xdr:from>
    <xdr:to>
      <xdr:col>50</xdr:col>
      <xdr:colOff>165100</xdr:colOff>
      <xdr:row>78</xdr:row>
      <xdr:rowOff>143354</xdr:rowOff>
    </xdr:to>
    <xdr:sp macro="" textlink="">
      <xdr:nvSpPr>
        <xdr:cNvPr id="413" name="フローチャート: 判断 412"/>
        <xdr:cNvSpPr/>
      </xdr:nvSpPr>
      <xdr:spPr>
        <a:xfrm>
          <a:off x="9588500" y="1341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134481</xdr:rowOff>
    </xdr:from>
    <xdr:ext cx="534377" cy="259045"/>
    <xdr:sp macro="" textlink="">
      <xdr:nvSpPr>
        <xdr:cNvPr id="414" name="テキスト ボックス 413"/>
        <xdr:cNvSpPr txBox="1"/>
      </xdr:nvSpPr>
      <xdr:spPr>
        <a:xfrm>
          <a:off x="9372111" y="1350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72377</xdr:rowOff>
    </xdr:from>
    <xdr:to>
      <xdr:col>45</xdr:col>
      <xdr:colOff>177800</xdr:colOff>
      <xdr:row>73</xdr:row>
      <xdr:rowOff>136335</xdr:rowOff>
    </xdr:to>
    <xdr:cxnSp macro="">
      <xdr:nvCxnSpPr>
        <xdr:cNvPr id="415" name="直線コネクタ 414"/>
        <xdr:cNvCxnSpPr/>
      </xdr:nvCxnSpPr>
      <xdr:spPr>
        <a:xfrm>
          <a:off x="7861300" y="12245327"/>
          <a:ext cx="889000" cy="40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35426</xdr:rowOff>
    </xdr:from>
    <xdr:to>
      <xdr:col>46</xdr:col>
      <xdr:colOff>38100</xdr:colOff>
      <xdr:row>78</xdr:row>
      <xdr:rowOff>137026</xdr:rowOff>
    </xdr:to>
    <xdr:sp macro="" textlink="">
      <xdr:nvSpPr>
        <xdr:cNvPr id="416" name="フローチャート: 判断 415"/>
        <xdr:cNvSpPr/>
      </xdr:nvSpPr>
      <xdr:spPr>
        <a:xfrm>
          <a:off x="8699500" y="1340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128153</xdr:rowOff>
    </xdr:from>
    <xdr:ext cx="534377" cy="259045"/>
    <xdr:sp macro="" textlink="">
      <xdr:nvSpPr>
        <xdr:cNvPr id="417" name="テキスト ボックス 416"/>
        <xdr:cNvSpPr txBox="1"/>
      </xdr:nvSpPr>
      <xdr:spPr>
        <a:xfrm>
          <a:off x="8483111" y="1350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72377</xdr:rowOff>
    </xdr:from>
    <xdr:to>
      <xdr:col>41</xdr:col>
      <xdr:colOff>50800</xdr:colOff>
      <xdr:row>72</xdr:row>
      <xdr:rowOff>119670</xdr:rowOff>
    </xdr:to>
    <xdr:cxnSp macro="">
      <xdr:nvCxnSpPr>
        <xdr:cNvPr id="418" name="直線コネクタ 417"/>
        <xdr:cNvCxnSpPr/>
      </xdr:nvCxnSpPr>
      <xdr:spPr>
        <a:xfrm flipV="1">
          <a:off x="6972300" y="12245327"/>
          <a:ext cx="889000" cy="21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16787</xdr:rowOff>
    </xdr:from>
    <xdr:to>
      <xdr:col>41</xdr:col>
      <xdr:colOff>101600</xdr:colOff>
      <xdr:row>78</xdr:row>
      <xdr:rowOff>118387</xdr:rowOff>
    </xdr:to>
    <xdr:sp macro="" textlink="">
      <xdr:nvSpPr>
        <xdr:cNvPr id="419" name="フローチャート: 判断 418"/>
        <xdr:cNvSpPr/>
      </xdr:nvSpPr>
      <xdr:spPr>
        <a:xfrm>
          <a:off x="7810500" y="1338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109514</xdr:rowOff>
    </xdr:from>
    <xdr:ext cx="534377" cy="259045"/>
    <xdr:sp macro="" textlink="">
      <xdr:nvSpPr>
        <xdr:cNvPr id="420" name="テキスト ボックス 419"/>
        <xdr:cNvSpPr txBox="1"/>
      </xdr:nvSpPr>
      <xdr:spPr>
        <a:xfrm>
          <a:off x="7594111" y="1348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149547</xdr:rowOff>
    </xdr:from>
    <xdr:to>
      <xdr:col>36</xdr:col>
      <xdr:colOff>165100</xdr:colOff>
      <xdr:row>78</xdr:row>
      <xdr:rowOff>79697</xdr:rowOff>
    </xdr:to>
    <xdr:sp macro="" textlink="">
      <xdr:nvSpPr>
        <xdr:cNvPr id="421" name="フローチャート: 判断 420"/>
        <xdr:cNvSpPr/>
      </xdr:nvSpPr>
      <xdr:spPr>
        <a:xfrm>
          <a:off x="6921500" y="133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70824</xdr:rowOff>
    </xdr:from>
    <xdr:ext cx="534377" cy="259045"/>
    <xdr:sp macro="" textlink="">
      <xdr:nvSpPr>
        <xdr:cNvPr id="422" name="テキスト ボックス 421"/>
        <xdr:cNvSpPr txBox="1"/>
      </xdr:nvSpPr>
      <xdr:spPr>
        <a:xfrm>
          <a:off x="6705111" y="1344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45613</xdr:rowOff>
    </xdr:from>
    <xdr:to>
      <xdr:col>55</xdr:col>
      <xdr:colOff>50800</xdr:colOff>
      <xdr:row>77</xdr:row>
      <xdr:rowOff>147213</xdr:rowOff>
    </xdr:to>
    <xdr:sp macro="" textlink="">
      <xdr:nvSpPr>
        <xdr:cNvPr id="428" name="楕円 427"/>
        <xdr:cNvSpPr/>
      </xdr:nvSpPr>
      <xdr:spPr>
        <a:xfrm>
          <a:off x="10426700" y="1324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148318</xdr:rowOff>
    </xdr:from>
    <xdr:ext cx="534377" cy="259045"/>
    <xdr:sp macro="" textlink="">
      <xdr:nvSpPr>
        <xdr:cNvPr id="429" name="普通建設事業費 （ うち新規整備　）該当値テキスト"/>
        <xdr:cNvSpPr txBox="1"/>
      </xdr:nvSpPr>
      <xdr:spPr>
        <a:xfrm>
          <a:off x="10528300" y="1317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109455</xdr:rowOff>
    </xdr:from>
    <xdr:to>
      <xdr:col>50</xdr:col>
      <xdr:colOff>165100</xdr:colOff>
      <xdr:row>77</xdr:row>
      <xdr:rowOff>39605</xdr:rowOff>
    </xdr:to>
    <xdr:sp macro="" textlink="">
      <xdr:nvSpPr>
        <xdr:cNvPr id="430" name="楕円 429"/>
        <xdr:cNvSpPr/>
      </xdr:nvSpPr>
      <xdr:spPr>
        <a:xfrm>
          <a:off x="9588500" y="1313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56132</xdr:rowOff>
    </xdr:from>
    <xdr:ext cx="534377" cy="259045"/>
    <xdr:sp macro="" textlink="">
      <xdr:nvSpPr>
        <xdr:cNvPr id="431" name="テキスト ボックス 430"/>
        <xdr:cNvSpPr txBox="1"/>
      </xdr:nvSpPr>
      <xdr:spPr>
        <a:xfrm>
          <a:off x="9372111" y="1291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85535</xdr:rowOff>
    </xdr:from>
    <xdr:to>
      <xdr:col>46</xdr:col>
      <xdr:colOff>38100</xdr:colOff>
      <xdr:row>74</xdr:row>
      <xdr:rowOff>15685</xdr:rowOff>
    </xdr:to>
    <xdr:sp macro="" textlink="">
      <xdr:nvSpPr>
        <xdr:cNvPr id="432" name="楕円 431"/>
        <xdr:cNvSpPr/>
      </xdr:nvSpPr>
      <xdr:spPr>
        <a:xfrm>
          <a:off x="8699500" y="126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32212</xdr:rowOff>
    </xdr:from>
    <xdr:ext cx="599010" cy="259045"/>
    <xdr:sp macro="" textlink="">
      <xdr:nvSpPr>
        <xdr:cNvPr id="433" name="テキスト ボックス 432"/>
        <xdr:cNvSpPr txBox="1"/>
      </xdr:nvSpPr>
      <xdr:spPr>
        <a:xfrm>
          <a:off x="8450795" y="12376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21577</xdr:rowOff>
    </xdr:from>
    <xdr:to>
      <xdr:col>41</xdr:col>
      <xdr:colOff>101600</xdr:colOff>
      <xdr:row>71</xdr:row>
      <xdr:rowOff>123177</xdr:rowOff>
    </xdr:to>
    <xdr:sp macro="" textlink="">
      <xdr:nvSpPr>
        <xdr:cNvPr id="434" name="楕円 433"/>
        <xdr:cNvSpPr/>
      </xdr:nvSpPr>
      <xdr:spPr>
        <a:xfrm>
          <a:off x="7810500" y="1219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139704</xdr:rowOff>
    </xdr:from>
    <xdr:ext cx="599010" cy="259045"/>
    <xdr:sp macro="" textlink="">
      <xdr:nvSpPr>
        <xdr:cNvPr id="435" name="テキスト ボックス 434"/>
        <xdr:cNvSpPr txBox="1"/>
      </xdr:nvSpPr>
      <xdr:spPr>
        <a:xfrm>
          <a:off x="7561795" y="1196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68870</xdr:rowOff>
    </xdr:from>
    <xdr:to>
      <xdr:col>36</xdr:col>
      <xdr:colOff>165100</xdr:colOff>
      <xdr:row>72</xdr:row>
      <xdr:rowOff>170470</xdr:rowOff>
    </xdr:to>
    <xdr:sp macro="" textlink="">
      <xdr:nvSpPr>
        <xdr:cNvPr id="436" name="楕円 435"/>
        <xdr:cNvSpPr/>
      </xdr:nvSpPr>
      <xdr:spPr>
        <a:xfrm>
          <a:off x="6921500" y="1241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71</xdr:row>
      <xdr:rowOff>15547</xdr:rowOff>
    </xdr:from>
    <xdr:ext cx="599010" cy="259045"/>
    <xdr:sp macro="" textlink="">
      <xdr:nvSpPr>
        <xdr:cNvPr id="437" name="テキスト ボックス 436"/>
        <xdr:cNvSpPr txBox="1"/>
      </xdr:nvSpPr>
      <xdr:spPr>
        <a:xfrm>
          <a:off x="6672795" y="12188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131738</xdr:rowOff>
    </xdr:from>
    <xdr:to>
      <xdr:col>54</xdr:col>
      <xdr:colOff>189865</xdr:colOff>
      <xdr:row>98</xdr:row>
      <xdr:rowOff>96799</xdr:rowOff>
    </xdr:to>
    <xdr:cxnSp macro="">
      <xdr:nvCxnSpPr>
        <xdr:cNvPr id="461" name="直線コネクタ 460"/>
        <xdr:cNvCxnSpPr/>
      </xdr:nvCxnSpPr>
      <xdr:spPr>
        <a:xfrm flipV="1">
          <a:off x="10475595" y="15562238"/>
          <a:ext cx="1270" cy="13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100626</xdr:rowOff>
    </xdr:from>
    <xdr:ext cx="469744" cy="259045"/>
    <xdr:sp macro="" textlink="">
      <xdr:nvSpPr>
        <xdr:cNvPr id="462" name="普通建設事業費 （ うち更新整備　）最小値テキスト"/>
        <xdr:cNvSpPr txBox="1"/>
      </xdr:nvSpPr>
      <xdr:spPr>
        <a:xfrm>
          <a:off x="10528300" y="1690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96799</xdr:rowOff>
    </xdr:from>
    <xdr:to>
      <xdr:col>55</xdr:col>
      <xdr:colOff>88900</xdr:colOff>
      <xdr:row>98</xdr:row>
      <xdr:rowOff>96799</xdr:rowOff>
    </xdr:to>
    <xdr:cxnSp macro="">
      <xdr:nvCxnSpPr>
        <xdr:cNvPr id="463" name="直線コネクタ 462"/>
        <xdr:cNvCxnSpPr/>
      </xdr:nvCxnSpPr>
      <xdr:spPr>
        <a:xfrm>
          <a:off x="10388600" y="16898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78415</xdr:rowOff>
    </xdr:from>
    <xdr:ext cx="534377" cy="259045"/>
    <xdr:sp macro="" textlink="">
      <xdr:nvSpPr>
        <xdr:cNvPr id="464" name="普通建設事業費 （ うち更新整備　）最大値テキスト"/>
        <xdr:cNvSpPr txBox="1"/>
      </xdr:nvSpPr>
      <xdr:spPr>
        <a:xfrm>
          <a:off x="10528300" y="1533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131738</xdr:rowOff>
    </xdr:from>
    <xdr:to>
      <xdr:col>55</xdr:col>
      <xdr:colOff>88900</xdr:colOff>
      <xdr:row>90</xdr:row>
      <xdr:rowOff>131738</xdr:rowOff>
    </xdr:to>
    <xdr:cxnSp macro="">
      <xdr:nvCxnSpPr>
        <xdr:cNvPr id="465" name="直線コネクタ 464"/>
        <xdr:cNvCxnSpPr/>
      </xdr:nvCxnSpPr>
      <xdr:spPr>
        <a:xfrm>
          <a:off x="10388600" y="1556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166599</xdr:rowOff>
    </xdr:from>
    <xdr:to>
      <xdr:col>55</xdr:col>
      <xdr:colOff>0</xdr:colOff>
      <xdr:row>97</xdr:row>
      <xdr:rowOff>4407</xdr:rowOff>
    </xdr:to>
    <xdr:cxnSp macro="">
      <xdr:nvCxnSpPr>
        <xdr:cNvPr id="466" name="直線コネクタ 465"/>
        <xdr:cNvCxnSpPr/>
      </xdr:nvCxnSpPr>
      <xdr:spPr>
        <a:xfrm flipV="1">
          <a:off x="9639300" y="16454349"/>
          <a:ext cx="838200" cy="18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114977</xdr:rowOff>
    </xdr:from>
    <xdr:ext cx="534377" cy="259045"/>
    <xdr:sp macro="" textlink="">
      <xdr:nvSpPr>
        <xdr:cNvPr id="467" name="普通建設事業費 （ うち更新整備　）平均値テキスト"/>
        <xdr:cNvSpPr txBox="1"/>
      </xdr:nvSpPr>
      <xdr:spPr>
        <a:xfrm>
          <a:off x="10528300" y="16231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92100</xdr:rowOff>
    </xdr:from>
    <xdr:to>
      <xdr:col>55</xdr:col>
      <xdr:colOff>50800</xdr:colOff>
      <xdr:row>96</xdr:row>
      <xdr:rowOff>22250</xdr:rowOff>
    </xdr:to>
    <xdr:sp macro="" textlink="">
      <xdr:nvSpPr>
        <xdr:cNvPr id="468" name="フローチャート: 判断 467"/>
        <xdr:cNvSpPr/>
      </xdr:nvSpPr>
      <xdr:spPr>
        <a:xfrm>
          <a:off x="10426700" y="163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53023</xdr:rowOff>
    </xdr:from>
    <xdr:to>
      <xdr:col>50</xdr:col>
      <xdr:colOff>114300</xdr:colOff>
      <xdr:row>97</xdr:row>
      <xdr:rowOff>4407</xdr:rowOff>
    </xdr:to>
    <xdr:cxnSp macro="">
      <xdr:nvCxnSpPr>
        <xdr:cNvPr id="469" name="直線コネクタ 468"/>
        <xdr:cNvCxnSpPr/>
      </xdr:nvCxnSpPr>
      <xdr:spPr>
        <a:xfrm>
          <a:off x="8750300" y="16512223"/>
          <a:ext cx="889000" cy="12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114064</xdr:rowOff>
    </xdr:from>
    <xdr:to>
      <xdr:col>50</xdr:col>
      <xdr:colOff>165100</xdr:colOff>
      <xdr:row>96</xdr:row>
      <xdr:rowOff>44214</xdr:rowOff>
    </xdr:to>
    <xdr:sp macro="" textlink="">
      <xdr:nvSpPr>
        <xdr:cNvPr id="470" name="フローチャート: 判断 469"/>
        <xdr:cNvSpPr/>
      </xdr:nvSpPr>
      <xdr:spPr>
        <a:xfrm>
          <a:off x="9588500" y="1640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60741</xdr:rowOff>
    </xdr:from>
    <xdr:ext cx="534377" cy="259045"/>
    <xdr:sp macro="" textlink="">
      <xdr:nvSpPr>
        <xdr:cNvPr id="471" name="テキスト ボックス 470"/>
        <xdr:cNvSpPr txBox="1"/>
      </xdr:nvSpPr>
      <xdr:spPr>
        <a:xfrm>
          <a:off x="9372111" y="1617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52336</xdr:rowOff>
    </xdr:from>
    <xdr:to>
      <xdr:col>45</xdr:col>
      <xdr:colOff>177800</xdr:colOff>
      <xdr:row>96</xdr:row>
      <xdr:rowOff>53023</xdr:rowOff>
    </xdr:to>
    <xdr:cxnSp macro="">
      <xdr:nvCxnSpPr>
        <xdr:cNvPr id="472" name="直線コネクタ 471"/>
        <xdr:cNvCxnSpPr/>
      </xdr:nvCxnSpPr>
      <xdr:spPr>
        <a:xfrm>
          <a:off x="7861300" y="16511536"/>
          <a:ext cx="8890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168948</xdr:rowOff>
    </xdr:from>
    <xdr:to>
      <xdr:col>46</xdr:col>
      <xdr:colOff>38100</xdr:colOff>
      <xdr:row>96</xdr:row>
      <xdr:rowOff>99098</xdr:rowOff>
    </xdr:to>
    <xdr:sp macro="" textlink="">
      <xdr:nvSpPr>
        <xdr:cNvPr id="473" name="フローチャート: 判断 472"/>
        <xdr:cNvSpPr/>
      </xdr:nvSpPr>
      <xdr:spPr>
        <a:xfrm>
          <a:off x="8699500" y="1645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115625</xdr:rowOff>
    </xdr:from>
    <xdr:ext cx="534377" cy="259045"/>
    <xdr:sp macro="" textlink="">
      <xdr:nvSpPr>
        <xdr:cNvPr id="474" name="テキスト ボックス 473"/>
        <xdr:cNvSpPr txBox="1"/>
      </xdr:nvSpPr>
      <xdr:spPr>
        <a:xfrm>
          <a:off x="8483111" y="1623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47079</xdr:rowOff>
    </xdr:from>
    <xdr:to>
      <xdr:col>41</xdr:col>
      <xdr:colOff>50800</xdr:colOff>
      <xdr:row>96</xdr:row>
      <xdr:rowOff>52336</xdr:rowOff>
    </xdr:to>
    <xdr:cxnSp macro="">
      <xdr:nvCxnSpPr>
        <xdr:cNvPr id="475" name="直線コネクタ 474"/>
        <xdr:cNvCxnSpPr/>
      </xdr:nvCxnSpPr>
      <xdr:spPr>
        <a:xfrm>
          <a:off x="6972300" y="16506279"/>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77451</xdr:rowOff>
    </xdr:from>
    <xdr:to>
      <xdr:col>41</xdr:col>
      <xdr:colOff>101600</xdr:colOff>
      <xdr:row>96</xdr:row>
      <xdr:rowOff>7601</xdr:rowOff>
    </xdr:to>
    <xdr:sp macro="" textlink="">
      <xdr:nvSpPr>
        <xdr:cNvPr id="476" name="フローチャート: 判断 475"/>
        <xdr:cNvSpPr/>
      </xdr:nvSpPr>
      <xdr:spPr>
        <a:xfrm>
          <a:off x="7810500" y="163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24128</xdr:rowOff>
    </xdr:from>
    <xdr:ext cx="534377" cy="259045"/>
    <xdr:sp macro="" textlink="">
      <xdr:nvSpPr>
        <xdr:cNvPr id="477" name="テキスト ボックス 476"/>
        <xdr:cNvSpPr txBox="1"/>
      </xdr:nvSpPr>
      <xdr:spPr>
        <a:xfrm>
          <a:off x="7594111" y="1614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156851</xdr:rowOff>
    </xdr:from>
    <xdr:to>
      <xdr:col>36</xdr:col>
      <xdr:colOff>165100</xdr:colOff>
      <xdr:row>96</xdr:row>
      <xdr:rowOff>87001</xdr:rowOff>
    </xdr:to>
    <xdr:sp macro="" textlink="">
      <xdr:nvSpPr>
        <xdr:cNvPr id="478" name="フローチャート: 判断 477"/>
        <xdr:cNvSpPr/>
      </xdr:nvSpPr>
      <xdr:spPr>
        <a:xfrm>
          <a:off x="69215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103528</xdr:rowOff>
    </xdr:from>
    <xdr:ext cx="534377" cy="259045"/>
    <xdr:sp macro="" textlink="">
      <xdr:nvSpPr>
        <xdr:cNvPr id="479" name="テキスト ボックス 478"/>
        <xdr:cNvSpPr txBox="1"/>
      </xdr:nvSpPr>
      <xdr:spPr>
        <a:xfrm>
          <a:off x="6705111" y="1621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115799</xdr:rowOff>
    </xdr:from>
    <xdr:to>
      <xdr:col>55</xdr:col>
      <xdr:colOff>50800</xdr:colOff>
      <xdr:row>96</xdr:row>
      <xdr:rowOff>45949</xdr:rowOff>
    </xdr:to>
    <xdr:sp macro="" textlink="">
      <xdr:nvSpPr>
        <xdr:cNvPr id="485" name="楕円 484"/>
        <xdr:cNvSpPr/>
      </xdr:nvSpPr>
      <xdr:spPr>
        <a:xfrm>
          <a:off x="10426700" y="1640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94226</xdr:rowOff>
    </xdr:from>
    <xdr:ext cx="534377" cy="259045"/>
    <xdr:sp macro="" textlink="">
      <xdr:nvSpPr>
        <xdr:cNvPr id="486" name="普通建設事業費 （ うち更新整備　）該当値テキスト"/>
        <xdr:cNvSpPr txBox="1"/>
      </xdr:nvSpPr>
      <xdr:spPr>
        <a:xfrm>
          <a:off x="10528300" y="1638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125057</xdr:rowOff>
    </xdr:from>
    <xdr:to>
      <xdr:col>50</xdr:col>
      <xdr:colOff>165100</xdr:colOff>
      <xdr:row>97</xdr:row>
      <xdr:rowOff>55207</xdr:rowOff>
    </xdr:to>
    <xdr:sp macro="" textlink="">
      <xdr:nvSpPr>
        <xdr:cNvPr id="487" name="楕円 486"/>
        <xdr:cNvSpPr/>
      </xdr:nvSpPr>
      <xdr:spPr>
        <a:xfrm>
          <a:off x="9588500" y="1658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46334</xdr:rowOff>
    </xdr:from>
    <xdr:ext cx="534377" cy="259045"/>
    <xdr:sp macro="" textlink="">
      <xdr:nvSpPr>
        <xdr:cNvPr id="488" name="テキスト ボックス 487"/>
        <xdr:cNvSpPr txBox="1"/>
      </xdr:nvSpPr>
      <xdr:spPr>
        <a:xfrm>
          <a:off x="9372111" y="1667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2223</xdr:rowOff>
    </xdr:from>
    <xdr:to>
      <xdr:col>46</xdr:col>
      <xdr:colOff>38100</xdr:colOff>
      <xdr:row>96</xdr:row>
      <xdr:rowOff>103823</xdr:rowOff>
    </xdr:to>
    <xdr:sp macro="" textlink="">
      <xdr:nvSpPr>
        <xdr:cNvPr id="489" name="楕円 488"/>
        <xdr:cNvSpPr/>
      </xdr:nvSpPr>
      <xdr:spPr>
        <a:xfrm>
          <a:off x="8699500" y="1646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94950</xdr:rowOff>
    </xdr:from>
    <xdr:ext cx="534377" cy="259045"/>
    <xdr:sp macro="" textlink="">
      <xdr:nvSpPr>
        <xdr:cNvPr id="490" name="テキスト ボックス 489"/>
        <xdr:cNvSpPr txBox="1"/>
      </xdr:nvSpPr>
      <xdr:spPr>
        <a:xfrm>
          <a:off x="8483111" y="1655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1536</xdr:rowOff>
    </xdr:from>
    <xdr:to>
      <xdr:col>41</xdr:col>
      <xdr:colOff>101600</xdr:colOff>
      <xdr:row>96</xdr:row>
      <xdr:rowOff>103136</xdr:rowOff>
    </xdr:to>
    <xdr:sp macro="" textlink="">
      <xdr:nvSpPr>
        <xdr:cNvPr id="491" name="楕円 490"/>
        <xdr:cNvSpPr/>
      </xdr:nvSpPr>
      <xdr:spPr>
        <a:xfrm>
          <a:off x="7810500" y="1646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94263</xdr:rowOff>
    </xdr:from>
    <xdr:ext cx="534377" cy="259045"/>
    <xdr:sp macro="" textlink="">
      <xdr:nvSpPr>
        <xdr:cNvPr id="492" name="テキスト ボックス 491"/>
        <xdr:cNvSpPr txBox="1"/>
      </xdr:nvSpPr>
      <xdr:spPr>
        <a:xfrm>
          <a:off x="7594111" y="1655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167729</xdr:rowOff>
    </xdr:from>
    <xdr:to>
      <xdr:col>36</xdr:col>
      <xdr:colOff>165100</xdr:colOff>
      <xdr:row>96</xdr:row>
      <xdr:rowOff>97879</xdr:rowOff>
    </xdr:to>
    <xdr:sp macro="" textlink="">
      <xdr:nvSpPr>
        <xdr:cNvPr id="493" name="楕円 492"/>
        <xdr:cNvSpPr/>
      </xdr:nvSpPr>
      <xdr:spPr>
        <a:xfrm>
          <a:off x="6921500" y="1645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89006</xdr:rowOff>
    </xdr:from>
    <xdr:ext cx="534377" cy="259045"/>
    <xdr:sp macro="" textlink="">
      <xdr:nvSpPr>
        <xdr:cNvPr id="494" name="テキスト ボックス 493"/>
        <xdr:cNvSpPr txBox="1"/>
      </xdr:nvSpPr>
      <xdr:spPr>
        <a:xfrm>
          <a:off x="6705111" y="1654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4" name="テキスト ボックス 513"/>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6" name="テキスト ボックス 51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39</xdr:row>
      <xdr:rowOff>19620</xdr:rowOff>
    </xdr:from>
    <xdr:to>
      <xdr:col>85</xdr:col>
      <xdr:colOff>126364</xdr:colOff>
      <xdr:row>39</xdr:row>
      <xdr:rowOff>98878</xdr:rowOff>
    </xdr:to>
    <xdr:cxnSp macro="">
      <xdr:nvCxnSpPr>
        <xdr:cNvPr id="520" name="直線コネクタ 519"/>
        <xdr:cNvCxnSpPr/>
      </xdr:nvCxnSpPr>
      <xdr:spPr>
        <a:xfrm flipV="1">
          <a:off x="16317595" y="6706170"/>
          <a:ext cx="1269" cy="79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40</xdr:row>
      <xdr:rowOff>4396</xdr:rowOff>
    </xdr:from>
    <xdr:ext cx="249299" cy="259045"/>
    <xdr:sp macro="" textlink="">
      <xdr:nvSpPr>
        <xdr:cNvPr id="521" name="災害復旧事業費最小値テキスト"/>
        <xdr:cNvSpPr txBox="1"/>
      </xdr:nvSpPr>
      <xdr:spPr>
        <a:xfrm>
          <a:off x="16370300" y="6862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137747</xdr:rowOff>
    </xdr:from>
    <xdr:ext cx="469744" cy="259045"/>
    <xdr:sp macro="" textlink="">
      <xdr:nvSpPr>
        <xdr:cNvPr id="523" name="災害復旧事業費最大値テキスト"/>
        <xdr:cNvSpPr txBox="1"/>
      </xdr:nvSpPr>
      <xdr:spPr>
        <a:xfrm>
          <a:off x="16370300" y="64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19620</xdr:rowOff>
    </xdr:from>
    <xdr:to>
      <xdr:col>86</xdr:col>
      <xdr:colOff>25400</xdr:colOff>
      <xdr:row>39</xdr:row>
      <xdr:rowOff>19620</xdr:rowOff>
    </xdr:to>
    <xdr:cxnSp macro="">
      <xdr:nvCxnSpPr>
        <xdr:cNvPr id="524" name="直線コネクタ 523"/>
        <xdr:cNvCxnSpPr/>
      </xdr:nvCxnSpPr>
      <xdr:spPr>
        <a:xfrm>
          <a:off x="16230600" y="670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54454</xdr:rowOff>
    </xdr:from>
    <xdr:to>
      <xdr:col>85</xdr:col>
      <xdr:colOff>127000</xdr:colOff>
      <xdr:row>39</xdr:row>
      <xdr:rowOff>75235</xdr:rowOff>
    </xdr:to>
    <xdr:cxnSp macro="">
      <xdr:nvCxnSpPr>
        <xdr:cNvPr id="525" name="直線コネクタ 524"/>
        <xdr:cNvCxnSpPr/>
      </xdr:nvCxnSpPr>
      <xdr:spPr>
        <a:xfrm>
          <a:off x="15481300" y="6569554"/>
          <a:ext cx="838200" cy="19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48847</xdr:rowOff>
    </xdr:from>
    <xdr:ext cx="469744" cy="259045"/>
    <xdr:sp macro="" textlink="">
      <xdr:nvSpPr>
        <xdr:cNvPr id="526" name="災害復旧事業費平均値テキスト"/>
        <xdr:cNvSpPr txBox="1"/>
      </xdr:nvSpPr>
      <xdr:spPr>
        <a:xfrm>
          <a:off x="16370300" y="6735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30433</xdr:rowOff>
    </xdr:from>
    <xdr:to>
      <xdr:col>85</xdr:col>
      <xdr:colOff>177800</xdr:colOff>
      <xdr:row>39</xdr:row>
      <xdr:rowOff>132033</xdr:rowOff>
    </xdr:to>
    <xdr:sp macro="" textlink="">
      <xdr:nvSpPr>
        <xdr:cNvPr id="527" name="フローチャート: 判断 526"/>
        <xdr:cNvSpPr/>
      </xdr:nvSpPr>
      <xdr:spPr>
        <a:xfrm>
          <a:off x="16268700" y="67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153024</xdr:rowOff>
    </xdr:from>
    <xdr:to>
      <xdr:col>81</xdr:col>
      <xdr:colOff>50800</xdr:colOff>
      <xdr:row>38</xdr:row>
      <xdr:rowOff>54454</xdr:rowOff>
    </xdr:to>
    <xdr:cxnSp macro="">
      <xdr:nvCxnSpPr>
        <xdr:cNvPr id="528" name="直線コネクタ 527"/>
        <xdr:cNvCxnSpPr/>
      </xdr:nvCxnSpPr>
      <xdr:spPr>
        <a:xfrm>
          <a:off x="14592300" y="6325224"/>
          <a:ext cx="889000" cy="24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29693</xdr:rowOff>
    </xdr:from>
    <xdr:to>
      <xdr:col>81</xdr:col>
      <xdr:colOff>101600</xdr:colOff>
      <xdr:row>39</xdr:row>
      <xdr:rowOff>131293</xdr:rowOff>
    </xdr:to>
    <xdr:sp macro="" textlink="">
      <xdr:nvSpPr>
        <xdr:cNvPr id="529" name="フローチャート: 判断 528"/>
        <xdr:cNvSpPr/>
      </xdr:nvSpPr>
      <xdr:spPr>
        <a:xfrm>
          <a:off x="15430500" y="67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122420</xdr:rowOff>
    </xdr:from>
    <xdr:ext cx="469744" cy="259045"/>
    <xdr:sp macro="" textlink="">
      <xdr:nvSpPr>
        <xdr:cNvPr id="530" name="テキスト ボックス 529"/>
        <xdr:cNvSpPr txBox="1"/>
      </xdr:nvSpPr>
      <xdr:spPr>
        <a:xfrm>
          <a:off x="15246428" y="680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60060</xdr:rowOff>
    </xdr:from>
    <xdr:to>
      <xdr:col>76</xdr:col>
      <xdr:colOff>114300</xdr:colOff>
      <xdr:row>36</xdr:row>
      <xdr:rowOff>153024</xdr:rowOff>
    </xdr:to>
    <xdr:cxnSp macro="">
      <xdr:nvCxnSpPr>
        <xdr:cNvPr id="531" name="直線コネクタ 530"/>
        <xdr:cNvCxnSpPr/>
      </xdr:nvCxnSpPr>
      <xdr:spPr>
        <a:xfrm>
          <a:off x="13703300" y="5546460"/>
          <a:ext cx="889000" cy="77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40295</xdr:rowOff>
    </xdr:from>
    <xdr:to>
      <xdr:col>76</xdr:col>
      <xdr:colOff>165100</xdr:colOff>
      <xdr:row>39</xdr:row>
      <xdr:rowOff>141895</xdr:rowOff>
    </xdr:to>
    <xdr:sp macro="" textlink="">
      <xdr:nvSpPr>
        <xdr:cNvPr id="532" name="フローチャート: 判断 531"/>
        <xdr:cNvSpPr/>
      </xdr:nvSpPr>
      <xdr:spPr>
        <a:xfrm>
          <a:off x="14541500" y="672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133022</xdr:rowOff>
    </xdr:from>
    <xdr:ext cx="378565" cy="259045"/>
    <xdr:sp macro="" textlink="">
      <xdr:nvSpPr>
        <xdr:cNvPr id="533" name="テキスト ボックス 532"/>
        <xdr:cNvSpPr txBox="1"/>
      </xdr:nvSpPr>
      <xdr:spPr>
        <a:xfrm>
          <a:off x="14403017" y="6819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122675</xdr:rowOff>
    </xdr:from>
    <xdr:to>
      <xdr:col>71</xdr:col>
      <xdr:colOff>177800</xdr:colOff>
      <xdr:row>32</xdr:row>
      <xdr:rowOff>60060</xdr:rowOff>
    </xdr:to>
    <xdr:cxnSp macro="">
      <xdr:nvCxnSpPr>
        <xdr:cNvPr id="534" name="直線コネクタ 533"/>
        <xdr:cNvCxnSpPr/>
      </xdr:nvCxnSpPr>
      <xdr:spPr>
        <a:xfrm>
          <a:off x="12814300" y="5266175"/>
          <a:ext cx="889000" cy="28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28865</xdr:rowOff>
    </xdr:from>
    <xdr:to>
      <xdr:col>72</xdr:col>
      <xdr:colOff>38100</xdr:colOff>
      <xdr:row>39</xdr:row>
      <xdr:rowOff>130465</xdr:rowOff>
    </xdr:to>
    <xdr:sp macro="" textlink="">
      <xdr:nvSpPr>
        <xdr:cNvPr id="535" name="フローチャート: 判断 534"/>
        <xdr:cNvSpPr/>
      </xdr:nvSpPr>
      <xdr:spPr>
        <a:xfrm>
          <a:off x="13652500" y="671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121592</xdr:rowOff>
    </xdr:from>
    <xdr:ext cx="469744" cy="259045"/>
    <xdr:sp macro="" textlink="">
      <xdr:nvSpPr>
        <xdr:cNvPr id="536" name="テキスト ボックス 535"/>
        <xdr:cNvSpPr txBox="1"/>
      </xdr:nvSpPr>
      <xdr:spPr>
        <a:xfrm>
          <a:off x="13468428" y="680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147237</xdr:rowOff>
    </xdr:from>
    <xdr:to>
      <xdr:col>67</xdr:col>
      <xdr:colOff>101600</xdr:colOff>
      <xdr:row>39</xdr:row>
      <xdr:rowOff>77387</xdr:rowOff>
    </xdr:to>
    <xdr:sp macro="" textlink="">
      <xdr:nvSpPr>
        <xdr:cNvPr id="537" name="フローチャート: 判断 536"/>
        <xdr:cNvSpPr/>
      </xdr:nvSpPr>
      <xdr:spPr>
        <a:xfrm>
          <a:off x="12763500" y="666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68514</xdr:rowOff>
    </xdr:from>
    <xdr:ext cx="469744" cy="259045"/>
    <xdr:sp macro="" textlink="">
      <xdr:nvSpPr>
        <xdr:cNvPr id="538" name="テキスト ボックス 537"/>
        <xdr:cNvSpPr txBox="1"/>
      </xdr:nvSpPr>
      <xdr:spPr>
        <a:xfrm>
          <a:off x="12579428" y="6755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24435</xdr:rowOff>
    </xdr:from>
    <xdr:to>
      <xdr:col>85</xdr:col>
      <xdr:colOff>177800</xdr:colOff>
      <xdr:row>39</xdr:row>
      <xdr:rowOff>126035</xdr:rowOff>
    </xdr:to>
    <xdr:sp macro="" textlink="">
      <xdr:nvSpPr>
        <xdr:cNvPr id="544" name="楕円 543"/>
        <xdr:cNvSpPr/>
      </xdr:nvSpPr>
      <xdr:spPr>
        <a:xfrm>
          <a:off x="16268700" y="67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93297</xdr:rowOff>
    </xdr:from>
    <xdr:ext cx="469744" cy="259045"/>
    <xdr:sp macro="" textlink="">
      <xdr:nvSpPr>
        <xdr:cNvPr id="545" name="災害復旧事業費該当値テキスト"/>
        <xdr:cNvSpPr txBox="1"/>
      </xdr:nvSpPr>
      <xdr:spPr>
        <a:xfrm>
          <a:off x="16370300" y="660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3654</xdr:rowOff>
    </xdr:from>
    <xdr:to>
      <xdr:col>81</xdr:col>
      <xdr:colOff>101600</xdr:colOff>
      <xdr:row>38</xdr:row>
      <xdr:rowOff>105254</xdr:rowOff>
    </xdr:to>
    <xdr:sp macro="" textlink="">
      <xdr:nvSpPr>
        <xdr:cNvPr id="546" name="楕円 545"/>
        <xdr:cNvSpPr/>
      </xdr:nvSpPr>
      <xdr:spPr>
        <a:xfrm>
          <a:off x="15430500" y="651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121781</xdr:rowOff>
    </xdr:from>
    <xdr:ext cx="534377" cy="259045"/>
    <xdr:sp macro="" textlink="">
      <xdr:nvSpPr>
        <xdr:cNvPr id="547" name="テキスト ボックス 546"/>
        <xdr:cNvSpPr txBox="1"/>
      </xdr:nvSpPr>
      <xdr:spPr>
        <a:xfrm>
          <a:off x="15214111" y="629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102224</xdr:rowOff>
    </xdr:from>
    <xdr:to>
      <xdr:col>76</xdr:col>
      <xdr:colOff>165100</xdr:colOff>
      <xdr:row>37</xdr:row>
      <xdr:rowOff>32374</xdr:rowOff>
    </xdr:to>
    <xdr:sp macro="" textlink="">
      <xdr:nvSpPr>
        <xdr:cNvPr id="548" name="楕円 547"/>
        <xdr:cNvSpPr/>
      </xdr:nvSpPr>
      <xdr:spPr>
        <a:xfrm>
          <a:off x="14541500" y="627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48901</xdr:rowOff>
    </xdr:from>
    <xdr:ext cx="534377" cy="259045"/>
    <xdr:sp macro="" textlink="">
      <xdr:nvSpPr>
        <xdr:cNvPr id="549" name="テキスト ボックス 548"/>
        <xdr:cNvSpPr txBox="1"/>
      </xdr:nvSpPr>
      <xdr:spPr>
        <a:xfrm>
          <a:off x="14325111" y="604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9260</xdr:rowOff>
    </xdr:from>
    <xdr:to>
      <xdr:col>72</xdr:col>
      <xdr:colOff>38100</xdr:colOff>
      <xdr:row>32</xdr:row>
      <xdr:rowOff>110860</xdr:rowOff>
    </xdr:to>
    <xdr:sp macro="" textlink="">
      <xdr:nvSpPr>
        <xdr:cNvPr id="550" name="楕円 549"/>
        <xdr:cNvSpPr/>
      </xdr:nvSpPr>
      <xdr:spPr>
        <a:xfrm>
          <a:off x="13652500" y="549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30</xdr:row>
      <xdr:rowOff>127387</xdr:rowOff>
    </xdr:from>
    <xdr:ext cx="599010" cy="259045"/>
    <xdr:sp macro="" textlink="">
      <xdr:nvSpPr>
        <xdr:cNvPr id="551" name="テキスト ボックス 550"/>
        <xdr:cNvSpPr txBox="1"/>
      </xdr:nvSpPr>
      <xdr:spPr>
        <a:xfrm>
          <a:off x="13403795" y="527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71875</xdr:rowOff>
    </xdr:from>
    <xdr:to>
      <xdr:col>67</xdr:col>
      <xdr:colOff>101600</xdr:colOff>
      <xdr:row>31</xdr:row>
      <xdr:rowOff>2025</xdr:rowOff>
    </xdr:to>
    <xdr:sp macro="" textlink="">
      <xdr:nvSpPr>
        <xdr:cNvPr id="552" name="楕円 551"/>
        <xdr:cNvSpPr/>
      </xdr:nvSpPr>
      <xdr:spPr>
        <a:xfrm>
          <a:off x="12763500" y="521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18552</xdr:rowOff>
    </xdr:from>
    <xdr:ext cx="599010" cy="259045"/>
    <xdr:sp macro="" textlink="">
      <xdr:nvSpPr>
        <xdr:cNvPr id="553" name="テキスト ボックス 552"/>
        <xdr:cNvSpPr txBox="1"/>
      </xdr:nvSpPr>
      <xdr:spPr>
        <a:xfrm>
          <a:off x="12514795" y="4990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50807</xdr:rowOff>
    </xdr:from>
    <xdr:to>
      <xdr:col>85</xdr:col>
      <xdr:colOff>126364</xdr:colOff>
      <xdr:row>79</xdr:row>
      <xdr:rowOff>16625</xdr:rowOff>
    </xdr:to>
    <xdr:cxnSp macro="">
      <xdr:nvCxnSpPr>
        <xdr:cNvPr id="628" name="直線コネクタ 627"/>
        <xdr:cNvCxnSpPr/>
      </xdr:nvCxnSpPr>
      <xdr:spPr>
        <a:xfrm flipV="1">
          <a:off x="16317595" y="12909557"/>
          <a:ext cx="1269" cy="651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20452</xdr:rowOff>
    </xdr:from>
    <xdr:ext cx="469744" cy="259045"/>
    <xdr:sp macro="" textlink="">
      <xdr:nvSpPr>
        <xdr:cNvPr id="629" name="公債費最小値テキスト"/>
        <xdr:cNvSpPr txBox="1"/>
      </xdr:nvSpPr>
      <xdr:spPr>
        <a:xfrm>
          <a:off x="16370300" y="1356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16625</xdr:rowOff>
    </xdr:from>
    <xdr:to>
      <xdr:col>86</xdr:col>
      <xdr:colOff>25400</xdr:colOff>
      <xdr:row>79</xdr:row>
      <xdr:rowOff>16625</xdr:rowOff>
    </xdr:to>
    <xdr:cxnSp macro="">
      <xdr:nvCxnSpPr>
        <xdr:cNvPr id="630" name="直線コネクタ 629"/>
        <xdr:cNvCxnSpPr/>
      </xdr:nvCxnSpPr>
      <xdr:spPr>
        <a:xfrm>
          <a:off x="16230600" y="13561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168934</xdr:rowOff>
    </xdr:from>
    <xdr:ext cx="534377" cy="259045"/>
    <xdr:sp macro="" textlink="">
      <xdr:nvSpPr>
        <xdr:cNvPr id="631" name="公債費最大値テキスト"/>
        <xdr:cNvSpPr txBox="1"/>
      </xdr:nvSpPr>
      <xdr:spPr>
        <a:xfrm>
          <a:off x="16370300" y="1268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75</xdr:row>
      <xdr:rowOff>50807</xdr:rowOff>
    </xdr:from>
    <xdr:to>
      <xdr:col>86</xdr:col>
      <xdr:colOff>25400</xdr:colOff>
      <xdr:row>75</xdr:row>
      <xdr:rowOff>50807</xdr:rowOff>
    </xdr:to>
    <xdr:cxnSp macro="">
      <xdr:nvCxnSpPr>
        <xdr:cNvPr id="632" name="直線コネクタ 631"/>
        <xdr:cNvCxnSpPr/>
      </xdr:nvCxnSpPr>
      <xdr:spPr>
        <a:xfrm>
          <a:off x="16230600" y="129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68245</xdr:rowOff>
    </xdr:from>
    <xdr:to>
      <xdr:col>85</xdr:col>
      <xdr:colOff>127000</xdr:colOff>
      <xdr:row>76</xdr:row>
      <xdr:rowOff>124972</xdr:rowOff>
    </xdr:to>
    <xdr:cxnSp macro="">
      <xdr:nvCxnSpPr>
        <xdr:cNvPr id="633" name="直線コネクタ 632"/>
        <xdr:cNvCxnSpPr/>
      </xdr:nvCxnSpPr>
      <xdr:spPr>
        <a:xfrm flipV="1">
          <a:off x="15481300" y="13098445"/>
          <a:ext cx="838200" cy="5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119415</xdr:rowOff>
    </xdr:from>
    <xdr:ext cx="534377" cy="259045"/>
    <xdr:sp macro="" textlink="">
      <xdr:nvSpPr>
        <xdr:cNvPr id="634" name="公債費平均値テキスト"/>
        <xdr:cNvSpPr txBox="1"/>
      </xdr:nvSpPr>
      <xdr:spPr>
        <a:xfrm>
          <a:off x="16370300" y="131496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140988</xdr:rowOff>
    </xdr:from>
    <xdr:to>
      <xdr:col>85</xdr:col>
      <xdr:colOff>177800</xdr:colOff>
      <xdr:row>77</xdr:row>
      <xdr:rowOff>71138</xdr:rowOff>
    </xdr:to>
    <xdr:sp macro="" textlink="">
      <xdr:nvSpPr>
        <xdr:cNvPr id="635" name="フローチャート: 判断 634"/>
        <xdr:cNvSpPr/>
      </xdr:nvSpPr>
      <xdr:spPr>
        <a:xfrm>
          <a:off x="16268700" y="1317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69</xdr:row>
      <xdr:rowOff>170125</xdr:rowOff>
    </xdr:from>
    <xdr:to>
      <xdr:col>81</xdr:col>
      <xdr:colOff>50800</xdr:colOff>
      <xdr:row>76</xdr:row>
      <xdr:rowOff>124972</xdr:rowOff>
    </xdr:to>
    <xdr:cxnSp macro="">
      <xdr:nvCxnSpPr>
        <xdr:cNvPr id="636" name="直線コネクタ 635"/>
        <xdr:cNvCxnSpPr/>
      </xdr:nvCxnSpPr>
      <xdr:spPr>
        <a:xfrm>
          <a:off x="14592300" y="12000175"/>
          <a:ext cx="889000" cy="115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140498</xdr:rowOff>
    </xdr:from>
    <xdr:to>
      <xdr:col>81</xdr:col>
      <xdr:colOff>101600</xdr:colOff>
      <xdr:row>77</xdr:row>
      <xdr:rowOff>70648</xdr:rowOff>
    </xdr:to>
    <xdr:sp macro="" textlink="">
      <xdr:nvSpPr>
        <xdr:cNvPr id="637" name="フローチャート: 判断 636"/>
        <xdr:cNvSpPr/>
      </xdr:nvSpPr>
      <xdr:spPr>
        <a:xfrm>
          <a:off x="15430500" y="1317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61775</xdr:rowOff>
    </xdr:from>
    <xdr:ext cx="534377" cy="259045"/>
    <xdr:sp macro="" textlink="">
      <xdr:nvSpPr>
        <xdr:cNvPr id="638" name="テキスト ボックス 637"/>
        <xdr:cNvSpPr txBox="1"/>
      </xdr:nvSpPr>
      <xdr:spPr>
        <a:xfrm>
          <a:off x="15214111" y="1326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69</xdr:row>
      <xdr:rowOff>170125</xdr:rowOff>
    </xdr:from>
    <xdr:to>
      <xdr:col>76</xdr:col>
      <xdr:colOff>114300</xdr:colOff>
      <xdr:row>76</xdr:row>
      <xdr:rowOff>169647</xdr:rowOff>
    </xdr:to>
    <xdr:cxnSp macro="">
      <xdr:nvCxnSpPr>
        <xdr:cNvPr id="639" name="直線コネクタ 638"/>
        <xdr:cNvCxnSpPr/>
      </xdr:nvCxnSpPr>
      <xdr:spPr>
        <a:xfrm flipV="1">
          <a:off x="13703300" y="12000175"/>
          <a:ext cx="889000" cy="119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141032</xdr:rowOff>
    </xdr:from>
    <xdr:to>
      <xdr:col>76</xdr:col>
      <xdr:colOff>165100</xdr:colOff>
      <xdr:row>77</xdr:row>
      <xdr:rowOff>71182</xdr:rowOff>
    </xdr:to>
    <xdr:sp macro="" textlink="">
      <xdr:nvSpPr>
        <xdr:cNvPr id="640" name="フローチャート: 判断 639"/>
        <xdr:cNvSpPr/>
      </xdr:nvSpPr>
      <xdr:spPr>
        <a:xfrm>
          <a:off x="14541500" y="1317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62309</xdr:rowOff>
    </xdr:from>
    <xdr:ext cx="534377" cy="259045"/>
    <xdr:sp macro="" textlink="">
      <xdr:nvSpPr>
        <xdr:cNvPr id="641" name="テキスト ボックス 640"/>
        <xdr:cNvSpPr txBox="1"/>
      </xdr:nvSpPr>
      <xdr:spPr>
        <a:xfrm>
          <a:off x="14325111" y="1326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78631</xdr:rowOff>
    </xdr:from>
    <xdr:to>
      <xdr:col>71</xdr:col>
      <xdr:colOff>177800</xdr:colOff>
      <xdr:row>76</xdr:row>
      <xdr:rowOff>169647</xdr:rowOff>
    </xdr:to>
    <xdr:cxnSp macro="">
      <xdr:nvCxnSpPr>
        <xdr:cNvPr id="642" name="直線コネクタ 641"/>
        <xdr:cNvCxnSpPr/>
      </xdr:nvCxnSpPr>
      <xdr:spPr>
        <a:xfrm>
          <a:off x="12814300" y="13108831"/>
          <a:ext cx="889000" cy="9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166101</xdr:rowOff>
    </xdr:from>
    <xdr:to>
      <xdr:col>72</xdr:col>
      <xdr:colOff>38100</xdr:colOff>
      <xdr:row>77</xdr:row>
      <xdr:rowOff>96251</xdr:rowOff>
    </xdr:to>
    <xdr:sp macro="" textlink="">
      <xdr:nvSpPr>
        <xdr:cNvPr id="643" name="フローチャート: 判断 642"/>
        <xdr:cNvSpPr/>
      </xdr:nvSpPr>
      <xdr:spPr>
        <a:xfrm>
          <a:off x="13652500" y="1319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87378</xdr:rowOff>
    </xdr:from>
    <xdr:ext cx="534377" cy="259045"/>
    <xdr:sp macro="" textlink="">
      <xdr:nvSpPr>
        <xdr:cNvPr id="644" name="テキスト ボックス 643"/>
        <xdr:cNvSpPr txBox="1"/>
      </xdr:nvSpPr>
      <xdr:spPr>
        <a:xfrm>
          <a:off x="13436111" y="1328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1042</xdr:rowOff>
    </xdr:from>
    <xdr:to>
      <xdr:col>67</xdr:col>
      <xdr:colOff>101600</xdr:colOff>
      <xdr:row>77</xdr:row>
      <xdr:rowOff>102642</xdr:rowOff>
    </xdr:to>
    <xdr:sp macro="" textlink="">
      <xdr:nvSpPr>
        <xdr:cNvPr id="645" name="フローチャート: 判断 644"/>
        <xdr:cNvSpPr/>
      </xdr:nvSpPr>
      <xdr:spPr>
        <a:xfrm>
          <a:off x="12763500" y="1320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93769</xdr:rowOff>
    </xdr:from>
    <xdr:ext cx="534377" cy="259045"/>
    <xdr:sp macro="" textlink="">
      <xdr:nvSpPr>
        <xdr:cNvPr id="646" name="テキスト ボックス 645"/>
        <xdr:cNvSpPr txBox="1"/>
      </xdr:nvSpPr>
      <xdr:spPr>
        <a:xfrm>
          <a:off x="12547111" y="1329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17445</xdr:rowOff>
    </xdr:from>
    <xdr:to>
      <xdr:col>85</xdr:col>
      <xdr:colOff>177800</xdr:colOff>
      <xdr:row>76</xdr:row>
      <xdr:rowOff>119045</xdr:rowOff>
    </xdr:to>
    <xdr:sp macro="" textlink="">
      <xdr:nvSpPr>
        <xdr:cNvPr id="652" name="楕円 651"/>
        <xdr:cNvSpPr/>
      </xdr:nvSpPr>
      <xdr:spPr>
        <a:xfrm>
          <a:off x="16268700" y="1304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40323</xdr:rowOff>
    </xdr:from>
    <xdr:ext cx="534377" cy="259045"/>
    <xdr:sp macro="" textlink="">
      <xdr:nvSpPr>
        <xdr:cNvPr id="653" name="公債費該当値テキスト"/>
        <xdr:cNvSpPr txBox="1"/>
      </xdr:nvSpPr>
      <xdr:spPr>
        <a:xfrm>
          <a:off x="16370300" y="1289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74172</xdr:rowOff>
    </xdr:from>
    <xdr:to>
      <xdr:col>81</xdr:col>
      <xdr:colOff>101600</xdr:colOff>
      <xdr:row>77</xdr:row>
      <xdr:rowOff>4322</xdr:rowOff>
    </xdr:to>
    <xdr:sp macro="" textlink="">
      <xdr:nvSpPr>
        <xdr:cNvPr id="654" name="楕円 653"/>
        <xdr:cNvSpPr/>
      </xdr:nvSpPr>
      <xdr:spPr>
        <a:xfrm>
          <a:off x="15430500" y="1310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20848</xdr:rowOff>
    </xdr:from>
    <xdr:ext cx="534377" cy="259045"/>
    <xdr:sp macro="" textlink="">
      <xdr:nvSpPr>
        <xdr:cNvPr id="655" name="テキスト ボックス 654"/>
        <xdr:cNvSpPr txBox="1"/>
      </xdr:nvSpPr>
      <xdr:spPr>
        <a:xfrm>
          <a:off x="15214111" y="1287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69</xdr:row>
      <xdr:rowOff>119325</xdr:rowOff>
    </xdr:from>
    <xdr:to>
      <xdr:col>76</xdr:col>
      <xdr:colOff>165100</xdr:colOff>
      <xdr:row>70</xdr:row>
      <xdr:rowOff>49475</xdr:rowOff>
    </xdr:to>
    <xdr:sp macro="" textlink="">
      <xdr:nvSpPr>
        <xdr:cNvPr id="656" name="楕円 655"/>
        <xdr:cNvSpPr/>
      </xdr:nvSpPr>
      <xdr:spPr>
        <a:xfrm>
          <a:off x="14541500" y="1194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68</xdr:row>
      <xdr:rowOff>66002</xdr:rowOff>
    </xdr:from>
    <xdr:ext cx="599010" cy="259045"/>
    <xdr:sp macro="" textlink="">
      <xdr:nvSpPr>
        <xdr:cNvPr id="657" name="テキスト ボックス 656"/>
        <xdr:cNvSpPr txBox="1"/>
      </xdr:nvSpPr>
      <xdr:spPr>
        <a:xfrm>
          <a:off x="14292795" y="1172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118847</xdr:rowOff>
    </xdr:from>
    <xdr:to>
      <xdr:col>72</xdr:col>
      <xdr:colOff>38100</xdr:colOff>
      <xdr:row>77</xdr:row>
      <xdr:rowOff>48997</xdr:rowOff>
    </xdr:to>
    <xdr:sp macro="" textlink="">
      <xdr:nvSpPr>
        <xdr:cNvPr id="658" name="楕円 657"/>
        <xdr:cNvSpPr/>
      </xdr:nvSpPr>
      <xdr:spPr>
        <a:xfrm>
          <a:off x="13652500" y="131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65523</xdr:rowOff>
    </xdr:from>
    <xdr:ext cx="534377" cy="259045"/>
    <xdr:sp macro="" textlink="">
      <xdr:nvSpPr>
        <xdr:cNvPr id="659" name="テキスト ボックス 658"/>
        <xdr:cNvSpPr txBox="1"/>
      </xdr:nvSpPr>
      <xdr:spPr>
        <a:xfrm>
          <a:off x="13436111" y="1292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27831</xdr:rowOff>
    </xdr:from>
    <xdr:to>
      <xdr:col>67</xdr:col>
      <xdr:colOff>101600</xdr:colOff>
      <xdr:row>76</xdr:row>
      <xdr:rowOff>129431</xdr:rowOff>
    </xdr:to>
    <xdr:sp macro="" textlink="">
      <xdr:nvSpPr>
        <xdr:cNvPr id="660" name="楕円 659"/>
        <xdr:cNvSpPr/>
      </xdr:nvSpPr>
      <xdr:spPr>
        <a:xfrm>
          <a:off x="12763500" y="1305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145958</xdr:rowOff>
    </xdr:from>
    <xdr:ext cx="534377" cy="259045"/>
    <xdr:sp macro="" textlink="">
      <xdr:nvSpPr>
        <xdr:cNvPr id="661" name="テキスト ボックス 660"/>
        <xdr:cNvSpPr txBox="1"/>
      </xdr:nvSpPr>
      <xdr:spPr>
        <a:xfrm>
          <a:off x="12547111" y="1283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97</xdr:row>
      <xdr:rowOff>63202</xdr:rowOff>
    </xdr:from>
    <xdr:to>
      <xdr:col>85</xdr:col>
      <xdr:colOff>126364</xdr:colOff>
      <xdr:row>99</xdr:row>
      <xdr:rowOff>29449</xdr:rowOff>
    </xdr:to>
    <xdr:cxnSp macro="">
      <xdr:nvCxnSpPr>
        <xdr:cNvPr id="685" name="直線コネクタ 684"/>
        <xdr:cNvCxnSpPr/>
      </xdr:nvCxnSpPr>
      <xdr:spPr>
        <a:xfrm flipV="1">
          <a:off x="16317595" y="16693852"/>
          <a:ext cx="1269" cy="309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33276</xdr:rowOff>
    </xdr:from>
    <xdr:ext cx="469744" cy="259045"/>
    <xdr:sp macro="" textlink="">
      <xdr:nvSpPr>
        <xdr:cNvPr id="686" name="積立金最小値テキスト"/>
        <xdr:cNvSpPr txBox="1"/>
      </xdr:nvSpPr>
      <xdr:spPr>
        <a:xfrm>
          <a:off x="16370300" y="1700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29449</xdr:rowOff>
    </xdr:from>
    <xdr:to>
      <xdr:col>86</xdr:col>
      <xdr:colOff>25400</xdr:colOff>
      <xdr:row>99</xdr:row>
      <xdr:rowOff>29449</xdr:rowOff>
    </xdr:to>
    <xdr:cxnSp macro="">
      <xdr:nvCxnSpPr>
        <xdr:cNvPr id="687" name="直線コネクタ 686"/>
        <xdr:cNvCxnSpPr/>
      </xdr:nvCxnSpPr>
      <xdr:spPr>
        <a:xfrm>
          <a:off x="16230600" y="17002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9879</xdr:rowOff>
    </xdr:from>
    <xdr:ext cx="534377" cy="259045"/>
    <xdr:sp macro="" textlink="">
      <xdr:nvSpPr>
        <xdr:cNvPr id="688" name="積立金最大値テキスト"/>
        <xdr:cNvSpPr txBox="1"/>
      </xdr:nvSpPr>
      <xdr:spPr>
        <a:xfrm>
          <a:off x="16370300" y="1646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63202</xdr:rowOff>
    </xdr:from>
    <xdr:to>
      <xdr:col>86</xdr:col>
      <xdr:colOff>25400</xdr:colOff>
      <xdr:row>97</xdr:row>
      <xdr:rowOff>63202</xdr:rowOff>
    </xdr:to>
    <xdr:cxnSp macro="">
      <xdr:nvCxnSpPr>
        <xdr:cNvPr id="689" name="直線コネクタ 688"/>
        <xdr:cNvCxnSpPr/>
      </xdr:nvCxnSpPr>
      <xdr:spPr>
        <a:xfrm>
          <a:off x="16230600" y="16693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169783</xdr:rowOff>
    </xdr:from>
    <xdr:to>
      <xdr:col>85</xdr:col>
      <xdr:colOff>127000</xdr:colOff>
      <xdr:row>98</xdr:row>
      <xdr:rowOff>36415</xdr:rowOff>
    </xdr:to>
    <xdr:cxnSp macro="">
      <xdr:nvCxnSpPr>
        <xdr:cNvPr id="690" name="直線コネクタ 689"/>
        <xdr:cNvCxnSpPr/>
      </xdr:nvCxnSpPr>
      <xdr:spPr>
        <a:xfrm>
          <a:off x="15481300" y="16800433"/>
          <a:ext cx="838200" cy="3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60594</xdr:rowOff>
    </xdr:from>
    <xdr:ext cx="534377" cy="259045"/>
    <xdr:sp macro="" textlink="">
      <xdr:nvSpPr>
        <xdr:cNvPr id="691" name="積立金平均値テキスト"/>
        <xdr:cNvSpPr txBox="1"/>
      </xdr:nvSpPr>
      <xdr:spPr>
        <a:xfrm>
          <a:off x="16370300" y="16862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82167</xdr:rowOff>
    </xdr:from>
    <xdr:to>
      <xdr:col>85</xdr:col>
      <xdr:colOff>177800</xdr:colOff>
      <xdr:row>99</xdr:row>
      <xdr:rowOff>12317</xdr:rowOff>
    </xdr:to>
    <xdr:sp macro="" textlink="">
      <xdr:nvSpPr>
        <xdr:cNvPr id="692" name="フローチャート: 判断 691"/>
        <xdr:cNvSpPr/>
      </xdr:nvSpPr>
      <xdr:spPr>
        <a:xfrm>
          <a:off x="16268700" y="1688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144382</xdr:rowOff>
    </xdr:from>
    <xdr:to>
      <xdr:col>81</xdr:col>
      <xdr:colOff>50800</xdr:colOff>
      <xdr:row>97</xdr:row>
      <xdr:rowOff>169783</xdr:rowOff>
    </xdr:to>
    <xdr:cxnSp macro="">
      <xdr:nvCxnSpPr>
        <xdr:cNvPr id="693" name="直線コネクタ 692"/>
        <xdr:cNvCxnSpPr/>
      </xdr:nvCxnSpPr>
      <xdr:spPr>
        <a:xfrm>
          <a:off x="14592300" y="16775032"/>
          <a:ext cx="889000" cy="2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79391</xdr:rowOff>
    </xdr:from>
    <xdr:to>
      <xdr:col>81</xdr:col>
      <xdr:colOff>101600</xdr:colOff>
      <xdr:row>99</xdr:row>
      <xdr:rowOff>9541</xdr:rowOff>
    </xdr:to>
    <xdr:sp macro="" textlink="">
      <xdr:nvSpPr>
        <xdr:cNvPr id="694" name="フローチャート: 判断 693"/>
        <xdr:cNvSpPr/>
      </xdr:nvSpPr>
      <xdr:spPr>
        <a:xfrm>
          <a:off x="15430500" y="1688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668</xdr:rowOff>
    </xdr:from>
    <xdr:ext cx="534377" cy="259045"/>
    <xdr:sp macro="" textlink="">
      <xdr:nvSpPr>
        <xdr:cNvPr id="695" name="テキスト ボックス 694"/>
        <xdr:cNvSpPr txBox="1"/>
      </xdr:nvSpPr>
      <xdr:spPr>
        <a:xfrm>
          <a:off x="15214111" y="1697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144382</xdr:rowOff>
    </xdr:from>
    <xdr:to>
      <xdr:col>76</xdr:col>
      <xdr:colOff>114300</xdr:colOff>
      <xdr:row>97</xdr:row>
      <xdr:rowOff>159443</xdr:rowOff>
    </xdr:to>
    <xdr:cxnSp macro="">
      <xdr:nvCxnSpPr>
        <xdr:cNvPr id="696" name="直線コネクタ 695"/>
        <xdr:cNvCxnSpPr/>
      </xdr:nvCxnSpPr>
      <xdr:spPr>
        <a:xfrm flipV="1">
          <a:off x="13703300" y="16775032"/>
          <a:ext cx="889000" cy="1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76209</xdr:rowOff>
    </xdr:from>
    <xdr:to>
      <xdr:col>76</xdr:col>
      <xdr:colOff>165100</xdr:colOff>
      <xdr:row>99</xdr:row>
      <xdr:rowOff>6359</xdr:rowOff>
    </xdr:to>
    <xdr:sp macro="" textlink="">
      <xdr:nvSpPr>
        <xdr:cNvPr id="697" name="フローチャート: 判断 696"/>
        <xdr:cNvSpPr/>
      </xdr:nvSpPr>
      <xdr:spPr>
        <a:xfrm>
          <a:off x="14541500" y="1687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168936</xdr:rowOff>
    </xdr:from>
    <xdr:ext cx="534377" cy="259045"/>
    <xdr:sp macro="" textlink="">
      <xdr:nvSpPr>
        <xdr:cNvPr id="698" name="テキスト ボックス 697"/>
        <xdr:cNvSpPr txBox="1"/>
      </xdr:nvSpPr>
      <xdr:spPr>
        <a:xfrm>
          <a:off x="14325111" y="1697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86058</xdr:rowOff>
    </xdr:from>
    <xdr:to>
      <xdr:col>71</xdr:col>
      <xdr:colOff>177800</xdr:colOff>
      <xdr:row>97</xdr:row>
      <xdr:rowOff>159443</xdr:rowOff>
    </xdr:to>
    <xdr:cxnSp macro="">
      <xdr:nvCxnSpPr>
        <xdr:cNvPr id="699" name="直線コネクタ 698"/>
        <xdr:cNvCxnSpPr/>
      </xdr:nvCxnSpPr>
      <xdr:spPr>
        <a:xfrm>
          <a:off x="12814300" y="15688008"/>
          <a:ext cx="889000" cy="110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115460</xdr:rowOff>
    </xdr:from>
    <xdr:to>
      <xdr:col>72</xdr:col>
      <xdr:colOff>38100</xdr:colOff>
      <xdr:row>99</xdr:row>
      <xdr:rowOff>45610</xdr:rowOff>
    </xdr:to>
    <xdr:sp macro="" textlink="">
      <xdr:nvSpPr>
        <xdr:cNvPr id="700" name="フローチャート: 判断 699"/>
        <xdr:cNvSpPr/>
      </xdr:nvSpPr>
      <xdr:spPr>
        <a:xfrm>
          <a:off x="13652500" y="1691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36737</xdr:rowOff>
    </xdr:from>
    <xdr:ext cx="534377" cy="259045"/>
    <xdr:sp macro="" textlink="">
      <xdr:nvSpPr>
        <xdr:cNvPr id="701" name="テキスト ボックス 700"/>
        <xdr:cNvSpPr txBox="1"/>
      </xdr:nvSpPr>
      <xdr:spPr>
        <a:xfrm>
          <a:off x="13436111" y="1701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78037</xdr:rowOff>
    </xdr:from>
    <xdr:to>
      <xdr:col>67</xdr:col>
      <xdr:colOff>101600</xdr:colOff>
      <xdr:row>99</xdr:row>
      <xdr:rowOff>8187</xdr:rowOff>
    </xdr:to>
    <xdr:sp macro="" textlink="">
      <xdr:nvSpPr>
        <xdr:cNvPr id="702" name="フローチャート: 判断 701"/>
        <xdr:cNvSpPr/>
      </xdr:nvSpPr>
      <xdr:spPr>
        <a:xfrm>
          <a:off x="12763500" y="168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170764</xdr:rowOff>
    </xdr:from>
    <xdr:ext cx="534377" cy="259045"/>
    <xdr:sp macro="" textlink="">
      <xdr:nvSpPr>
        <xdr:cNvPr id="703" name="テキスト ボックス 702"/>
        <xdr:cNvSpPr txBox="1"/>
      </xdr:nvSpPr>
      <xdr:spPr>
        <a:xfrm>
          <a:off x="12547111" y="1697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157065</xdr:rowOff>
    </xdr:from>
    <xdr:to>
      <xdr:col>85</xdr:col>
      <xdr:colOff>177800</xdr:colOff>
      <xdr:row>98</xdr:row>
      <xdr:rowOff>87215</xdr:rowOff>
    </xdr:to>
    <xdr:sp macro="" textlink="">
      <xdr:nvSpPr>
        <xdr:cNvPr id="709" name="楕円 708"/>
        <xdr:cNvSpPr/>
      </xdr:nvSpPr>
      <xdr:spPr>
        <a:xfrm>
          <a:off x="16268700" y="1678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8492</xdr:rowOff>
    </xdr:from>
    <xdr:ext cx="534377" cy="259045"/>
    <xdr:sp macro="" textlink="">
      <xdr:nvSpPr>
        <xdr:cNvPr id="710" name="積立金該当値テキスト"/>
        <xdr:cNvSpPr txBox="1"/>
      </xdr:nvSpPr>
      <xdr:spPr>
        <a:xfrm>
          <a:off x="16370300" y="1663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118983</xdr:rowOff>
    </xdr:from>
    <xdr:to>
      <xdr:col>81</xdr:col>
      <xdr:colOff>101600</xdr:colOff>
      <xdr:row>98</xdr:row>
      <xdr:rowOff>49133</xdr:rowOff>
    </xdr:to>
    <xdr:sp macro="" textlink="">
      <xdr:nvSpPr>
        <xdr:cNvPr id="711" name="楕円 710"/>
        <xdr:cNvSpPr/>
      </xdr:nvSpPr>
      <xdr:spPr>
        <a:xfrm>
          <a:off x="15430500" y="1674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65660</xdr:rowOff>
    </xdr:from>
    <xdr:ext cx="534377" cy="259045"/>
    <xdr:sp macro="" textlink="">
      <xdr:nvSpPr>
        <xdr:cNvPr id="712" name="テキスト ボックス 711"/>
        <xdr:cNvSpPr txBox="1"/>
      </xdr:nvSpPr>
      <xdr:spPr>
        <a:xfrm>
          <a:off x="15214111" y="1652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93582</xdr:rowOff>
    </xdr:from>
    <xdr:to>
      <xdr:col>76</xdr:col>
      <xdr:colOff>165100</xdr:colOff>
      <xdr:row>98</xdr:row>
      <xdr:rowOff>23732</xdr:rowOff>
    </xdr:to>
    <xdr:sp macro="" textlink="">
      <xdr:nvSpPr>
        <xdr:cNvPr id="713" name="楕円 712"/>
        <xdr:cNvSpPr/>
      </xdr:nvSpPr>
      <xdr:spPr>
        <a:xfrm>
          <a:off x="14541500" y="1672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40259</xdr:rowOff>
    </xdr:from>
    <xdr:ext cx="534377" cy="259045"/>
    <xdr:sp macro="" textlink="">
      <xdr:nvSpPr>
        <xdr:cNvPr id="714" name="テキスト ボックス 713"/>
        <xdr:cNvSpPr txBox="1"/>
      </xdr:nvSpPr>
      <xdr:spPr>
        <a:xfrm>
          <a:off x="14325111" y="1649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108643</xdr:rowOff>
    </xdr:from>
    <xdr:to>
      <xdr:col>72</xdr:col>
      <xdr:colOff>38100</xdr:colOff>
      <xdr:row>98</xdr:row>
      <xdr:rowOff>38793</xdr:rowOff>
    </xdr:to>
    <xdr:sp macro="" textlink="">
      <xdr:nvSpPr>
        <xdr:cNvPr id="715" name="楕円 714"/>
        <xdr:cNvSpPr/>
      </xdr:nvSpPr>
      <xdr:spPr>
        <a:xfrm>
          <a:off x="13652500" y="1673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55320</xdr:rowOff>
    </xdr:from>
    <xdr:ext cx="534377" cy="259045"/>
    <xdr:sp macro="" textlink="">
      <xdr:nvSpPr>
        <xdr:cNvPr id="716" name="テキスト ボックス 715"/>
        <xdr:cNvSpPr txBox="1"/>
      </xdr:nvSpPr>
      <xdr:spPr>
        <a:xfrm>
          <a:off x="13436111" y="1651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35258</xdr:rowOff>
    </xdr:from>
    <xdr:to>
      <xdr:col>67</xdr:col>
      <xdr:colOff>101600</xdr:colOff>
      <xdr:row>91</xdr:row>
      <xdr:rowOff>136858</xdr:rowOff>
    </xdr:to>
    <xdr:sp macro="" textlink="">
      <xdr:nvSpPr>
        <xdr:cNvPr id="717" name="楕円 716"/>
        <xdr:cNvSpPr/>
      </xdr:nvSpPr>
      <xdr:spPr>
        <a:xfrm>
          <a:off x="12763500" y="1563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153385</xdr:rowOff>
    </xdr:from>
    <xdr:ext cx="599010" cy="259045"/>
    <xdr:sp macro="" textlink="">
      <xdr:nvSpPr>
        <xdr:cNvPr id="718" name="テキスト ボックス 717"/>
        <xdr:cNvSpPr txBox="1"/>
      </xdr:nvSpPr>
      <xdr:spPr>
        <a:xfrm>
          <a:off x="12514795" y="1541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60833</xdr:rowOff>
    </xdr:from>
    <xdr:to>
      <xdr:col>116</xdr:col>
      <xdr:colOff>62864</xdr:colOff>
      <xdr:row>39</xdr:row>
      <xdr:rowOff>98878</xdr:rowOff>
    </xdr:to>
    <xdr:cxnSp macro="">
      <xdr:nvCxnSpPr>
        <xdr:cNvPr id="744" name="直線コネクタ 743"/>
        <xdr:cNvCxnSpPr/>
      </xdr:nvCxnSpPr>
      <xdr:spPr>
        <a:xfrm flipV="1">
          <a:off x="22159595" y="5375783"/>
          <a:ext cx="1269" cy="1409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7510</xdr:rowOff>
    </xdr:from>
    <xdr:ext cx="469744" cy="259045"/>
    <xdr:sp macro="" textlink="">
      <xdr:nvSpPr>
        <xdr:cNvPr id="747" name="投資及び出資金最大値テキスト"/>
        <xdr:cNvSpPr txBox="1"/>
      </xdr:nvSpPr>
      <xdr:spPr>
        <a:xfrm>
          <a:off x="22212300" y="515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60833</xdr:rowOff>
    </xdr:from>
    <xdr:to>
      <xdr:col>116</xdr:col>
      <xdr:colOff>152400</xdr:colOff>
      <xdr:row>31</xdr:row>
      <xdr:rowOff>60833</xdr:rowOff>
    </xdr:to>
    <xdr:cxnSp macro="">
      <xdr:nvCxnSpPr>
        <xdr:cNvPr id="748" name="直線コネクタ 747"/>
        <xdr:cNvCxnSpPr/>
      </xdr:nvCxnSpPr>
      <xdr:spPr>
        <a:xfrm>
          <a:off x="22072600" y="537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169418</xdr:rowOff>
    </xdr:from>
    <xdr:to>
      <xdr:col>116</xdr:col>
      <xdr:colOff>63500</xdr:colOff>
      <xdr:row>39</xdr:row>
      <xdr:rowOff>5642</xdr:rowOff>
    </xdr:to>
    <xdr:cxnSp macro="">
      <xdr:nvCxnSpPr>
        <xdr:cNvPr id="749" name="直線コネクタ 748"/>
        <xdr:cNvCxnSpPr/>
      </xdr:nvCxnSpPr>
      <xdr:spPr>
        <a:xfrm>
          <a:off x="21323300" y="6684518"/>
          <a:ext cx="838200" cy="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77650</xdr:rowOff>
    </xdr:from>
    <xdr:ext cx="469744" cy="259045"/>
    <xdr:sp macro="" textlink="">
      <xdr:nvSpPr>
        <xdr:cNvPr id="750" name="投資及び出資金平均値テキスト"/>
        <xdr:cNvSpPr txBox="1"/>
      </xdr:nvSpPr>
      <xdr:spPr>
        <a:xfrm>
          <a:off x="22212300" y="6078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54773</xdr:rowOff>
    </xdr:from>
    <xdr:to>
      <xdr:col>116</xdr:col>
      <xdr:colOff>114300</xdr:colOff>
      <xdr:row>36</xdr:row>
      <xdr:rowOff>156373</xdr:rowOff>
    </xdr:to>
    <xdr:sp macro="" textlink="">
      <xdr:nvSpPr>
        <xdr:cNvPr id="751" name="フローチャート: 判断 750"/>
        <xdr:cNvSpPr/>
      </xdr:nvSpPr>
      <xdr:spPr>
        <a:xfrm>
          <a:off x="221107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113085</xdr:rowOff>
    </xdr:from>
    <xdr:to>
      <xdr:col>111</xdr:col>
      <xdr:colOff>177800</xdr:colOff>
      <xdr:row>38</xdr:row>
      <xdr:rowOff>169418</xdr:rowOff>
    </xdr:to>
    <xdr:cxnSp macro="">
      <xdr:nvCxnSpPr>
        <xdr:cNvPr id="752" name="直線コネクタ 751"/>
        <xdr:cNvCxnSpPr/>
      </xdr:nvCxnSpPr>
      <xdr:spPr>
        <a:xfrm>
          <a:off x="20434300" y="6285285"/>
          <a:ext cx="889000" cy="39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57712</xdr:rowOff>
    </xdr:from>
    <xdr:to>
      <xdr:col>112</xdr:col>
      <xdr:colOff>38100</xdr:colOff>
      <xdr:row>36</xdr:row>
      <xdr:rowOff>159312</xdr:rowOff>
    </xdr:to>
    <xdr:sp macro="" textlink="">
      <xdr:nvSpPr>
        <xdr:cNvPr id="753" name="フローチャート: 判断 752"/>
        <xdr:cNvSpPr/>
      </xdr:nvSpPr>
      <xdr:spPr>
        <a:xfrm>
          <a:off x="21272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4389</xdr:rowOff>
    </xdr:from>
    <xdr:ext cx="469744" cy="259045"/>
    <xdr:sp macro="" textlink="">
      <xdr:nvSpPr>
        <xdr:cNvPr id="754" name="テキスト ボックス 753"/>
        <xdr:cNvSpPr txBox="1"/>
      </xdr:nvSpPr>
      <xdr:spPr>
        <a:xfrm>
          <a:off x="21088428" y="60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113085</xdr:rowOff>
    </xdr:from>
    <xdr:to>
      <xdr:col>107</xdr:col>
      <xdr:colOff>50800</xdr:colOff>
      <xdr:row>37</xdr:row>
      <xdr:rowOff>2377</xdr:rowOff>
    </xdr:to>
    <xdr:cxnSp macro="">
      <xdr:nvCxnSpPr>
        <xdr:cNvPr id="755" name="直線コネクタ 754"/>
        <xdr:cNvCxnSpPr/>
      </xdr:nvCxnSpPr>
      <xdr:spPr>
        <a:xfrm flipV="1">
          <a:off x="19545300" y="6285285"/>
          <a:ext cx="889000" cy="6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115352</xdr:rowOff>
    </xdr:from>
    <xdr:to>
      <xdr:col>107</xdr:col>
      <xdr:colOff>101600</xdr:colOff>
      <xdr:row>37</xdr:row>
      <xdr:rowOff>45502</xdr:rowOff>
    </xdr:to>
    <xdr:sp macro="" textlink="">
      <xdr:nvSpPr>
        <xdr:cNvPr id="756" name="フローチャート: 判断 755"/>
        <xdr:cNvSpPr/>
      </xdr:nvSpPr>
      <xdr:spPr>
        <a:xfrm>
          <a:off x="20383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36629</xdr:rowOff>
    </xdr:from>
    <xdr:ext cx="469744" cy="259045"/>
    <xdr:sp macro="" textlink="">
      <xdr:nvSpPr>
        <xdr:cNvPr id="757" name="テキスト ボックス 756"/>
        <xdr:cNvSpPr txBox="1"/>
      </xdr:nvSpPr>
      <xdr:spPr>
        <a:xfrm>
          <a:off x="20199428" y="638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2377</xdr:rowOff>
    </xdr:from>
    <xdr:to>
      <xdr:col>102</xdr:col>
      <xdr:colOff>114300</xdr:colOff>
      <xdr:row>37</xdr:row>
      <xdr:rowOff>32421</xdr:rowOff>
    </xdr:to>
    <xdr:cxnSp macro="">
      <xdr:nvCxnSpPr>
        <xdr:cNvPr id="758" name="直線コネクタ 757"/>
        <xdr:cNvCxnSpPr/>
      </xdr:nvCxnSpPr>
      <xdr:spPr>
        <a:xfrm flipV="1">
          <a:off x="18656300" y="6346027"/>
          <a:ext cx="889000" cy="3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137233</xdr:rowOff>
    </xdr:from>
    <xdr:to>
      <xdr:col>102</xdr:col>
      <xdr:colOff>165100</xdr:colOff>
      <xdr:row>37</xdr:row>
      <xdr:rowOff>67383</xdr:rowOff>
    </xdr:to>
    <xdr:sp macro="" textlink="">
      <xdr:nvSpPr>
        <xdr:cNvPr id="759" name="フローチャート: 判断 758"/>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58510</xdr:rowOff>
    </xdr:from>
    <xdr:ext cx="469744" cy="259045"/>
    <xdr:sp macro="" textlink="">
      <xdr:nvSpPr>
        <xdr:cNvPr id="760" name="テキスト ボックス 759"/>
        <xdr:cNvSpPr txBox="1"/>
      </xdr:nvSpPr>
      <xdr:spPr>
        <a:xfrm>
          <a:off x="19310428" y="640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4481</xdr:rowOff>
    </xdr:from>
    <xdr:to>
      <xdr:col>98</xdr:col>
      <xdr:colOff>38100</xdr:colOff>
      <xdr:row>37</xdr:row>
      <xdr:rowOff>106081</xdr:rowOff>
    </xdr:to>
    <xdr:sp macro="" textlink="">
      <xdr:nvSpPr>
        <xdr:cNvPr id="761" name="フローチャート: 判断 760"/>
        <xdr:cNvSpPr/>
      </xdr:nvSpPr>
      <xdr:spPr>
        <a:xfrm>
          <a:off x="18605500" y="634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97208</xdr:rowOff>
    </xdr:from>
    <xdr:ext cx="469744" cy="259045"/>
    <xdr:sp macro="" textlink="">
      <xdr:nvSpPr>
        <xdr:cNvPr id="762" name="テキスト ボックス 761"/>
        <xdr:cNvSpPr txBox="1"/>
      </xdr:nvSpPr>
      <xdr:spPr>
        <a:xfrm>
          <a:off x="18421428" y="644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126292</xdr:rowOff>
    </xdr:from>
    <xdr:to>
      <xdr:col>116</xdr:col>
      <xdr:colOff>114300</xdr:colOff>
      <xdr:row>39</xdr:row>
      <xdr:rowOff>56442</xdr:rowOff>
    </xdr:to>
    <xdr:sp macro="" textlink="">
      <xdr:nvSpPr>
        <xdr:cNvPr id="768" name="楕円 767"/>
        <xdr:cNvSpPr/>
      </xdr:nvSpPr>
      <xdr:spPr>
        <a:xfrm>
          <a:off x="22110700" y="664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41219</xdr:rowOff>
    </xdr:from>
    <xdr:ext cx="378565" cy="259045"/>
    <xdr:sp macro="" textlink="">
      <xdr:nvSpPr>
        <xdr:cNvPr id="769" name="投資及び出資金該当値テキスト"/>
        <xdr:cNvSpPr txBox="1"/>
      </xdr:nvSpPr>
      <xdr:spPr>
        <a:xfrm>
          <a:off x="22212300" y="6556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118618</xdr:rowOff>
    </xdr:from>
    <xdr:to>
      <xdr:col>112</xdr:col>
      <xdr:colOff>38100</xdr:colOff>
      <xdr:row>39</xdr:row>
      <xdr:rowOff>48768</xdr:rowOff>
    </xdr:to>
    <xdr:sp macro="" textlink="">
      <xdr:nvSpPr>
        <xdr:cNvPr id="770" name="楕円 769"/>
        <xdr:cNvSpPr/>
      </xdr:nvSpPr>
      <xdr:spPr>
        <a:xfrm>
          <a:off x="212725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39895</xdr:rowOff>
    </xdr:from>
    <xdr:ext cx="378565" cy="259045"/>
    <xdr:sp macro="" textlink="">
      <xdr:nvSpPr>
        <xdr:cNvPr id="771" name="テキスト ボックス 770"/>
        <xdr:cNvSpPr txBox="1"/>
      </xdr:nvSpPr>
      <xdr:spPr>
        <a:xfrm>
          <a:off x="21134017" y="6726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62285</xdr:rowOff>
    </xdr:from>
    <xdr:to>
      <xdr:col>107</xdr:col>
      <xdr:colOff>101600</xdr:colOff>
      <xdr:row>36</xdr:row>
      <xdr:rowOff>163885</xdr:rowOff>
    </xdr:to>
    <xdr:sp macro="" textlink="">
      <xdr:nvSpPr>
        <xdr:cNvPr id="772" name="楕円 771"/>
        <xdr:cNvSpPr/>
      </xdr:nvSpPr>
      <xdr:spPr>
        <a:xfrm>
          <a:off x="20383500" y="623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8962</xdr:rowOff>
    </xdr:from>
    <xdr:ext cx="469744" cy="259045"/>
    <xdr:sp macro="" textlink="">
      <xdr:nvSpPr>
        <xdr:cNvPr id="773" name="テキスト ボックス 772"/>
        <xdr:cNvSpPr txBox="1"/>
      </xdr:nvSpPr>
      <xdr:spPr>
        <a:xfrm>
          <a:off x="20199428" y="6009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123027</xdr:rowOff>
    </xdr:from>
    <xdr:to>
      <xdr:col>102</xdr:col>
      <xdr:colOff>165100</xdr:colOff>
      <xdr:row>37</xdr:row>
      <xdr:rowOff>53177</xdr:rowOff>
    </xdr:to>
    <xdr:sp macro="" textlink="">
      <xdr:nvSpPr>
        <xdr:cNvPr id="774" name="楕円 773"/>
        <xdr:cNvSpPr/>
      </xdr:nvSpPr>
      <xdr:spPr>
        <a:xfrm>
          <a:off x="19494500" y="629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69704</xdr:rowOff>
    </xdr:from>
    <xdr:ext cx="469744" cy="259045"/>
    <xdr:sp macro="" textlink="">
      <xdr:nvSpPr>
        <xdr:cNvPr id="775" name="テキスト ボックス 774"/>
        <xdr:cNvSpPr txBox="1"/>
      </xdr:nvSpPr>
      <xdr:spPr>
        <a:xfrm>
          <a:off x="19310428" y="6070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153071</xdr:rowOff>
    </xdr:from>
    <xdr:to>
      <xdr:col>98</xdr:col>
      <xdr:colOff>38100</xdr:colOff>
      <xdr:row>37</xdr:row>
      <xdr:rowOff>83221</xdr:rowOff>
    </xdr:to>
    <xdr:sp macro="" textlink="">
      <xdr:nvSpPr>
        <xdr:cNvPr id="776" name="楕円 775"/>
        <xdr:cNvSpPr/>
      </xdr:nvSpPr>
      <xdr:spPr>
        <a:xfrm>
          <a:off x="18605500" y="632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99748</xdr:rowOff>
    </xdr:from>
    <xdr:ext cx="469744" cy="259045"/>
    <xdr:sp macro="" textlink="">
      <xdr:nvSpPr>
        <xdr:cNvPr id="777" name="テキスト ボックス 776"/>
        <xdr:cNvSpPr txBox="1"/>
      </xdr:nvSpPr>
      <xdr:spPr>
        <a:xfrm>
          <a:off x="18421428" y="610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8" name="直線コネクタ 787"/>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9" name="テキスト ボックス 788"/>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2" name="直線コネクタ 791"/>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93" name="テキスト ボックス 792"/>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38659</xdr:rowOff>
    </xdr:from>
    <xdr:to>
      <xdr:col>116</xdr:col>
      <xdr:colOff>62864</xdr:colOff>
      <xdr:row>58</xdr:row>
      <xdr:rowOff>25000</xdr:rowOff>
    </xdr:to>
    <xdr:cxnSp macro="">
      <xdr:nvCxnSpPr>
        <xdr:cNvPr id="797" name="直線コネクタ 796"/>
        <xdr:cNvCxnSpPr/>
      </xdr:nvCxnSpPr>
      <xdr:spPr>
        <a:xfrm flipV="1">
          <a:off x="22159595" y="8782609"/>
          <a:ext cx="1269" cy="1186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28827</xdr:rowOff>
    </xdr:from>
    <xdr:ext cx="249299" cy="259045"/>
    <xdr:sp macro="" textlink="">
      <xdr:nvSpPr>
        <xdr:cNvPr id="798" name="貸付金最小値テキスト"/>
        <xdr:cNvSpPr txBox="1"/>
      </xdr:nvSpPr>
      <xdr:spPr>
        <a:xfrm>
          <a:off x="22212300" y="99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25000</xdr:rowOff>
    </xdr:from>
    <xdr:to>
      <xdr:col>116</xdr:col>
      <xdr:colOff>152400</xdr:colOff>
      <xdr:row>58</xdr:row>
      <xdr:rowOff>25000</xdr:rowOff>
    </xdr:to>
    <xdr:cxnSp macro="">
      <xdr:nvCxnSpPr>
        <xdr:cNvPr id="799" name="直線コネクタ 798"/>
        <xdr:cNvCxnSpPr/>
      </xdr:nvCxnSpPr>
      <xdr:spPr>
        <a:xfrm>
          <a:off x="22072600" y="996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156786</xdr:rowOff>
    </xdr:from>
    <xdr:ext cx="534377" cy="259045"/>
    <xdr:sp macro="" textlink="">
      <xdr:nvSpPr>
        <xdr:cNvPr id="800" name="貸付金最大値テキスト"/>
        <xdr:cNvSpPr txBox="1"/>
      </xdr:nvSpPr>
      <xdr:spPr>
        <a:xfrm>
          <a:off x="22212300" y="85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38659</xdr:rowOff>
    </xdr:from>
    <xdr:to>
      <xdr:col>116</xdr:col>
      <xdr:colOff>152400</xdr:colOff>
      <xdr:row>51</xdr:row>
      <xdr:rowOff>38659</xdr:rowOff>
    </xdr:to>
    <xdr:cxnSp macro="">
      <xdr:nvCxnSpPr>
        <xdr:cNvPr id="801" name="直線コネクタ 800"/>
        <xdr:cNvCxnSpPr/>
      </xdr:nvCxnSpPr>
      <xdr:spPr>
        <a:xfrm>
          <a:off x="22072600" y="878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87522</xdr:rowOff>
    </xdr:from>
    <xdr:to>
      <xdr:col>116</xdr:col>
      <xdr:colOff>63500</xdr:colOff>
      <xdr:row>56</xdr:row>
      <xdr:rowOff>111640</xdr:rowOff>
    </xdr:to>
    <xdr:cxnSp macro="">
      <xdr:nvCxnSpPr>
        <xdr:cNvPr id="802" name="直線コネクタ 801"/>
        <xdr:cNvCxnSpPr/>
      </xdr:nvCxnSpPr>
      <xdr:spPr>
        <a:xfrm>
          <a:off x="21323300" y="9688722"/>
          <a:ext cx="838200" cy="2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61599</xdr:rowOff>
    </xdr:from>
    <xdr:ext cx="469744" cy="259045"/>
    <xdr:sp macro="" textlink="">
      <xdr:nvSpPr>
        <xdr:cNvPr id="803" name="貸付金平均値テキスト"/>
        <xdr:cNvSpPr txBox="1"/>
      </xdr:nvSpPr>
      <xdr:spPr>
        <a:xfrm>
          <a:off x="22212300" y="9491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38722</xdr:rowOff>
    </xdr:from>
    <xdr:to>
      <xdr:col>116</xdr:col>
      <xdr:colOff>114300</xdr:colOff>
      <xdr:row>56</xdr:row>
      <xdr:rowOff>140322</xdr:rowOff>
    </xdr:to>
    <xdr:sp macro="" textlink="">
      <xdr:nvSpPr>
        <xdr:cNvPr id="804" name="フローチャート: 判断 803"/>
        <xdr:cNvSpPr/>
      </xdr:nvSpPr>
      <xdr:spPr>
        <a:xfrm>
          <a:off x="22110700" y="96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87122</xdr:rowOff>
    </xdr:from>
    <xdr:to>
      <xdr:col>111</xdr:col>
      <xdr:colOff>177800</xdr:colOff>
      <xdr:row>56</xdr:row>
      <xdr:rowOff>87522</xdr:rowOff>
    </xdr:to>
    <xdr:cxnSp macro="">
      <xdr:nvCxnSpPr>
        <xdr:cNvPr id="805" name="直線コネクタ 804"/>
        <xdr:cNvCxnSpPr/>
      </xdr:nvCxnSpPr>
      <xdr:spPr>
        <a:xfrm>
          <a:off x="20434300" y="9688322"/>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30721</xdr:rowOff>
    </xdr:from>
    <xdr:to>
      <xdr:col>112</xdr:col>
      <xdr:colOff>38100</xdr:colOff>
      <xdr:row>56</xdr:row>
      <xdr:rowOff>132321</xdr:rowOff>
    </xdr:to>
    <xdr:sp macro="" textlink="">
      <xdr:nvSpPr>
        <xdr:cNvPr id="806" name="フローチャート: 判断 805"/>
        <xdr:cNvSpPr/>
      </xdr:nvSpPr>
      <xdr:spPr>
        <a:xfrm>
          <a:off x="21272500" y="963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148848</xdr:rowOff>
    </xdr:from>
    <xdr:ext cx="469744" cy="259045"/>
    <xdr:sp macro="" textlink="">
      <xdr:nvSpPr>
        <xdr:cNvPr id="807" name="テキスト ボックス 806"/>
        <xdr:cNvSpPr txBox="1"/>
      </xdr:nvSpPr>
      <xdr:spPr>
        <a:xfrm>
          <a:off x="21088428" y="940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27400</xdr:rowOff>
    </xdr:from>
    <xdr:to>
      <xdr:col>107</xdr:col>
      <xdr:colOff>50800</xdr:colOff>
      <xdr:row>56</xdr:row>
      <xdr:rowOff>87122</xdr:rowOff>
    </xdr:to>
    <xdr:cxnSp macro="">
      <xdr:nvCxnSpPr>
        <xdr:cNvPr id="808" name="直線コネクタ 807"/>
        <xdr:cNvCxnSpPr/>
      </xdr:nvCxnSpPr>
      <xdr:spPr>
        <a:xfrm>
          <a:off x="19545300" y="9628600"/>
          <a:ext cx="889000" cy="5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29064</xdr:rowOff>
    </xdr:from>
    <xdr:to>
      <xdr:col>107</xdr:col>
      <xdr:colOff>101600</xdr:colOff>
      <xdr:row>56</xdr:row>
      <xdr:rowOff>130664</xdr:rowOff>
    </xdr:to>
    <xdr:sp macro="" textlink="">
      <xdr:nvSpPr>
        <xdr:cNvPr id="809" name="フローチャート: 判断 808"/>
        <xdr:cNvSpPr/>
      </xdr:nvSpPr>
      <xdr:spPr>
        <a:xfrm>
          <a:off x="203835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147191</xdr:rowOff>
    </xdr:from>
    <xdr:ext cx="469744" cy="259045"/>
    <xdr:sp macro="" textlink="">
      <xdr:nvSpPr>
        <xdr:cNvPr id="810" name="テキスト ボックス 809"/>
        <xdr:cNvSpPr txBox="1"/>
      </xdr:nvSpPr>
      <xdr:spPr>
        <a:xfrm>
          <a:off x="20199428" y="940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27400</xdr:rowOff>
    </xdr:from>
    <xdr:to>
      <xdr:col>102</xdr:col>
      <xdr:colOff>114300</xdr:colOff>
      <xdr:row>56</xdr:row>
      <xdr:rowOff>109925</xdr:rowOff>
    </xdr:to>
    <xdr:cxnSp macro="">
      <xdr:nvCxnSpPr>
        <xdr:cNvPr id="811" name="直線コネクタ 810"/>
        <xdr:cNvCxnSpPr/>
      </xdr:nvCxnSpPr>
      <xdr:spPr>
        <a:xfrm flipV="1">
          <a:off x="18656300" y="9628600"/>
          <a:ext cx="889000" cy="8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31521</xdr:rowOff>
    </xdr:from>
    <xdr:to>
      <xdr:col>102</xdr:col>
      <xdr:colOff>165100</xdr:colOff>
      <xdr:row>56</xdr:row>
      <xdr:rowOff>133121</xdr:rowOff>
    </xdr:to>
    <xdr:sp macro="" textlink="">
      <xdr:nvSpPr>
        <xdr:cNvPr id="812" name="フローチャート: 判断 811"/>
        <xdr:cNvSpPr/>
      </xdr:nvSpPr>
      <xdr:spPr>
        <a:xfrm>
          <a:off x="19494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124248</xdr:rowOff>
    </xdr:from>
    <xdr:ext cx="469744" cy="259045"/>
    <xdr:sp macro="" textlink="">
      <xdr:nvSpPr>
        <xdr:cNvPr id="813" name="テキスト ボックス 812"/>
        <xdr:cNvSpPr txBox="1"/>
      </xdr:nvSpPr>
      <xdr:spPr>
        <a:xfrm>
          <a:off x="19310428" y="972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47752</xdr:rowOff>
    </xdr:from>
    <xdr:to>
      <xdr:col>98</xdr:col>
      <xdr:colOff>38100</xdr:colOff>
      <xdr:row>56</xdr:row>
      <xdr:rowOff>149352</xdr:rowOff>
    </xdr:to>
    <xdr:sp macro="" textlink="">
      <xdr:nvSpPr>
        <xdr:cNvPr id="814" name="フローチャート: 判断 813"/>
        <xdr:cNvSpPr/>
      </xdr:nvSpPr>
      <xdr:spPr>
        <a:xfrm>
          <a:off x="18605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165879</xdr:rowOff>
    </xdr:from>
    <xdr:ext cx="469744" cy="259045"/>
    <xdr:sp macro="" textlink="">
      <xdr:nvSpPr>
        <xdr:cNvPr id="815" name="テキスト ボックス 814"/>
        <xdr:cNvSpPr txBox="1"/>
      </xdr:nvSpPr>
      <xdr:spPr>
        <a:xfrm>
          <a:off x="18421428" y="94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60840</xdr:rowOff>
    </xdr:from>
    <xdr:to>
      <xdr:col>116</xdr:col>
      <xdr:colOff>114300</xdr:colOff>
      <xdr:row>56</xdr:row>
      <xdr:rowOff>162440</xdr:rowOff>
    </xdr:to>
    <xdr:sp macro="" textlink="">
      <xdr:nvSpPr>
        <xdr:cNvPr id="821" name="楕円 820"/>
        <xdr:cNvSpPr/>
      </xdr:nvSpPr>
      <xdr:spPr>
        <a:xfrm>
          <a:off x="22110700" y="966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39267</xdr:rowOff>
    </xdr:from>
    <xdr:ext cx="469744" cy="259045"/>
    <xdr:sp macro="" textlink="">
      <xdr:nvSpPr>
        <xdr:cNvPr id="822" name="貸付金該当値テキスト"/>
        <xdr:cNvSpPr txBox="1"/>
      </xdr:nvSpPr>
      <xdr:spPr>
        <a:xfrm>
          <a:off x="22212300" y="964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36722</xdr:rowOff>
    </xdr:from>
    <xdr:to>
      <xdr:col>112</xdr:col>
      <xdr:colOff>38100</xdr:colOff>
      <xdr:row>56</xdr:row>
      <xdr:rowOff>138322</xdr:rowOff>
    </xdr:to>
    <xdr:sp macro="" textlink="">
      <xdr:nvSpPr>
        <xdr:cNvPr id="823" name="楕円 822"/>
        <xdr:cNvSpPr/>
      </xdr:nvSpPr>
      <xdr:spPr>
        <a:xfrm>
          <a:off x="21272500" y="963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129449</xdr:rowOff>
    </xdr:from>
    <xdr:ext cx="469744" cy="259045"/>
    <xdr:sp macro="" textlink="">
      <xdr:nvSpPr>
        <xdr:cNvPr id="824" name="テキスト ボックス 823"/>
        <xdr:cNvSpPr txBox="1"/>
      </xdr:nvSpPr>
      <xdr:spPr>
        <a:xfrm>
          <a:off x="21088428" y="973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36322</xdr:rowOff>
    </xdr:from>
    <xdr:to>
      <xdr:col>107</xdr:col>
      <xdr:colOff>101600</xdr:colOff>
      <xdr:row>56</xdr:row>
      <xdr:rowOff>137922</xdr:rowOff>
    </xdr:to>
    <xdr:sp macro="" textlink="">
      <xdr:nvSpPr>
        <xdr:cNvPr id="825" name="楕円 824"/>
        <xdr:cNvSpPr/>
      </xdr:nvSpPr>
      <xdr:spPr>
        <a:xfrm>
          <a:off x="20383500" y="963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129049</xdr:rowOff>
    </xdr:from>
    <xdr:ext cx="469744" cy="259045"/>
    <xdr:sp macro="" textlink="">
      <xdr:nvSpPr>
        <xdr:cNvPr id="826" name="テキスト ボックス 825"/>
        <xdr:cNvSpPr txBox="1"/>
      </xdr:nvSpPr>
      <xdr:spPr>
        <a:xfrm>
          <a:off x="20199428" y="973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148050</xdr:rowOff>
    </xdr:from>
    <xdr:to>
      <xdr:col>102</xdr:col>
      <xdr:colOff>165100</xdr:colOff>
      <xdr:row>56</xdr:row>
      <xdr:rowOff>78200</xdr:rowOff>
    </xdr:to>
    <xdr:sp macro="" textlink="">
      <xdr:nvSpPr>
        <xdr:cNvPr id="827" name="楕円 826"/>
        <xdr:cNvSpPr/>
      </xdr:nvSpPr>
      <xdr:spPr>
        <a:xfrm>
          <a:off x="19494500" y="95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94727</xdr:rowOff>
    </xdr:from>
    <xdr:ext cx="469744" cy="259045"/>
    <xdr:sp macro="" textlink="">
      <xdr:nvSpPr>
        <xdr:cNvPr id="828" name="テキスト ボックス 827"/>
        <xdr:cNvSpPr txBox="1"/>
      </xdr:nvSpPr>
      <xdr:spPr>
        <a:xfrm>
          <a:off x="19310428" y="935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59125</xdr:rowOff>
    </xdr:from>
    <xdr:to>
      <xdr:col>98</xdr:col>
      <xdr:colOff>38100</xdr:colOff>
      <xdr:row>56</xdr:row>
      <xdr:rowOff>160725</xdr:rowOff>
    </xdr:to>
    <xdr:sp macro="" textlink="">
      <xdr:nvSpPr>
        <xdr:cNvPr id="829" name="楕円 828"/>
        <xdr:cNvSpPr/>
      </xdr:nvSpPr>
      <xdr:spPr>
        <a:xfrm>
          <a:off x="18605500" y="966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151852</xdr:rowOff>
    </xdr:from>
    <xdr:ext cx="469744" cy="259045"/>
    <xdr:sp macro="" textlink="">
      <xdr:nvSpPr>
        <xdr:cNvPr id="830" name="テキスト ボックス 829"/>
        <xdr:cNvSpPr txBox="1"/>
      </xdr:nvSpPr>
      <xdr:spPr>
        <a:xfrm>
          <a:off x="18421428" y="975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2" name="テキスト ボックス 841"/>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4" name="テキスト ボックス 843"/>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6" name="テキスト ボックス 845"/>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8" name="テキスト ボックス 847"/>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77</xdr:row>
      <xdr:rowOff>70484</xdr:rowOff>
    </xdr:from>
    <xdr:to>
      <xdr:col>116</xdr:col>
      <xdr:colOff>62864</xdr:colOff>
      <xdr:row>78</xdr:row>
      <xdr:rowOff>23636</xdr:rowOff>
    </xdr:to>
    <xdr:cxnSp macro="">
      <xdr:nvCxnSpPr>
        <xdr:cNvPr id="852" name="直線コネクタ 851"/>
        <xdr:cNvCxnSpPr/>
      </xdr:nvCxnSpPr>
      <xdr:spPr>
        <a:xfrm flipV="1">
          <a:off x="22159595" y="13272134"/>
          <a:ext cx="1269" cy="124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55262</xdr:rowOff>
    </xdr:from>
    <xdr:ext cx="534377" cy="259045"/>
    <xdr:sp macro="" textlink="">
      <xdr:nvSpPr>
        <xdr:cNvPr id="853" name="繰出金最小値テキスト"/>
        <xdr:cNvSpPr txBox="1"/>
      </xdr:nvSpPr>
      <xdr:spPr>
        <a:xfrm>
          <a:off x="22212300" y="1342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23636</xdr:rowOff>
    </xdr:from>
    <xdr:to>
      <xdr:col>116</xdr:col>
      <xdr:colOff>152400</xdr:colOff>
      <xdr:row>78</xdr:row>
      <xdr:rowOff>23636</xdr:rowOff>
    </xdr:to>
    <xdr:cxnSp macro="">
      <xdr:nvCxnSpPr>
        <xdr:cNvPr id="854" name="直線コネクタ 853"/>
        <xdr:cNvCxnSpPr/>
      </xdr:nvCxnSpPr>
      <xdr:spPr>
        <a:xfrm>
          <a:off x="22072600" y="1339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17161</xdr:rowOff>
    </xdr:from>
    <xdr:ext cx="534377" cy="259045"/>
    <xdr:sp macro="" textlink="">
      <xdr:nvSpPr>
        <xdr:cNvPr id="855" name="繰出金最大値テキスト"/>
        <xdr:cNvSpPr txBox="1"/>
      </xdr:nvSpPr>
      <xdr:spPr>
        <a:xfrm>
          <a:off x="22212300" y="1304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70484</xdr:rowOff>
    </xdr:from>
    <xdr:to>
      <xdr:col>116</xdr:col>
      <xdr:colOff>152400</xdr:colOff>
      <xdr:row>77</xdr:row>
      <xdr:rowOff>70484</xdr:rowOff>
    </xdr:to>
    <xdr:cxnSp macro="">
      <xdr:nvCxnSpPr>
        <xdr:cNvPr id="856" name="直線コネクタ 855"/>
        <xdr:cNvCxnSpPr/>
      </xdr:nvCxnSpPr>
      <xdr:spPr>
        <a:xfrm>
          <a:off x="22072600" y="13272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88726</xdr:rowOff>
    </xdr:from>
    <xdr:to>
      <xdr:col>116</xdr:col>
      <xdr:colOff>63500</xdr:colOff>
      <xdr:row>77</xdr:row>
      <xdr:rowOff>106333</xdr:rowOff>
    </xdr:to>
    <xdr:cxnSp macro="">
      <xdr:nvCxnSpPr>
        <xdr:cNvPr id="857" name="直線コネクタ 856"/>
        <xdr:cNvCxnSpPr/>
      </xdr:nvCxnSpPr>
      <xdr:spPr>
        <a:xfrm flipV="1">
          <a:off x="21323300" y="13290376"/>
          <a:ext cx="838200" cy="1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99710</xdr:rowOff>
    </xdr:from>
    <xdr:ext cx="534377" cy="259045"/>
    <xdr:sp macro="" textlink="">
      <xdr:nvSpPr>
        <xdr:cNvPr id="858" name="繰出金平均値テキスト"/>
        <xdr:cNvSpPr txBox="1"/>
      </xdr:nvSpPr>
      <xdr:spPr>
        <a:xfrm>
          <a:off x="22212300" y="1330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87957</xdr:rowOff>
    </xdr:from>
    <xdr:to>
      <xdr:col>116</xdr:col>
      <xdr:colOff>114300</xdr:colOff>
      <xdr:row>78</xdr:row>
      <xdr:rowOff>18107</xdr:rowOff>
    </xdr:to>
    <xdr:sp macro="" textlink="">
      <xdr:nvSpPr>
        <xdr:cNvPr id="859" name="フローチャート: 判断 858"/>
        <xdr:cNvSpPr/>
      </xdr:nvSpPr>
      <xdr:spPr>
        <a:xfrm>
          <a:off x="22110700" y="13289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106333</xdr:rowOff>
    </xdr:from>
    <xdr:to>
      <xdr:col>111</xdr:col>
      <xdr:colOff>177800</xdr:colOff>
      <xdr:row>77</xdr:row>
      <xdr:rowOff>107843</xdr:rowOff>
    </xdr:to>
    <xdr:cxnSp macro="">
      <xdr:nvCxnSpPr>
        <xdr:cNvPr id="860" name="直線コネクタ 859"/>
        <xdr:cNvCxnSpPr/>
      </xdr:nvCxnSpPr>
      <xdr:spPr>
        <a:xfrm flipV="1">
          <a:off x="20434300" y="13307983"/>
          <a:ext cx="889000" cy="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94670</xdr:rowOff>
    </xdr:from>
    <xdr:to>
      <xdr:col>112</xdr:col>
      <xdr:colOff>38100</xdr:colOff>
      <xdr:row>78</xdr:row>
      <xdr:rowOff>24820</xdr:rowOff>
    </xdr:to>
    <xdr:sp macro="" textlink="">
      <xdr:nvSpPr>
        <xdr:cNvPr id="861" name="フローチャート: 判断 860"/>
        <xdr:cNvSpPr/>
      </xdr:nvSpPr>
      <xdr:spPr>
        <a:xfrm>
          <a:off x="21272500" y="1329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15947</xdr:rowOff>
    </xdr:from>
    <xdr:ext cx="534377" cy="259045"/>
    <xdr:sp macro="" textlink="">
      <xdr:nvSpPr>
        <xdr:cNvPr id="862" name="テキスト ボックス 861"/>
        <xdr:cNvSpPr txBox="1"/>
      </xdr:nvSpPr>
      <xdr:spPr>
        <a:xfrm>
          <a:off x="21056111" y="1338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107843</xdr:rowOff>
    </xdr:from>
    <xdr:to>
      <xdr:col>107</xdr:col>
      <xdr:colOff>50800</xdr:colOff>
      <xdr:row>77</xdr:row>
      <xdr:rowOff>115474</xdr:rowOff>
    </xdr:to>
    <xdr:cxnSp macro="">
      <xdr:nvCxnSpPr>
        <xdr:cNvPr id="863" name="直線コネクタ 862"/>
        <xdr:cNvCxnSpPr/>
      </xdr:nvCxnSpPr>
      <xdr:spPr>
        <a:xfrm flipV="1">
          <a:off x="19545300" y="13309493"/>
          <a:ext cx="889000" cy="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97779</xdr:rowOff>
    </xdr:from>
    <xdr:to>
      <xdr:col>107</xdr:col>
      <xdr:colOff>101600</xdr:colOff>
      <xdr:row>78</xdr:row>
      <xdr:rowOff>27929</xdr:rowOff>
    </xdr:to>
    <xdr:sp macro="" textlink="">
      <xdr:nvSpPr>
        <xdr:cNvPr id="864" name="フローチャート: 判断 863"/>
        <xdr:cNvSpPr/>
      </xdr:nvSpPr>
      <xdr:spPr>
        <a:xfrm>
          <a:off x="20383500" y="1329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19056</xdr:rowOff>
    </xdr:from>
    <xdr:ext cx="534377" cy="259045"/>
    <xdr:sp macro="" textlink="">
      <xdr:nvSpPr>
        <xdr:cNvPr id="865" name="テキスト ボックス 864"/>
        <xdr:cNvSpPr txBox="1"/>
      </xdr:nvSpPr>
      <xdr:spPr>
        <a:xfrm>
          <a:off x="20167111" y="133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62397</xdr:rowOff>
    </xdr:from>
    <xdr:to>
      <xdr:col>102</xdr:col>
      <xdr:colOff>114300</xdr:colOff>
      <xdr:row>77</xdr:row>
      <xdr:rowOff>115474</xdr:rowOff>
    </xdr:to>
    <xdr:cxnSp macro="">
      <xdr:nvCxnSpPr>
        <xdr:cNvPr id="866" name="直線コネクタ 865"/>
        <xdr:cNvCxnSpPr/>
      </xdr:nvCxnSpPr>
      <xdr:spPr>
        <a:xfrm>
          <a:off x="18656300" y="12235347"/>
          <a:ext cx="889000" cy="108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103704</xdr:rowOff>
    </xdr:from>
    <xdr:to>
      <xdr:col>102</xdr:col>
      <xdr:colOff>165100</xdr:colOff>
      <xdr:row>78</xdr:row>
      <xdr:rowOff>33854</xdr:rowOff>
    </xdr:to>
    <xdr:sp macro="" textlink="">
      <xdr:nvSpPr>
        <xdr:cNvPr id="867" name="フローチャート: 判断 866"/>
        <xdr:cNvSpPr/>
      </xdr:nvSpPr>
      <xdr:spPr>
        <a:xfrm>
          <a:off x="19494500" y="1330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24981</xdr:rowOff>
    </xdr:from>
    <xdr:ext cx="534377" cy="259045"/>
    <xdr:sp macro="" textlink="">
      <xdr:nvSpPr>
        <xdr:cNvPr id="868" name="テキスト ボックス 867"/>
        <xdr:cNvSpPr txBox="1"/>
      </xdr:nvSpPr>
      <xdr:spPr>
        <a:xfrm>
          <a:off x="19278111" y="1339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46462</xdr:rowOff>
    </xdr:from>
    <xdr:to>
      <xdr:col>98</xdr:col>
      <xdr:colOff>38100</xdr:colOff>
      <xdr:row>77</xdr:row>
      <xdr:rowOff>148062</xdr:rowOff>
    </xdr:to>
    <xdr:sp macro="" textlink="">
      <xdr:nvSpPr>
        <xdr:cNvPr id="869" name="フローチャート: 判断 868"/>
        <xdr:cNvSpPr/>
      </xdr:nvSpPr>
      <xdr:spPr>
        <a:xfrm>
          <a:off x="18605500" y="1324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139189</xdr:rowOff>
    </xdr:from>
    <xdr:ext cx="534377" cy="259045"/>
    <xdr:sp macro="" textlink="">
      <xdr:nvSpPr>
        <xdr:cNvPr id="870" name="テキスト ボックス 869"/>
        <xdr:cNvSpPr txBox="1"/>
      </xdr:nvSpPr>
      <xdr:spPr>
        <a:xfrm>
          <a:off x="18389111" y="1334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37926</xdr:rowOff>
    </xdr:from>
    <xdr:to>
      <xdr:col>116</xdr:col>
      <xdr:colOff>114300</xdr:colOff>
      <xdr:row>77</xdr:row>
      <xdr:rowOff>139526</xdr:rowOff>
    </xdr:to>
    <xdr:sp macro="" textlink="">
      <xdr:nvSpPr>
        <xdr:cNvPr id="876" name="楕円 875"/>
        <xdr:cNvSpPr/>
      </xdr:nvSpPr>
      <xdr:spPr>
        <a:xfrm>
          <a:off x="22110700" y="1323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144161</xdr:rowOff>
    </xdr:from>
    <xdr:ext cx="534377" cy="259045"/>
    <xdr:sp macro="" textlink="">
      <xdr:nvSpPr>
        <xdr:cNvPr id="877" name="繰出金該当値テキスト"/>
        <xdr:cNvSpPr txBox="1"/>
      </xdr:nvSpPr>
      <xdr:spPr>
        <a:xfrm>
          <a:off x="22212300" y="1317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55533</xdr:rowOff>
    </xdr:from>
    <xdr:to>
      <xdr:col>112</xdr:col>
      <xdr:colOff>38100</xdr:colOff>
      <xdr:row>77</xdr:row>
      <xdr:rowOff>157133</xdr:rowOff>
    </xdr:to>
    <xdr:sp macro="" textlink="">
      <xdr:nvSpPr>
        <xdr:cNvPr id="878" name="楕円 877"/>
        <xdr:cNvSpPr/>
      </xdr:nvSpPr>
      <xdr:spPr>
        <a:xfrm>
          <a:off x="21272500" y="1325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2210</xdr:rowOff>
    </xdr:from>
    <xdr:ext cx="534377" cy="259045"/>
    <xdr:sp macro="" textlink="">
      <xdr:nvSpPr>
        <xdr:cNvPr id="879" name="テキスト ボックス 878"/>
        <xdr:cNvSpPr txBox="1"/>
      </xdr:nvSpPr>
      <xdr:spPr>
        <a:xfrm>
          <a:off x="21056111" y="1303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57043</xdr:rowOff>
    </xdr:from>
    <xdr:to>
      <xdr:col>107</xdr:col>
      <xdr:colOff>101600</xdr:colOff>
      <xdr:row>77</xdr:row>
      <xdr:rowOff>158643</xdr:rowOff>
    </xdr:to>
    <xdr:sp macro="" textlink="">
      <xdr:nvSpPr>
        <xdr:cNvPr id="880" name="楕円 879"/>
        <xdr:cNvSpPr/>
      </xdr:nvSpPr>
      <xdr:spPr>
        <a:xfrm>
          <a:off x="20383500" y="1325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3720</xdr:rowOff>
    </xdr:from>
    <xdr:ext cx="534377" cy="259045"/>
    <xdr:sp macro="" textlink="">
      <xdr:nvSpPr>
        <xdr:cNvPr id="881" name="テキスト ボックス 880"/>
        <xdr:cNvSpPr txBox="1"/>
      </xdr:nvSpPr>
      <xdr:spPr>
        <a:xfrm>
          <a:off x="20167111" y="1303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64674</xdr:rowOff>
    </xdr:from>
    <xdr:to>
      <xdr:col>102</xdr:col>
      <xdr:colOff>165100</xdr:colOff>
      <xdr:row>77</xdr:row>
      <xdr:rowOff>166274</xdr:rowOff>
    </xdr:to>
    <xdr:sp macro="" textlink="">
      <xdr:nvSpPr>
        <xdr:cNvPr id="882" name="楕円 881"/>
        <xdr:cNvSpPr/>
      </xdr:nvSpPr>
      <xdr:spPr>
        <a:xfrm>
          <a:off x="19494500" y="1326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11351</xdr:rowOff>
    </xdr:from>
    <xdr:ext cx="534377" cy="259045"/>
    <xdr:sp macro="" textlink="">
      <xdr:nvSpPr>
        <xdr:cNvPr id="883" name="テキスト ボックス 882"/>
        <xdr:cNvSpPr txBox="1"/>
      </xdr:nvSpPr>
      <xdr:spPr>
        <a:xfrm>
          <a:off x="19278111" y="1304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11597</xdr:rowOff>
    </xdr:from>
    <xdr:to>
      <xdr:col>98</xdr:col>
      <xdr:colOff>38100</xdr:colOff>
      <xdr:row>71</xdr:row>
      <xdr:rowOff>113197</xdr:rowOff>
    </xdr:to>
    <xdr:sp macro="" textlink="">
      <xdr:nvSpPr>
        <xdr:cNvPr id="884" name="楕円 883"/>
        <xdr:cNvSpPr/>
      </xdr:nvSpPr>
      <xdr:spPr>
        <a:xfrm>
          <a:off x="18605500" y="1218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129724</xdr:rowOff>
    </xdr:from>
    <xdr:ext cx="599010" cy="259045"/>
    <xdr:sp macro="" textlink="">
      <xdr:nvSpPr>
        <xdr:cNvPr id="885" name="テキスト ボックス 884"/>
        <xdr:cNvSpPr txBox="1"/>
      </xdr:nvSpPr>
      <xdr:spPr>
        <a:xfrm>
          <a:off x="18356795" y="11959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637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千円となり、復旧・復興事業の収束に伴い、前年度から約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構成項目毎に見ると、人件費は平成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年度以降上昇傾向にあったが、復旧・復興事業の収束と近年の職員適正化計画の取組の進捗により令和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年度をピークに減少傾向にある。しかし、類似団体平均と比較して以前高い水準にあるため、引続き取り組みを進め類似団体平均へ一層近づけていく。</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物件費及び維持補修費は、類似団体平均を上回る状況が続いている。これは市域が広いことで公立学校や保育所、公園等の公共施設が多いことに起因するものと考えられ、施設の統廃合等により抑制を図る必要が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扶助費については、令和５年度に「エネルギー・食料品等価格高騰重点支援金給付事業（物価高騰対策）」を実施したことで大きく上昇し、これを除いても少子高齢化対策等により令和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年度以前から増加傾向にあり、今後も増加していくことが見込まれる。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普通建設事業費及び災害復旧事業費は、復旧・復興事業の収束により令和５年度は大きく減少している。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復旧・復興事業がほぼ収束したことにより、令和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年度以降は各項目が通常ベースとなる一方で、近年の物価高騰の影響により物件費等の増加が懸念されるため、類似団体との比較を踏まえ、「行財政改革推進プラン</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」をはじめとした各種計画に基づき、歳出の精査に努めていく。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宮城県石巻市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134,711
133,123
554.55
88,142,485
85,767,939
1,706,536
40,021,657
70,945,482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14.7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100511</xdr:rowOff>
    </xdr:from>
    <xdr:to>
      <xdr:col>24</xdr:col>
      <xdr:colOff>62865</xdr:colOff>
      <xdr:row>39</xdr:row>
      <xdr:rowOff>16147</xdr:rowOff>
    </xdr:to>
    <xdr:cxnSp macro="">
      <xdr:nvCxnSpPr>
        <xdr:cNvPr id="58" name="直線コネクタ 57"/>
        <xdr:cNvCxnSpPr/>
      </xdr:nvCxnSpPr>
      <xdr:spPr>
        <a:xfrm flipV="1">
          <a:off x="4633595" y="5244011"/>
          <a:ext cx="127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19974</xdr:rowOff>
    </xdr:from>
    <xdr:ext cx="469744" cy="259045"/>
    <xdr:sp macro="" textlink="">
      <xdr:nvSpPr>
        <xdr:cNvPr id="59" name="議会費最小値テキスト"/>
        <xdr:cNvSpPr txBox="1"/>
      </xdr:nvSpPr>
      <xdr:spPr>
        <a:xfrm>
          <a:off x="4686300" y="670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16147</xdr:rowOff>
    </xdr:from>
    <xdr:to>
      <xdr:col>24</xdr:col>
      <xdr:colOff>152400</xdr:colOff>
      <xdr:row>39</xdr:row>
      <xdr:rowOff>16147</xdr:rowOff>
    </xdr:to>
    <xdr:cxnSp macro="">
      <xdr:nvCxnSpPr>
        <xdr:cNvPr id="60" name="直線コネクタ 59"/>
        <xdr:cNvCxnSpPr/>
      </xdr:nvCxnSpPr>
      <xdr:spPr>
        <a:xfrm>
          <a:off x="4546600" y="6702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47188</xdr:rowOff>
    </xdr:from>
    <xdr:ext cx="469744" cy="259045"/>
    <xdr:sp macro="" textlink="">
      <xdr:nvSpPr>
        <xdr:cNvPr id="61" name="議会費最大値テキスト"/>
        <xdr:cNvSpPr txBox="1"/>
      </xdr:nvSpPr>
      <xdr:spPr>
        <a:xfrm>
          <a:off x="4686300" y="501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100511</xdr:rowOff>
    </xdr:from>
    <xdr:to>
      <xdr:col>24</xdr:col>
      <xdr:colOff>152400</xdr:colOff>
      <xdr:row>30</xdr:row>
      <xdr:rowOff>100511</xdr:rowOff>
    </xdr:to>
    <xdr:cxnSp macro="">
      <xdr:nvCxnSpPr>
        <xdr:cNvPr id="62" name="直線コネクタ 61"/>
        <xdr:cNvCxnSpPr/>
      </xdr:nvCxnSpPr>
      <xdr:spPr>
        <a:xfrm>
          <a:off x="4546600" y="524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44450</xdr:rowOff>
    </xdr:from>
    <xdr:to>
      <xdr:col>24</xdr:col>
      <xdr:colOff>63500</xdr:colOff>
      <xdr:row>33</xdr:row>
      <xdr:rowOff>67310</xdr:rowOff>
    </xdr:to>
    <xdr:cxnSp macro="">
      <xdr:nvCxnSpPr>
        <xdr:cNvPr id="63" name="直線コネクタ 62"/>
        <xdr:cNvCxnSpPr/>
      </xdr:nvCxnSpPr>
      <xdr:spPr>
        <a:xfrm flipV="1">
          <a:off x="3797300" y="57023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110870</xdr:rowOff>
    </xdr:from>
    <xdr:ext cx="469744" cy="259045"/>
    <xdr:sp macro="" textlink="">
      <xdr:nvSpPr>
        <xdr:cNvPr id="64" name="議会費平均値テキスト"/>
        <xdr:cNvSpPr txBox="1"/>
      </xdr:nvSpPr>
      <xdr:spPr>
        <a:xfrm>
          <a:off x="4686300" y="5940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132443</xdr:rowOff>
    </xdr:from>
    <xdr:to>
      <xdr:col>24</xdr:col>
      <xdr:colOff>114300</xdr:colOff>
      <xdr:row>35</xdr:row>
      <xdr:rowOff>62593</xdr:rowOff>
    </xdr:to>
    <xdr:sp macro="" textlink="">
      <xdr:nvSpPr>
        <xdr:cNvPr id="65" name="フローチャート: 判断 64"/>
        <xdr:cNvSpPr/>
      </xdr:nvSpPr>
      <xdr:spPr>
        <a:xfrm>
          <a:off x="45847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67310</xdr:rowOff>
    </xdr:from>
    <xdr:to>
      <xdr:col>19</xdr:col>
      <xdr:colOff>177800</xdr:colOff>
      <xdr:row>34</xdr:row>
      <xdr:rowOff>96157</xdr:rowOff>
    </xdr:to>
    <xdr:cxnSp macro="">
      <xdr:nvCxnSpPr>
        <xdr:cNvPr id="66" name="直線コネクタ 65"/>
        <xdr:cNvCxnSpPr/>
      </xdr:nvCxnSpPr>
      <xdr:spPr>
        <a:xfrm flipV="1">
          <a:off x="2908300" y="5725160"/>
          <a:ext cx="889000" cy="20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168366</xdr:rowOff>
    </xdr:from>
    <xdr:to>
      <xdr:col>20</xdr:col>
      <xdr:colOff>38100</xdr:colOff>
      <xdr:row>35</xdr:row>
      <xdr:rowOff>98516</xdr:rowOff>
    </xdr:to>
    <xdr:sp macro="" textlink="">
      <xdr:nvSpPr>
        <xdr:cNvPr id="67" name="フローチャート: 判断 66"/>
        <xdr:cNvSpPr/>
      </xdr:nvSpPr>
      <xdr:spPr>
        <a:xfrm>
          <a:off x="3746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89643</xdr:rowOff>
    </xdr:from>
    <xdr:ext cx="469744" cy="259045"/>
    <xdr:sp macro="" textlink="">
      <xdr:nvSpPr>
        <xdr:cNvPr id="68" name="テキスト ボックス 67"/>
        <xdr:cNvSpPr txBox="1"/>
      </xdr:nvSpPr>
      <xdr:spPr>
        <a:xfrm>
          <a:off x="3562428"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44994</xdr:rowOff>
    </xdr:from>
    <xdr:to>
      <xdr:col>15</xdr:col>
      <xdr:colOff>50800</xdr:colOff>
      <xdr:row>34</xdr:row>
      <xdr:rowOff>96157</xdr:rowOff>
    </xdr:to>
    <xdr:cxnSp macro="">
      <xdr:nvCxnSpPr>
        <xdr:cNvPr id="69" name="直線コネクタ 68"/>
        <xdr:cNvCxnSpPr/>
      </xdr:nvCxnSpPr>
      <xdr:spPr>
        <a:xfrm>
          <a:off x="2019300" y="5874294"/>
          <a:ext cx="889000" cy="5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29573</xdr:rowOff>
    </xdr:from>
    <xdr:to>
      <xdr:col>15</xdr:col>
      <xdr:colOff>101600</xdr:colOff>
      <xdr:row>35</xdr:row>
      <xdr:rowOff>131173</xdr:rowOff>
    </xdr:to>
    <xdr:sp macro="" textlink="">
      <xdr:nvSpPr>
        <xdr:cNvPr id="70" name="フローチャート: 判断 69"/>
        <xdr:cNvSpPr/>
      </xdr:nvSpPr>
      <xdr:spPr>
        <a:xfrm>
          <a:off x="2857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122300</xdr:rowOff>
    </xdr:from>
    <xdr:ext cx="469744" cy="259045"/>
    <xdr:sp macro="" textlink="">
      <xdr:nvSpPr>
        <xdr:cNvPr id="71" name="テキスト ボックス 70"/>
        <xdr:cNvSpPr txBox="1"/>
      </xdr:nvSpPr>
      <xdr:spPr>
        <a:xfrm>
          <a:off x="2673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103233</xdr:rowOff>
    </xdr:from>
    <xdr:to>
      <xdr:col>10</xdr:col>
      <xdr:colOff>114300</xdr:colOff>
      <xdr:row>34</xdr:row>
      <xdr:rowOff>44994</xdr:rowOff>
    </xdr:to>
    <xdr:cxnSp macro="">
      <xdr:nvCxnSpPr>
        <xdr:cNvPr id="72" name="直線コネクタ 71"/>
        <xdr:cNvCxnSpPr/>
      </xdr:nvCxnSpPr>
      <xdr:spPr>
        <a:xfrm>
          <a:off x="1130300" y="5761083"/>
          <a:ext cx="889000" cy="11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81824</xdr:rowOff>
    </xdr:from>
    <xdr:to>
      <xdr:col>10</xdr:col>
      <xdr:colOff>165100</xdr:colOff>
      <xdr:row>36</xdr:row>
      <xdr:rowOff>11974</xdr:rowOff>
    </xdr:to>
    <xdr:sp macro="" textlink="">
      <xdr:nvSpPr>
        <xdr:cNvPr id="73" name="フローチャート: 判断 72"/>
        <xdr:cNvSpPr/>
      </xdr:nvSpPr>
      <xdr:spPr>
        <a:xfrm>
          <a:off x="1968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3101</xdr:rowOff>
    </xdr:from>
    <xdr:ext cx="469744" cy="259045"/>
    <xdr:sp macro="" textlink="">
      <xdr:nvSpPr>
        <xdr:cNvPr id="74" name="テキスト ボックス 73"/>
        <xdr:cNvSpPr txBox="1"/>
      </xdr:nvSpPr>
      <xdr:spPr>
        <a:xfrm>
          <a:off x="1784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5" name="フローチャート: 判断 74"/>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78757</xdr:rowOff>
    </xdr:from>
    <xdr:ext cx="469744" cy="259045"/>
    <xdr:sp macro="" textlink="">
      <xdr:nvSpPr>
        <xdr:cNvPr id="76" name="テキスト ボックス 75"/>
        <xdr:cNvSpPr txBox="1"/>
      </xdr:nvSpPr>
      <xdr:spPr>
        <a:xfrm>
          <a:off x="895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165100</xdr:rowOff>
    </xdr:from>
    <xdr:to>
      <xdr:col>24</xdr:col>
      <xdr:colOff>114300</xdr:colOff>
      <xdr:row>33</xdr:row>
      <xdr:rowOff>95250</xdr:rowOff>
    </xdr:to>
    <xdr:sp macro="" textlink="">
      <xdr:nvSpPr>
        <xdr:cNvPr id="82" name="楕円 81"/>
        <xdr:cNvSpPr/>
      </xdr:nvSpPr>
      <xdr:spPr>
        <a:xfrm>
          <a:off x="4584700" y="5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16527</xdr:rowOff>
    </xdr:from>
    <xdr:ext cx="469744" cy="259045"/>
    <xdr:sp macro="" textlink="">
      <xdr:nvSpPr>
        <xdr:cNvPr id="83" name="議会費該当値テキスト"/>
        <xdr:cNvSpPr txBox="1"/>
      </xdr:nvSpPr>
      <xdr:spPr>
        <a:xfrm>
          <a:off x="4686300" y="550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16510</xdr:rowOff>
    </xdr:from>
    <xdr:to>
      <xdr:col>20</xdr:col>
      <xdr:colOff>38100</xdr:colOff>
      <xdr:row>33</xdr:row>
      <xdr:rowOff>118110</xdr:rowOff>
    </xdr:to>
    <xdr:sp macro="" textlink="">
      <xdr:nvSpPr>
        <xdr:cNvPr id="84" name="楕円 83"/>
        <xdr:cNvSpPr/>
      </xdr:nvSpPr>
      <xdr:spPr>
        <a:xfrm>
          <a:off x="3746500" y="567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134637</xdr:rowOff>
    </xdr:from>
    <xdr:ext cx="469744" cy="259045"/>
    <xdr:sp macro="" textlink="">
      <xdr:nvSpPr>
        <xdr:cNvPr id="85" name="テキスト ボックス 84"/>
        <xdr:cNvSpPr txBox="1"/>
      </xdr:nvSpPr>
      <xdr:spPr>
        <a:xfrm>
          <a:off x="3562428" y="544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45357</xdr:rowOff>
    </xdr:from>
    <xdr:to>
      <xdr:col>15</xdr:col>
      <xdr:colOff>101600</xdr:colOff>
      <xdr:row>34</xdr:row>
      <xdr:rowOff>146957</xdr:rowOff>
    </xdr:to>
    <xdr:sp macro="" textlink="">
      <xdr:nvSpPr>
        <xdr:cNvPr id="86" name="楕円 85"/>
        <xdr:cNvSpPr/>
      </xdr:nvSpPr>
      <xdr:spPr>
        <a:xfrm>
          <a:off x="2857500" y="58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163484</xdr:rowOff>
    </xdr:from>
    <xdr:ext cx="469744" cy="259045"/>
    <xdr:sp macro="" textlink="">
      <xdr:nvSpPr>
        <xdr:cNvPr id="87" name="テキスト ボックス 86"/>
        <xdr:cNvSpPr txBox="1"/>
      </xdr:nvSpPr>
      <xdr:spPr>
        <a:xfrm>
          <a:off x="2673428" y="564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165644</xdr:rowOff>
    </xdr:from>
    <xdr:to>
      <xdr:col>10</xdr:col>
      <xdr:colOff>165100</xdr:colOff>
      <xdr:row>34</xdr:row>
      <xdr:rowOff>95794</xdr:rowOff>
    </xdr:to>
    <xdr:sp macro="" textlink="">
      <xdr:nvSpPr>
        <xdr:cNvPr id="88" name="楕円 87"/>
        <xdr:cNvSpPr/>
      </xdr:nvSpPr>
      <xdr:spPr>
        <a:xfrm>
          <a:off x="1968500" y="582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112321</xdr:rowOff>
    </xdr:from>
    <xdr:ext cx="469744" cy="259045"/>
    <xdr:sp macro="" textlink="">
      <xdr:nvSpPr>
        <xdr:cNvPr id="89" name="テキスト ボックス 88"/>
        <xdr:cNvSpPr txBox="1"/>
      </xdr:nvSpPr>
      <xdr:spPr>
        <a:xfrm>
          <a:off x="1784428" y="559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52433</xdr:rowOff>
    </xdr:from>
    <xdr:to>
      <xdr:col>6</xdr:col>
      <xdr:colOff>38100</xdr:colOff>
      <xdr:row>33</xdr:row>
      <xdr:rowOff>154033</xdr:rowOff>
    </xdr:to>
    <xdr:sp macro="" textlink="">
      <xdr:nvSpPr>
        <xdr:cNvPr id="90" name="楕円 89"/>
        <xdr:cNvSpPr/>
      </xdr:nvSpPr>
      <xdr:spPr>
        <a:xfrm>
          <a:off x="1079500" y="571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170560</xdr:rowOff>
    </xdr:from>
    <xdr:ext cx="469744" cy="259045"/>
    <xdr:sp macro="" textlink="">
      <xdr:nvSpPr>
        <xdr:cNvPr id="91" name="テキスト ボックス 90"/>
        <xdr:cNvSpPr txBox="1"/>
      </xdr:nvSpPr>
      <xdr:spPr>
        <a:xfrm>
          <a:off x="895428" y="548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1119</xdr:rowOff>
    </xdr:from>
    <xdr:to>
      <xdr:col>24</xdr:col>
      <xdr:colOff>62865</xdr:colOff>
      <xdr:row>58</xdr:row>
      <xdr:rowOff>96716</xdr:rowOff>
    </xdr:to>
    <xdr:cxnSp macro="">
      <xdr:nvCxnSpPr>
        <xdr:cNvPr id="115" name="直線コネクタ 114"/>
        <xdr:cNvCxnSpPr/>
      </xdr:nvCxnSpPr>
      <xdr:spPr>
        <a:xfrm flipV="1">
          <a:off x="4633595" y="9773769"/>
          <a:ext cx="1270" cy="267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100543</xdr:rowOff>
    </xdr:from>
    <xdr:ext cx="534377" cy="259045"/>
    <xdr:sp macro="" textlink="">
      <xdr:nvSpPr>
        <xdr:cNvPr id="116" name="総務費最小値テキスト"/>
        <xdr:cNvSpPr txBox="1"/>
      </xdr:nvSpPr>
      <xdr:spPr>
        <a:xfrm>
          <a:off x="4686300" y="1004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96716</xdr:rowOff>
    </xdr:from>
    <xdr:to>
      <xdr:col>24</xdr:col>
      <xdr:colOff>152400</xdr:colOff>
      <xdr:row>58</xdr:row>
      <xdr:rowOff>96716</xdr:rowOff>
    </xdr:to>
    <xdr:cxnSp macro="">
      <xdr:nvCxnSpPr>
        <xdr:cNvPr id="117" name="直線コネクタ 116"/>
        <xdr:cNvCxnSpPr/>
      </xdr:nvCxnSpPr>
      <xdr:spPr>
        <a:xfrm>
          <a:off x="4546600" y="1004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119246</xdr:rowOff>
    </xdr:from>
    <xdr:ext cx="599010" cy="259045"/>
    <xdr:sp macro="" textlink="">
      <xdr:nvSpPr>
        <xdr:cNvPr id="118" name="総務費最大値テキスト"/>
        <xdr:cNvSpPr txBox="1"/>
      </xdr:nvSpPr>
      <xdr:spPr>
        <a:xfrm>
          <a:off x="4686300" y="9548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57</xdr:row>
      <xdr:rowOff>1119</xdr:rowOff>
    </xdr:from>
    <xdr:to>
      <xdr:col>24</xdr:col>
      <xdr:colOff>152400</xdr:colOff>
      <xdr:row>57</xdr:row>
      <xdr:rowOff>1119</xdr:rowOff>
    </xdr:to>
    <xdr:cxnSp macro="">
      <xdr:nvCxnSpPr>
        <xdr:cNvPr id="119" name="直線コネクタ 118"/>
        <xdr:cNvCxnSpPr/>
      </xdr:nvCxnSpPr>
      <xdr:spPr>
        <a:xfrm>
          <a:off x="4546600" y="9773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10442</xdr:rowOff>
    </xdr:from>
    <xdr:to>
      <xdr:col>24</xdr:col>
      <xdr:colOff>63500</xdr:colOff>
      <xdr:row>57</xdr:row>
      <xdr:rowOff>85556</xdr:rowOff>
    </xdr:to>
    <xdr:cxnSp macro="">
      <xdr:nvCxnSpPr>
        <xdr:cNvPr id="120" name="直線コネクタ 119"/>
        <xdr:cNvCxnSpPr/>
      </xdr:nvCxnSpPr>
      <xdr:spPr>
        <a:xfrm>
          <a:off x="3797300" y="9783092"/>
          <a:ext cx="838200" cy="7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85828</xdr:rowOff>
    </xdr:from>
    <xdr:ext cx="534377" cy="259045"/>
    <xdr:sp macro="" textlink="">
      <xdr:nvSpPr>
        <xdr:cNvPr id="121" name="総務費平均値テキスト"/>
        <xdr:cNvSpPr txBox="1"/>
      </xdr:nvSpPr>
      <xdr:spPr>
        <a:xfrm>
          <a:off x="4686300" y="9858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107401</xdr:rowOff>
    </xdr:from>
    <xdr:to>
      <xdr:col>24</xdr:col>
      <xdr:colOff>114300</xdr:colOff>
      <xdr:row>58</xdr:row>
      <xdr:rowOff>37551</xdr:rowOff>
    </xdr:to>
    <xdr:sp macro="" textlink="">
      <xdr:nvSpPr>
        <xdr:cNvPr id="122" name="フローチャート: 判断 121"/>
        <xdr:cNvSpPr/>
      </xdr:nvSpPr>
      <xdr:spPr>
        <a:xfrm>
          <a:off x="4584700" y="988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165098</xdr:rowOff>
    </xdr:from>
    <xdr:to>
      <xdr:col>19</xdr:col>
      <xdr:colOff>177800</xdr:colOff>
      <xdr:row>57</xdr:row>
      <xdr:rowOff>10442</xdr:rowOff>
    </xdr:to>
    <xdr:cxnSp macro="">
      <xdr:nvCxnSpPr>
        <xdr:cNvPr id="123" name="直線コネクタ 122"/>
        <xdr:cNvCxnSpPr/>
      </xdr:nvCxnSpPr>
      <xdr:spPr>
        <a:xfrm>
          <a:off x="2908300" y="9766298"/>
          <a:ext cx="889000" cy="1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106311</xdr:rowOff>
    </xdr:from>
    <xdr:to>
      <xdr:col>20</xdr:col>
      <xdr:colOff>38100</xdr:colOff>
      <xdr:row>58</xdr:row>
      <xdr:rowOff>36461</xdr:rowOff>
    </xdr:to>
    <xdr:sp macro="" textlink="">
      <xdr:nvSpPr>
        <xdr:cNvPr id="124" name="フローチャート: 判断 123"/>
        <xdr:cNvSpPr/>
      </xdr:nvSpPr>
      <xdr:spPr>
        <a:xfrm>
          <a:off x="3746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27588</xdr:rowOff>
    </xdr:from>
    <xdr:ext cx="534377" cy="259045"/>
    <xdr:sp macro="" textlink="">
      <xdr:nvSpPr>
        <xdr:cNvPr id="125" name="テキスト ボックス 124"/>
        <xdr:cNvSpPr txBox="1"/>
      </xdr:nvSpPr>
      <xdr:spPr>
        <a:xfrm>
          <a:off x="3530111" y="997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61298</xdr:rowOff>
    </xdr:from>
    <xdr:to>
      <xdr:col>15</xdr:col>
      <xdr:colOff>50800</xdr:colOff>
      <xdr:row>56</xdr:row>
      <xdr:rowOff>165098</xdr:rowOff>
    </xdr:to>
    <xdr:cxnSp macro="">
      <xdr:nvCxnSpPr>
        <xdr:cNvPr id="126" name="直線コネクタ 125"/>
        <xdr:cNvCxnSpPr/>
      </xdr:nvCxnSpPr>
      <xdr:spPr>
        <a:xfrm>
          <a:off x="2019300" y="9319598"/>
          <a:ext cx="889000" cy="44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99686</xdr:rowOff>
    </xdr:from>
    <xdr:to>
      <xdr:col>15</xdr:col>
      <xdr:colOff>101600</xdr:colOff>
      <xdr:row>58</xdr:row>
      <xdr:rowOff>29836</xdr:rowOff>
    </xdr:to>
    <xdr:sp macro="" textlink="">
      <xdr:nvSpPr>
        <xdr:cNvPr id="127" name="フローチャート: 判断 126"/>
        <xdr:cNvSpPr/>
      </xdr:nvSpPr>
      <xdr:spPr>
        <a:xfrm>
          <a:off x="2857500" y="987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20963</xdr:rowOff>
    </xdr:from>
    <xdr:ext cx="534377" cy="259045"/>
    <xdr:sp macro="" textlink="">
      <xdr:nvSpPr>
        <xdr:cNvPr id="128" name="テキスト ボックス 127"/>
        <xdr:cNvSpPr txBox="1"/>
      </xdr:nvSpPr>
      <xdr:spPr>
        <a:xfrm>
          <a:off x="2641111" y="996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142318</xdr:rowOff>
    </xdr:from>
    <xdr:to>
      <xdr:col>10</xdr:col>
      <xdr:colOff>114300</xdr:colOff>
      <xdr:row>54</xdr:row>
      <xdr:rowOff>61298</xdr:rowOff>
    </xdr:to>
    <xdr:cxnSp macro="">
      <xdr:nvCxnSpPr>
        <xdr:cNvPr id="129" name="直線コネクタ 128"/>
        <xdr:cNvCxnSpPr/>
      </xdr:nvCxnSpPr>
      <xdr:spPr>
        <a:xfrm>
          <a:off x="1130300" y="8714818"/>
          <a:ext cx="889000" cy="60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94421</xdr:rowOff>
    </xdr:from>
    <xdr:to>
      <xdr:col>10</xdr:col>
      <xdr:colOff>165100</xdr:colOff>
      <xdr:row>56</xdr:row>
      <xdr:rowOff>24571</xdr:rowOff>
    </xdr:to>
    <xdr:sp macro="" textlink="">
      <xdr:nvSpPr>
        <xdr:cNvPr id="130" name="フローチャート: 判断 129"/>
        <xdr:cNvSpPr/>
      </xdr:nvSpPr>
      <xdr:spPr>
        <a:xfrm>
          <a:off x="1968500" y="952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15698</xdr:rowOff>
    </xdr:from>
    <xdr:ext cx="599010" cy="259045"/>
    <xdr:sp macro="" textlink="">
      <xdr:nvSpPr>
        <xdr:cNvPr id="131" name="テキスト ボックス 130"/>
        <xdr:cNvSpPr txBox="1"/>
      </xdr:nvSpPr>
      <xdr:spPr>
        <a:xfrm>
          <a:off x="1719795" y="9616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111147</xdr:rowOff>
    </xdr:from>
    <xdr:to>
      <xdr:col>6</xdr:col>
      <xdr:colOff>38100</xdr:colOff>
      <xdr:row>58</xdr:row>
      <xdr:rowOff>41297</xdr:rowOff>
    </xdr:to>
    <xdr:sp macro="" textlink="">
      <xdr:nvSpPr>
        <xdr:cNvPr id="132" name="フローチャート: 判断 131"/>
        <xdr:cNvSpPr/>
      </xdr:nvSpPr>
      <xdr:spPr>
        <a:xfrm>
          <a:off x="1079500" y="988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32424</xdr:rowOff>
    </xdr:from>
    <xdr:ext cx="534377" cy="259045"/>
    <xdr:sp macro="" textlink="">
      <xdr:nvSpPr>
        <xdr:cNvPr id="133" name="テキスト ボックス 132"/>
        <xdr:cNvSpPr txBox="1"/>
      </xdr:nvSpPr>
      <xdr:spPr>
        <a:xfrm>
          <a:off x="863111" y="997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34756</xdr:rowOff>
    </xdr:from>
    <xdr:to>
      <xdr:col>24</xdr:col>
      <xdr:colOff>114300</xdr:colOff>
      <xdr:row>57</xdr:row>
      <xdr:rowOff>136356</xdr:rowOff>
    </xdr:to>
    <xdr:sp macro="" textlink="">
      <xdr:nvSpPr>
        <xdr:cNvPr id="139" name="楕円 138"/>
        <xdr:cNvSpPr/>
      </xdr:nvSpPr>
      <xdr:spPr>
        <a:xfrm>
          <a:off x="4584700" y="980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121133</xdr:rowOff>
    </xdr:from>
    <xdr:ext cx="534377" cy="259045"/>
    <xdr:sp macro="" textlink="">
      <xdr:nvSpPr>
        <xdr:cNvPr id="140" name="総務費該当値テキスト"/>
        <xdr:cNvSpPr txBox="1"/>
      </xdr:nvSpPr>
      <xdr:spPr>
        <a:xfrm>
          <a:off x="4686300" y="97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131092</xdr:rowOff>
    </xdr:from>
    <xdr:to>
      <xdr:col>20</xdr:col>
      <xdr:colOff>38100</xdr:colOff>
      <xdr:row>57</xdr:row>
      <xdr:rowOff>61242</xdr:rowOff>
    </xdr:to>
    <xdr:sp macro="" textlink="">
      <xdr:nvSpPr>
        <xdr:cNvPr id="141" name="楕円 140"/>
        <xdr:cNvSpPr/>
      </xdr:nvSpPr>
      <xdr:spPr>
        <a:xfrm>
          <a:off x="3746500" y="973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77769</xdr:rowOff>
    </xdr:from>
    <xdr:ext cx="534377" cy="259045"/>
    <xdr:sp macro="" textlink="">
      <xdr:nvSpPr>
        <xdr:cNvPr id="142" name="テキスト ボックス 141"/>
        <xdr:cNvSpPr txBox="1"/>
      </xdr:nvSpPr>
      <xdr:spPr>
        <a:xfrm>
          <a:off x="3530111" y="950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114298</xdr:rowOff>
    </xdr:from>
    <xdr:to>
      <xdr:col>15</xdr:col>
      <xdr:colOff>101600</xdr:colOff>
      <xdr:row>57</xdr:row>
      <xdr:rowOff>44448</xdr:rowOff>
    </xdr:to>
    <xdr:sp macro="" textlink="">
      <xdr:nvSpPr>
        <xdr:cNvPr id="143" name="楕円 142"/>
        <xdr:cNvSpPr/>
      </xdr:nvSpPr>
      <xdr:spPr>
        <a:xfrm>
          <a:off x="2857500" y="971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60975</xdr:rowOff>
    </xdr:from>
    <xdr:ext cx="599010" cy="259045"/>
    <xdr:sp macro="" textlink="">
      <xdr:nvSpPr>
        <xdr:cNvPr id="144" name="テキスト ボックス 143"/>
        <xdr:cNvSpPr txBox="1"/>
      </xdr:nvSpPr>
      <xdr:spPr>
        <a:xfrm>
          <a:off x="2608795" y="949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10498</xdr:rowOff>
    </xdr:from>
    <xdr:to>
      <xdr:col>10</xdr:col>
      <xdr:colOff>165100</xdr:colOff>
      <xdr:row>54</xdr:row>
      <xdr:rowOff>112098</xdr:rowOff>
    </xdr:to>
    <xdr:sp macro="" textlink="">
      <xdr:nvSpPr>
        <xdr:cNvPr id="145" name="楕円 144"/>
        <xdr:cNvSpPr/>
      </xdr:nvSpPr>
      <xdr:spPr>
        <a:xfrm>
          <a:off x="1968500" y="926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128625</xdr:rowOff>
    </xdr:from>
    <xdr:ext cx="599010" cy="259045"/>
    <xdr:sp macro="" textlink="">
      <xdr:nvSpPr>
        <xdr:cNvPr id="146" name="テキスト ボックス 145"/>
        <xdr:cNvSpPr txBox="1"/>
      </xdr:nvSpPr>
      <xdr:spPr>
        <a:xfrm>
          <a:off x="1719795" y="904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91518</xdr:rowOff>
    </xdr:from>
    <xdr:to>
      <xdr:col>6</xdr:col>
      <xdr:colOff>38100</xdr:colOff>
      <xdr:row>51</xdr:row>
      <xdr:rowOff>21668</xdr:rowOff>
    </xdr:to>
    <xdr:sp macro="" textlink="">
      <xdr:nvSpPr>
        <xdr:cNvPr id="147" name="楕円 146"/>
        <xdr:cNvSpPr/>
      </xdr:nvSpPr>
      <xdr:spPr>
        <a:xfrm>
          <a:off x="1079500" y="866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38195</xdr:rowOff>
    </xdr:from>
    <xdr:ext cx="599010" cy="259045"/>
    <xdr:sp macro="" textlink="">
      <xdr:nvSpPr>
        <xdr:cNvPr id="148" name="テキスト ボックス 147"/>
        <xdr:cNvSpPr txBox="1"/>
      </xdr:nvSpPr>
      <xdr:spPr>
        <a:xfrm>
          <a:off x="830795" y="843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106476</xdr:rowOff>
    </xdr:from>
    <xdr:to>
      <xdr:col>24</xdr:col>
      <xdr:colOff>62865</xdr:colOff>
      <xdr:row>79</xdr:row>
      <xdr:rowOff>45346</xdr:rowOff>
    </xdr:to>
    <xdr:cxnSp macro="">
      <xdr:nvCxnSpPr>
        <xdr:cNvPr id="173" name="直線コネクタ 172"/>
        <xdr:cNvCxnSpPr/>
      </xdr:nvCxnSpPr>
      <xdr:spPr>
        <a:xfrm flipV="1">
          <a:off x="4633595" y="12279426"/>
          <a:ext cx="1270" cy="131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49173</xdr:rowOff>
    </xdr:from>
    <xdr:ext cx="599010" cy="259045"/>
    <xdr:sp macro="" textlink="">
      <xdr:nvSpPr>
        <xdr:cNvPr id="174" name="民生費最小値テキスト"/>
        <xdr:cNvSpPr txBox="1"/>
      </xdr:nvSpPr>
      <xdr:spPr>
        <a:xfrm>
          <a:off x="4686300" y="1359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45346</xdr:rowOff>
    </xdr:from>
    <xdr:to>
      <xdr:col>24</xdr:col>
      <xdr:colOff>152400</xdr:colOff>
      <xdr:row>79</xdr:row>
      <xdr:rowOff>45346</xdr:rowOff>
    </xdr:to>
    <xdr:cxnSp macro="">
      <xdr:nvCxnSpPr>
        <xdr:cNvPr id="175" name="直線コネクタ 174"/>
        <xdr:cNvCxnSpPr/>
      </xdr:nvCxnSpPr>
      <xdr:spPr>
        <a:xfrm>
          <a:off x="4546600" y="1358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53153</xdr:rowOff>
    </xdr:from>
    <xdr:ext cx="599010" cy="259045"/>
    <xdr:sp macro="" textlink="">
      <xdr:nvSpPr>
        <xdr:cNvPr id="176" name="民生費最大値テキスト"/>
        <xdr:cNvSpPr txBox="1"/>
      </xdr:nvSpPr>
      <xdr:spPr>
        <a:xfrm>
          <a:off x="4686300" y="1205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106476</xdr:rowOff>
    </xdr:from>
    <xdr:to>
      <xdr:col>24</xdr:col>
      <xdr:colOff>152400</xdr:colOff>
      <xdr:row>71</xdr:row>
      <xdr:rowOff>106476</xdr:rowOff>
    </xdr:to>
    <xdr:cxnSp macro="">
      <xdr:nvCxnSpPr>
        <xdr:cNvPr id="177" name="直線コネクタ 176"/>
        <xdr:cNvCxnSpPr/>
      </xdr:nvCxnSpPr>
      <xdr:spPr>
        <a:xfrm>
          <a:off x="4546600" y="1227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60014</xdr:rowOff>
    </xdr:from>
    <xdr:to>
      <xdr:col>24</xdr:col>
      <xdr:colOff>63500</xdr:colOff>
      <xdr:row>73</xdr:row>
      <xdr:rowOff>164141</xdr:rowOff>
    </xdr:to>
    <xdr:cxnSp macro="">
      <xdr:nvCxnSpPr>
        <xdr:cNvPr id="178" name="直線コネクタ 177"/>
        <xdr:cNvCxnSpPr/>
      </xdr:nvCxnSpPr>
      <xdr:spPr>
        <a:xfrm flipV="1">
          <a:off x="3797300" y="12575864"/>
          <a:ext cx="838200" cy="10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85406</xdr:rowOff>
    </xdr:from>
    <xdr:ext cx="599010" cy="259045"/>
    <xdr:sp macro="" textlink="">
      <xdr:nvSpPr>
        <xdr:cNvPr id="179" name="民生費平均値テキスト"/>
        <xdr:cNvSpPr txBox="1"/>
      </xdr:nvSpPr>
      <xdr:spPr>
        <a:xfrm>
          <a:off x="4686300" y="12944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106979</xdr:rowOff>
    </xdr:from>
    <xdr:to>
      <xdr:col>24</xdr:col>
      <xdr:colOff>114300</xdr:colOff>
      <xdr:row>76</xdr:row>
      <xdr:rowOff>37130</xdr:rowOff>
    </xdr:to>
    <xdr:sp macro="" textlink="">
      <xdr:nvSpPr>
        <xdr:cNvPr id="180" name="フローチャート: 判断 179"/>
        <xdr:cNvSpPr/>
      </xdr:nvSpPr>
      <xdr:spPr>
        <a:xfrm>
          <a:off x="45847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153073</xdr:rowOff>
    </xdr:from>
    <xdr:to>
      <xdr:col>19</xdr:col>
      <xdr:colOff>177800</xdr:colOff>
      <xdr:row>73</xdr:row>
      <xdr:rowOff>164141</xdr:rowOff>
    </xdr:to>
    <xdr:cxnSp macro="">
      <xdr:nvCxnSpPr>
        <xdr:cNvPr id="181" name="直線コネクタ 180"/>
        <xdr:cNvCxnSpPr/>
      </xdr:nvCxnSpPr>
      <xdr:spPr>
        <a:xfrm>
          <a:off x="2908300" y="12497473"/>
          <a:ext cx="889000" cy="18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107017</xdr:rowOff>
    </xdr:from>
    <xdr:to>
      <xdr:col>20</xdr:col>
      <xdr:colOff>38100</xdr:colOff>
      <xdr:row>77</xdr:row>
      <xdr:rowOff>37167</xdr:rowOff>
    </xdr:to>
    <xdr:sp macro="" textlink="">
      <xdr:nvSpPr>
        <xdr:cNvPr id="182" name="フローチャート: 判断 181"/>
        <xdr:cNvSpPr/>
      </xdr:nvSpPr>
      <xdr:spPr>
        <a:xfrm>
          <a:off x="3746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28294</xdr:rowOff>
    </xdr:from>
    <xdr:ext cx="599010" cy="259045"/>
    <xdr:sp macro="" textlink="">
      <xdr:nvSpPr>
        <xdr:cNvPr id="183" name="テキスト ボックス 182"/>
        <xdr:cNvSpPr txBox="1"/>
      </xdr:nvSpPr>
      <xdr:spPr>
        <a:xfrm>
          <a:off x="3497795" y="1322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153073</xdr:rowOff>
    </xdr:from>
    <xdr:to>
      <xdr:col>15</xdr:col>
      <xdr:colOff>50800</xdr:colOff>
      <xdr:row>75</xdr:row>
      <xdr:rowOff>128880</xdr:rowOff>
    </xdr:to>
    <xdr:cxnSp macro="">
      <xdr:nvCxnSpPr>
        <xdr:cNvPr id="184" name="直線コネクタ 183"/>
        <xdr:cNvCxnSpPr/>
      </xdr:nvCxnSpPr>
      <xdr:spPr>
        <a:xfrm flipV="1">
          <a:off x="2019300" y="12497473"/>
          <a:ext cx="889000" cy="49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110274</xdr:rowOff>
    </xdr:from>
    <xdr:to>
      <xdr:col>15</xdr:col>
      <xdr:colOff>101600</xdr:colOff>
      <xdr:row>76</xdr:row>
      <xdr:rowOff>40424</xdr:rowOff>
    </xdr:to>
    <xdr:sp macro="" textlink="">
      <xdr:nvSpPr>
        <xdr:cNvPr id="185" name="フローチャート: 判断 184"/>
        <xdr:cNvSpPr/>
      </xdr:nvSpPr>
      <xdr:spPr>
        <a:xfrm>
          <a:off x="2857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31551</xdr:rowOff>
    </xdr:from>
    <xdr:ext cx="599010" cy="259045"/>
    <xdr:sp macro="" textlink="">
      <xdr:nvSpPr>
        <xdr:cNvPr id="186" name="テキスト ボックス 185"/>
        <xdr:cNvSpPr txBox="1"/>
      </xdr:nvSpPr>
      <xdr:spPr>
        <a:xfrm>
          <a:off x="2608795" y="1306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48317</xdr:rowOff>
    </xdr:from>
    <xdr:to>
      <xdr:col>10</xdr:col>
      <xdr:colOff>114300</xdr:colOff>
      <xdr:row>75</xdr:row>
      <xdr:rowOff>128880</xdr:rowOff>
    </xdr:to>
    <xdr:cxnSp macro="">
      <xdr:nvCxnSpPr>
        <xdr:cNvPr id="187" name="直線コネクタ 186"/>
        <xdr:cNvCxnSpPr/>
      </xdr:nvCxnSpPr>
      <xdr:spPr>
        <a:xfrm>
          <a:off x="1130300" y="12735617"/>
          <a:ext cx="889000" cy="25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57925</xdr:rowOff>
    </xdr:from>
    <xdr:to>
      <xdr:col>10</xdr:col>
      <xdr:colOff>165100</xdr:colOff>
      <xdr:row>78</xdr:row>
      <xdr:rowOff>159525</xdr:rowOff>
    </xdr:to>
    <xdr:sp macro="" textlink="">
      <xdr:nvSpPr>
        <xdr:cNvPr id="188" name="フローチャート: 判断 187"/>
        <xdr:cNvSpPr/>
      </xdr:nvSpPr>
      <xdr:spPr>
        <a:xfrm>
          <a:off x="1968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150652</xdr:rowOff>
    </xdr:from>
    <xdr:ext cx="599010" cy="259045"/>
    <xdr:sp macro="" textlink="">
      <xdr:nvSpPr>
        <xdr:cNvPr id="189" name="テキスト ボックス 188"/>
        <xdr:cNvSpPr txBox="1"/>
      </xdr:nvSpPr>
      <xdr:spPr>
        <a:xfrm>
          <a:off x="1719795" y="1352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153860</xdr:rowOff>
    </xdr:from>
    <xdr:to>
      <xdr:col>6</xdr:col>
      <xdr:colOff>38100</xdr:colOff>
      <xdr:row>79</xdr:row>
      <xdr:rowOff>84010</xdr:rowOff>
    </xdr:to>
    <xdr:sp macro="" textlink="">
      <xdr:nvSpPr>
        <xdr:cNvPr id="190" name="フローチャート: 判断 189"/>
        <xdr:cNvSpPr/>
      </xdr:nvSpPr>
      <xdr:spPr>
        <a:xfrm>
          <a:off x="1079500" y="1352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75137</xdr:rowOff>
    </xdr:from>
    <xdr:ext cx="599010" cy="259045"/>
    <xdr:sp macro="" textlink="">
      <xdr:nvSpPr>
        <xdr:cNvPr id="191" name="テキスト ボックス 190"/>
        <xdr:cNvSpPr txBox="1"/>
      </xdr:nvSpPr>
      <xdr:spPr>
        <a:xfrm>
          <a:off x="830795" y="1361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9214</xdr:rowOff>
    </xdr:from>
    <xdr:to>
      <xdr:col>24</xdr:col>
      <xdr:colOff>114300</xdr:colOff>
      <xdr:row>73</xdr:row>
      <xdr:rowOff>110814</xdr:rowOff>
    </xdr:to>
    <xdr:sp macro="" textlink="">
      <xdr:nvSpPr>
        <xdr:cNvPr id="197" name="楕円 196"/>
        <xdr:cNvSpPr/>
      </xdr:nvSpPr>
      <xdr:spPr>
        <a:xfrm>
          <a:off x="4584700" y="1252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32091</xdr:rowOff>
    </xdr:from>
    <xdr:ext cx="599010" cy="259045"/>
    <xdr:sp macro="" textlink="">
      <xdr:nvSpPr>
        <xdr:cNvPr id="198" name="民生費該当値テキスト"/>
        <xdr:cNvSpPr txBox="1"/>
      </xdr:nvSpPr>
      <xdr:spPr>
        <a:xfrm>
          <a:off x="4686300" y="12376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113341</xdr:rowOff>
    </xdr:from>
    <xdr:to>
      <xdr:col>20</xdr:col>
      <xdr:colOff>38100</xdr:colOff>
      <xdr:row>74</xdr:row>
      <xdr:rowOff>43491</xdr:rowOff>
    </xdr:to>
    <xdr:sp macro="" textlink="">
      <xdr:nvSpPr>
        <xdr:cNvPr id="199" name="楕円 198"/>
        <xdr:cNvSpPr/>
      </xdr:nvSpPr>
      <xdr:spPr>
        <a:xfrm>
          <a:off x="3746500" y="1262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60018</xdr:rowOff>
    </xdr:from>
    <xdr:ext cx="599010" cy="259045"/>
    <xdr:sp macro="" textlink="">
      <xdr:nvSpPr>
        <xdr:cNvPr id="200" name="テキスト ボックス 199"/>
        <xdr:cNvSpPr txBox="1"/>
      </xdr:nvSpPr>
      <xdr:spPr>
        <a:xfrm>
          <a:off x="3497795" y="1240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102273</xdr:rowOff>
    </xdr:from>
    <xdr:to>
      <xdr:col>15</xdr:col>
      <xdr:colOff>101600</xdr:colOff>
      <xdr:row>73</xdr:row>
      <xdr:rowOff>32423</xdr:rowOff>
    </xdr:to>
    <xdr:sp macro="" textlink="">
      <xdr:nvSpPr>
        <xdr:cNvPr id="201" name="楕円 200"/>
        <xdr:cNvSpPr/>
      </xdr:nvSpPr>
      <xdr:spPr>
        <a:xfrm>
          <a:off x="2857500" y="1244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48950</xdr:rowOff>
    </xdr:from>
    <xdr:ext cx="599010" cy="259045"/>
    <xdr:sp macro="" textlink="">
      <xdr:nvSpPr>
        <xdr:cNvPr id="202" name="テキスト ボックス 201"/>
        <xdr:cNvSpPr txBox="1"/>
      </xdr:nvSpPr>
      <xdr:spPr>
        <a:xfrm>
          <a:off x="2608795" y="12221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78080</xdr:rowOff>
    </xdr:from>
    <xdr:to>
      <xdr:col>10</xdr:col>
      <xdr:colOff>165100</xdr:colOff>
      <xdr:row>76</xdr:row>
      <xdr:rowOff>8229</xdr:rowOff>
    </xdr:to>
    <xdr:sp macro="" textlink="">
      <xdr:nvSpPr>
        <xdr:cNvPr id="203" name="楕円 202"/>
        <xdr:cNvSpPr/>
      </xdr:nvSpPr>
      <xdr:spPr>
        <a:xfrm>
          <a:off x="1968500" y="129368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24757</xdr:rowOff>
    </xdr:from>
    <xdr:ext cx="599010" cy="259045"/>
    <xdr:sp macro="" textlink="">
      <xdr:nvSpPr>
        <xdr:cNvPr id="204" name="テキスト ボックス 203"/>
        <xdr:cNvSpPr txBox="1"/>
      </xdr:nvSpPr>
      <xdr:spPr>
        <a:xfrm>
          <a:off x="1719795" y="12712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168967</xdr:rowOff>
    </xdr:from>
    <xdr:to>
      <xdr:col>6</xdr:col>
      <xdr:colOff>38100</xdr:colOff>
      <xdr:row>74</xdr:row>
      <xdr:rowOff>99117</xdr:rowOff>
    </xdr:to>
    <xdr:sp macro="" textlink="">
      <xdr:nvSpPr>
        <xdr:cNvPr id="205" name="楕円 204"/>
        <xdr:cNvSpPr/>
      </xdr:nvSpPr>
      <xdr:spPr>
        <a:xfrm>
          <a:off x="1079500" y="1268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115644</xdr:rowOff>
    </xdr:from>
    <xdr:ext cx="599010" cy="259045"/>
    <xdr:sp macro="" textlink="">
      <xdr:nvSpPr>
        <xdr:cNvPr id="206" name="テキスト ボックス 205"/>
        <xdr:cNvSpPr txBox="1"/>
      </xdr:nvSpPr>
      <xdr:spPr>
        <a:xfrm>
          <a:off x="830795" y="1246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167551</xdr:rowOff>
    </xdr:from>
    <xdr:to>
      <xdr:col>24</xdr:col>
      <xdr:colOff>62865</xdr:colOff>
      <xdr:row>98</xdr:row>
      <xdr:rowOff>42717</xdr:rowOff>
    </xdr:to>
    <xdr:cxnSp macro="">
      <xdr:nvCxnSpPr>
        <xdr:cNvPr id="231" name="直線コネクタ 230"/>
        <xdr:cNvCxnSpPr/>
      </xdr:nvCxnSpPr>
      <xdr:spPr>
        <a:xfrm flipV="1">
          <a:off x="4633595" y="16112401"/>
          <a:ext cx="1270" cy="73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46544</xdr:rowOff>
    </xdr:from>
    <xdr:ext cx="534377" cy="259045"/>
    <xdr:sp macro="" textlink="">
      <xdr:nvSpPr>
        <xdr:cNvPr id="232" name="衛生費最小値テキスト"/>
        <xdr:cNvSpPr txBox="1"/>
      </xdr:nvSpPr>
      <xdr:spPr>
        <a:xfrm>
          <a:off x="4686300" y="1684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42717</xdr:rowOff>
    </xdr:from>
    <xdr:to>
      <xdr:col>24</xdr:col>
      <xdr:colOff>152400</xdr:colOff>
      <xdr:row>98</xdr:row>
      <xdr:rowOff>42717</xdr:rowOff>
    </xdr:to>
    <xdr:cxnSp macro="">
      <xdr:nvCxnSpPr>
        <xdr:cNvPr id="233" name="直線コネクタ 232"/>
        <xdr:cNvCxnSpPr/>
      </xdr:nvCxnSpPr>
      <xdr:spPr>
        <a:xfrm>
          <a:off x="4546600" y="16844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114228</xdr:rowOff>
    </xdr:from>
    <xdr:ext cx="534377" cy="259045"/>
    <xdr:sp macro="" textlink="">
      <xdr:nvSpPr>
        <xdr:cNvPr id="234" name="衛生費最大値テキスト"/>
        <xdr:cNvSpPr txBox="1"/>
      </xdr:nvSpPr>
      <xdr:spPr>
        <a:xfrm>
          <a:off x="4686300" y="1588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93</xdr:row>
      <xdr:rowOff>167551</xdr:rowOff>
    </xdr:from>
    <xdr:to>
      <xdr:col>24</xdr:col>
      <xdr:colOff>152400</xdr:colOff>
      <xdr:row>93</xdr:row>
      <xdr:rowOff>167551</xdr:rowOff>
    </xdr:to>
    <xdr:cxnSp macro="">
      <xdr:nvCxnSpPr>
        <xdr:cNvPr id="235" name="直線コネクタ 234"/>
        <xdr:cNvCxnSpPr/>
      </xdr:nvCxnSpPr>
      <xdr:spPr>
        <a:xfrm>
          <a:off x="4546600" y="16112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28772</xdr:rowOff>
    </xdr:from>
    <xdr:to>
      <xdr:col>24</xdr:col>
      <xdr:colOff>63500</xdr:colOff>
      <xdr:row>93</xdr:row>
      <xdr:rowOff>167551</xdr:rowOff>
    </xdr:to>
    <xdr:cxnSp macro="">
      <xdr:nvCxnSpPr>
        <xdr:cNvPr id="236" name="直線コネクタ 235"/>
        <xdr:cNvCxnSpPr/>
      </xdr:nvCxnSpPr>
      <xdr:spPr>
        <a:xfrm>
          <a:off x="3797300" y="15802172"/>
          <a:ext cx="838200" cy="31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26161</xdr:rowOff>
    </xdr:from>
    <xdr:ext cx="534377" cy="259045"/>
    <xdr:sp macro="" textlink="">
      <xdr:nvSpPr>
        <xdr:cNvPr id="237" name="衛生費平均値テキスト"/>
        <xdr:cNvSpPr txBox="1"/>
      </xdr:nvSpPr>
      <xdr:spPr>
        <a:xfrm>
          <a:off x="4686300" y="16485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47734</xdr:rowOff>
    </xdr:from>
    <xdr:to>
      <xdr:col>24</xdr:col>
      <xdr:colOff>114300</xdr:colOff>
      <xdr:row>96</xdr:row>
      <xdr:rowOff>149334</xdr:rowOff>
    </xdr:to>
    <xdr:sp macro="" textlink="">
      <xdr:nvSpPr>
        <xdr:cNvPr id="238" name="フローチャート: 判断 237"/>
        <xdr:cNvSpPr/>
      </xdr:nvSpPr>
      <xdr:spPr>
        <a:xfrm>
          <a:off x="4584700" y="165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121983</xdr:rowOff>
    </xdr:from>
    <xdr:to>
      <xdr:col>19</xdr:col>
      <xdr:colOff>177800</xdr:colOff>
      <xdr:row>92</xdr:row>
      <xdr:rowOff>28772</xdr:rowOff>
    </xdr:to>
    <xdr:cxnSp macro="">
      <xdr:nvCxnSpPr>
        <xdr:cNvPr id="239" name="直線コネクタ 238"/>
        <xdr:cNvCxnSpPr/>
      </xdr:nvCxnSpPr>
      <xdr:spPr>
        <a:xfrm>
          <a:off x="2908300" y="15552483"/>
          <a:ext cx="889000" cy="24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37085</xdr:rowOff>
    </xdr:from>
    <xdr:to>
      <xdr:col>20</xdr:col>
      <xdr:colOff>38100</xdr:colOff>
      <xdr:row>96</xdr:row>
      <xdr:rowOff>138685</xdr:rowOff>
    </xdr:to>
    <xdr:sp macro="" textlink="">
      <xdr:nvSpPr>
        <xdr:cNvPr id="240" name="フローチャート: 判断 239"/>
        <xdr:cNvSpPr/>
      </xdr:nvSpPr>
      <xdr:spPr>
        <a:xfrm>
          <a:off x="3746500" y="1649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129812</xdr:rowOff>
    </xdr:from>
    <xdr:ext cx="534377" cy="259045"/>
    <xdr:sp macro="" textlink="">
      <xdr:nvSpPr>
        <xdr:cNvPr id="241" name="テキスト ボックス 240"/>
        <xdr:cNvSpPr txBox="1"/>
      </xdr:nvSpPr>
      <xdr:spPr>
        <a:xfrm>
          <a:off x="3530111" y="1658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121983</xdr:rowOff>
    </xdr:from>
    <xdr:to>
      <xdr:col>15</xdr:col>
      <xdr:colOff>50800</xdr:colOff>
      <xdr:row>94</xdr:row>
      <xdr:rowOff>49040</xdr:rowOff>
    </xdr:to>
    <xdr:cxnSp macro="">
      <xdr:nvCxnSpPr>
        <xdr:cNvPr id="242" name="直線コネクタ 241"/>
        <xdr:cNvCxnSpPr/>
      </xdr:nvCxnSpPr>
      <xdr:spPr>
        <a:xfrm flipV="1">
          <a:off x="2019300" y="15552483"/>
          <a:ext cx="889000" cy="61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32169</xdr:rowOff>
    </xdr:from>
    <xdr:to>
      <xdr:col>15</xdr:col>
      <xdr:colOff>101600</xdr:colOff>
      <xdr:row>96</xdr:row>
      <xdr:rowOff>133769</xdr:rowOff>
    </xdr:to>
    <xdr:sp macro="" textlink="">
      <xdr:nvSpPr>
        <xdr:cNvPr id="243" name="フローチャート: 判断 242"/>
        <xdr:cNvSpPr/>
      </xdr:nvSpPr>
      <xdr:spPr>
        <a:xfrm>
          <a:off x="2857500" y="164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124896</xdr:rowOff>
    </xdr:from>
    <xdr:ext cx="534377" cy="259045"/>
    <xdr:sp macro="" textlink="">
      <xdr:nvSpPr>
        <xdr:cNvPr id="244" name="テキスト ボックス 243"/>
        <xdr:cNvSpPr txBox="1"/>
      </xdr:nvSpPr>
      <xdr:spPr>
        <a:xfrm>
          <a:off x="2641111" y="1658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49040</xdr:rowOff>
    </xdr:from>
    <xdr:to>
      <xdr:col>10</xdr:col>
      <xdr:colOff>114300</xdr:colOff>
      <xdr:row>94</xdr:row>
      <xdr:rowOff>72340</xdr:rowOff>
    </xdr:to>
    <xdr:cxnSp macro="">
      <xdr:nvCxnSpPr>
        <xdr:cNvPr id="245" name="直線コネクタ 244"/>
        <xdr:cNvCxnSpPr/>
      </xdr:nvCxnSpPr>
      <xdr:spPr>
        <a:xfrm flipV="1">
          <a:off x="1130300" y="16165340"/>
          <a:ext cx="889000" cy="2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21425</xdr:rowOff>
    </xdr:from>
    <xdr:to>
      <xdr:col>10</xdr:col>
      <xdr:colOff>165100</xdr:colOff>
      <xdr:row>97</xdr:row>
      <xdr:rowOff>123025</xdr:rowOff>
    </xdr:to>
    <xdr:sp macro="" textlink="">
      <xdr:nvSpPr>
        <xdr:cNvPr id="246" name="フローチャート: 判断 245"/>
        <xdr:cNvSpPr/>
      </xdr:nvSpPr>
      <xdr:spPr>
        <a:xfrm>
          <a:off x="1968500" y="1665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114152</xdr:rowOff>
    </xdr:from>
    <xdr:ext cx="534377" cy="259045"/>
    <xdr:sp macro="" textlink="">
      <xdr:nvSpPr>
        <xdr:cNvPr id="247" name="テキスト ボックス 246"/>
        <xdr:cNvSpPr txBox="1"/>
      </xdr:nvSpPr>
      <xdr:spPr>
        <a:xfrm>
          <a:off x="1752111" y="167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49637</xdr:rowOff>
    </xdr:from>
    <xdr:to>
      <xdr:col>6</xdr:col>
      <xdr:colOff>38100</xdr:colOff>
      <xdr:row>97</xdr:row>
      <xdr:rowOff>151237</xdr:rowOff>
    </xdr:to>
    <xdr:sp macro="" textlink="">
      <xdr:nvSpPr>
        <xdr:cNvPr id="248" name="フローチャート: 判断 247"/>
        <xdr:cNvSpPr/>
      </xdr:nvSpPr>
      <xdr:spPr>
        <a:xfrm>
          <a:off x="1079500" y="166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142364</xdr:rowOff>
    </xdr:from>
    <xdr:ext cx="534377" cy="259045"/>
    <xdr:sp macro="" textlink="">
      <xdr:nvSpPr>
        <xdr:cNvPr id="249" name="テキスト ボックス 248"/>
        <xdr:cNvSpPr txBox="1"/>
      </xdr:nvSpPr>
      <xdr:spPr>
        <a:xfrm>
          <a:off x="863111" y="1677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116751</xdr:rowOff>
    </xdr:from>
    <xdr:to>
      <xdr:col>24</xdr:col>
      <xdr:colOff>114300</xdr:colOff>
      <xdr:row>94</xdr:row>
      <xdr:rowOff>46901</xdr:rowOff>
    </xdr:to>
    <xdr:sp macro="" textlink="">
      <xdr:nvSpPr>
        <xdr:cNvPr id="255" name="楕円 254"/>
        <xdr:cNvSpPr/>
      </xdr:nvSpPr>
      <xdr:spPr>
        <a:xfrm>
          <a:off x="4584700" y="1606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69778</xdr:rowOff>
    </xdr:from>
    <xdr:ext cx="534377" cy="259045"/>
    <xdr:sp macro="" textlink="">
      <xdr:nvSpPr>
        <xdr:cNvPr id="256" name="衛生費該当値テキスト"/>
        <xdr:cNvSpPr txBox="1"/>
      </xdr:nvSpPr>
      <xdr:spPr>
        <a:xfrm>
          <a:off x="4686300" y="1601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149422</xdr:rowOff>
    </xdr:from>
    <xdr:to>
      <xdr:col>20</xdr:col>
      <xdr:colOff>38100</xdr:colOff>
      <xdr:row>92</xdr:row>
      <xdr:rowOff>79572</xdr:rowOff>
    </xdr:to>
    <xdr:sp macro="" textlink="">
      <xdr:nvSpPr>
        <xdr:cNvPr id="257" name="楕円 256"/>
        <xdr:cNvSpPr/>
      </xdr:nvSpPr>
      <xdr:spPr>
        <a:xfrm>
          <a:off x="3746500" y="1575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96099</xdr:rowOff>
    </xdr:from>
    <xdr:ext cx="534377" cy="259045"/>
    <xdr:sp macro="" textlink="">
      <xdr:nvSpPr>
        <xdr:cNvPr id="258" name="テキスト ボックス 257"/>
        <xdr:cNvSpPr txBox="1"/>
      </xdr:nvSpPr>
      <xdr:spPr>
        <a:xfrm>
          <a:off x="3530111" y="1552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71183</xdr:rowOff>
    </xdr:from>
    <xdr:to>
      <xdr:col>15</xdr:col>
      <xdr:colOff>101600</xdr:colOff>
      <xdr:row>91</xdr:row>
      <xdr:rowOff>1333</xdr:rowOff>
    </xdr:to>
    <xdr:sp macro="" textlink="">
      <xdr:nvSpPr>
        <xdr:cNvPr id="259" name="楕円 258"/>
        <xdr:cNvSpPr/>
      </xdr:nvSpPr>
      <xdr:spPr>
        <a:xfrm>
          <a:off x="2857500" y="1550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17860</xdr:rowOff>
    </xdr:from>
    <xdr:ext cx="534377" cy="259045"/>
    <xdr:sp macro="" textlink="">
      <xdr:nvSpPr>
        <xdr:cNvPr id="260" name="テキスト ボックス 259"/>
        <xdr:cNvSpPr txBox="1"/>
      </xdr:nvSpPr>
      <xdr:spPr>
        <a:xfrm>
          <a:off x="2641111" y="152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169690</xdr:rowOff>
    </xdr:from>
    <xdr:to>
      <xdr:col>10</xdr:col>
      <xdr:colOff>165100</xdr:colOff>
      <xdr:row>94</xdr:row>
      <xdr:rowOff>99840</xdr:rowOff>
    </xdr:to>
    <xdr:sp macro="" textlink="">
      <xdr:nvSpPr>
        <xdr:cNvPr id="261" name="楕円 260"/>
        <xdr:cNvSpPr/>
      </xdr:nvSpPr>
      <xdr:spPr>
        <a:xfrm>
          <a:off x="1968500" y="1611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116367</xdr:rowOff>
    </xdr:from>
    <xdr:ext cx="534377" cy="259045"/>
    <xdr:sp macro="" textlink="">
      <xdr:nvSpPr>
        <xdr:cNvPr id="262" name="テキスト ボックス 261"/>
        <xdr:cNvSpPr txBox="1"/>
      </xdr:nvSpPr>
      <xdr:spPr>
        <a:xfrm>
          <a:off x="1752111" y="1588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21540</xdr:rowOff>
    </xdr:from>
    <xdr:to>
      <xdr:col>6</xdr:col>
      <xdr:colOff>38100</xdr:colOff>
      <xdr:row>94</xdr:row>
      <xdr:rowOff>123140</xdr:rowOff>
    </xdr:to>
    <xdr:sp macro="" textlink="">
      <xdr:nvSpPr>
        <xdr:cNvPr id="263" name="楕円 262"/>
        <xdr:cNvSpPr/>
      </xdr:nvSpPr>
      <xdr:spPr>
        <a:xfrm>
          <a:off x="1079500" y="1613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139667</xdr:rowOff>
    </xdr:from>
    <xdr:ext cx="534377" cy="259045"/>
    <xdr:sp macro="" textlink="">
      <xdr:nvSpPr>
        <xdr:cNvPr id="264" name="テキスト ボックス 263"/>
        <xdr:cNvSpPr txBox="1"/>
      </xdr:nvSpPr>
      <xdr:spPr>
        <a:xfrm>
          <a:off x="863111" y="1591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69931</xdr:rowOff>
    </xdr:from>
    <xdr:to>
      <xdr:col>54</xdr:col>
      <xdr:colOff>189865</xdr:colOff>
      <xdr:row>38</xdr:row>
      <xdr:rowOff>131196</xdr:rowOff>
    </xdr:to>
    <xdr:cxnSp macro="">
      <xdr:nvCxnSpPr>
        <xdr:cNvPr id="286" name="直線コネクタ 285"/>
        <xdr:cNvCxnSpPr/>
      </xdr:nvCxnSpPr>
      <xdr:spPr>
        <a:xfrm flipV="1">
          <a:off x="10475595" y="5213431"/>
          <a:ext cx="1270" cy="143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135023</xdr:rowOff>
    </xdr:from>
    <xdr:ext cx="313932" cy="259045"/>
    <xdr:sp macro="" textlink="">
      <xdr:nvSpPr>
        <xdr:cNvPr id="287" name="労働費最小値テキスト"/>
        <xdr:cNvSpPr txBox="1"/>
      </xdr:nvSpPr>
      <xdr:spPr>
        <a:xfrm>
          <a:off x="10528300" y="66501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131196</xdr:rowOff>
    </xdr:from>
    <xdr:to>
      <xdr:col>55</xdr:col>
      <xdr:colOff>88900</xdr:colOff>
      <xdr:row>38</xdr:row>
      <xdr:rowOff>131196</xdr:rowOff>
    </xdr:to>
    <xdr:cxnSp macro="">
      <xdr:nvCxnSpPr>
        <xdr:cNvPr id="288" name="直線コネクタ 287"/>
        <xdr:cNvCxnSpPr/>
      </xdr:nvCxnSpPr>
      <xdr:spPr>
        <a:xfrm>
          <a:off x="10388600" y="664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16608</xdr:rowOff>
    </xdr:from>
    <xdr:ext cx="534377" cy="259045"/>
    <xdr:sp macro="" textlink="">
      <xdr:nvSpPr>
        <xdr:cNvPr id="289" name="労働費最大値テキスト"/>
        <xdr:cNvSpPr txBox="1"/>
      </xdr:nvSpPr>
      <xdr:spPr>
        <a:xfrm>
          <a:off x="10528300" y="498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69931</xdr:rowOff>
    </xdr:from>
    <xdr:to>
      <xdr:col>55</xdr:col>
      <xdr:colOff>88900</xdr:colOff>
      <xdr:row>30</xdr:row>
      <xdr:rowOff>69931</xdr:rowOff>
    </xdr:to>
    <xdr:cxnSp macro="">
      <xdr:nvCxnSpPr>
        <xdr:cNvPr id="290" name="直線コネクタ 289"/>
        <xdr:cNvCxnSpPr/>
      </xdr:nvCxnSpPr>
      <xdr:spPr>
        <a:xfrm>
          <a:off x="10388600" y="521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91237</xdr:rowOff>
    </xdr:from>
    <xdr:to>
      <xdr:col>55</xdr:col>
      <xdr:colOff>0</xdr:colOff>
      <xdr:row>38</xdr:row>
      <xdr:rowOff>92425</xdr:rowOff>
    </xdr:to>
    <xdr:cxnSp macro="">
      <xdr:nvCxnSpPr>
        <xdr:cNvPr id="291" name="直線コネクタ 290"/>
        <xdr:cNvCxnSpPr/>
      </xdr:nvCxnSpPr>
      <xdr:spPr>
        <a:xfrm>
          <a:off x="9639300" y="6606337"/>
          <a:ext cx="8382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90654</xdr:rowOff>
    </xdr:from>
    <xdr:ext cx="469744" cy="259045"/>
    <xdr:sp macro="" textlink="">
      <xdr:nvSpPr>
        <xdr:cNvPr id="292" name="労働費平均値テキスト"/>
        <xdr:cNvSpPr txBox="1"/>
      </xdr:nvSpPr>
      <xdr:spPr>
        <a:xfrm>
          <a:off x="10528300" y="62628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67777</xdr:rowOff>
    </xdr:from>
    <xdr:to>
      <xdr:col>55</xdr:col>
      <xdr:colOff>50800</xdr:colOff>
      <xdr:row>37</xdr:row>
      <xdr:rowOff>169377</xdr:rowOff>
    </xdr:to>
    <xdr:sp macro="" textlink="">
      <xdr:nvSpPr>
        <xdr:cNvPr id="293" name="フローチャート: 判断 292"/>
        <xdr:cNvSpPr/>
      </xdr:nvSpPr>
      <xdr:spPr>
        <a:xfrm>
          <a:off x="104267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88128</xdr:rowOff>
    </xdr:from>
    <xdr:to>
      <xdr:col>50</xdr:col>
      <xdr:colOff>114300</xdr:colOff>
      <xdr:row>38</xdr:row>
      <xdr:rowOff>91237</xdr:rowOff>
    </xdr:to>
    <xdr:cxnSp macro="">
      <xdr:nvCxnSpPr>
        <xdr:cNvPr id="294" name="直線コネクタ 293"/>
        <xdr:cNvCxnSpPr/>
      </xdr:nvCxnSpPr>
      <xdr:spPr>
        <a:xfrm>
          <a:off x="8750300" y="6603228"/>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69332</xdr:rowOff>
    </xdr:from>
    <xdr:to>
      <xdr:col>50</xdr:col>
      <xdr:colOff>165100</xdr:colOff>
      <xdr:row>37</xdr:row>
      <xdr:rowOff>170932</xdr:rowOff>
    </xdr:to>
    <xdr:sp macro="" textlink="">
      <xdr:nvSpPr>
        <xdr:cNvPr id="295" name="フローチャート: 判断 294"/>
        <xdr:cNvSpPr/>
      </xdr:nvSpPr>
      <xdr:spPr>
        <a:xfrm>
          <a:off x="9588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16009</xdr:rowOff>
    </xdr:from>
    <xdr:ext cx="469744" cy="259045"/>
    <xdr:sp macro="" textlink="">
      <xdr:nvSpPr>
        <xdr:cNvPr id="296" name="テキスト ボックス 295"/>
        <xdr:cNvSpPr txBox="1"/>
      </xdr:nvSpPr>
      <xdr:spPr>
        <a:xfrm>
          <a:off x="9404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82641</xdr:rowOff>
    </xdr:from>
    <xdr:to>
      <xdr:col>45</xdr:col>
      <xdr:colOff>177800</xdr:colOff>
      <xdr:row>38</xdr:row>
      <xdr:rowOff>88128</xdr:rowOff>
    </xdr:to>
    <xdr:cxnSp macro="">
      <xdr:nvCxnSpPr>
        <xdr:cNvPr id="297" name="直線コネクタ 296"/>
        <xdr:cNvCxnSpPr/>
      </xdr:nvCxnSpPr>
      <xdr:spPr>
        <a:xfrm>
          <a:off x="7861300" y="6597741"/>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65034</xdr:rowOff>
    </xdr:from>
    <xdr:to>
      <xdr:col>46</xdr:col>
      <xdr:colOff>38100</xdr:colOff>
      <xdr:row>37</xdr:row>
      <xdr:rowOff>166634</xdr:rowOff>
    </xdr:to>
    <xdr:sp macro="" textlink="">
      <xdr:nvSpPr>
        <xdr:cNvPr id="298" name="フローチャート: 判断 297"/>
        <xdr:cNvSpPr/>
      </xdr:nvSpPr>
      <xdr:spPr>
        <a:xfrm>
          <a:off x="8699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11711</xdr:rowOff>
    </xdr:from>
    <xdr:ext cx="469744" cy="259045"/>
    <xdr:sp macro="" textlink="">
      <xdr:nvSpPr>
        <xdr:cNvPr id="299" name="テキスト ボックス 298"/>
        <xdr:cNvSpPr txBox="1"/>
      </xdr:nvSpPr>
      <xdr:spPr>
        <a:xfrm>
          <a:off x="8515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77064</xdr:rowOff>
    </xdr:from>
    <xdr:to>
      <xdr:col>41</xdr:col>
      <xdr:colOff>50800</xdr:colOff>
      <xdr:row>38</xdr:row>
      <xdr:rowOff>82641</xdr:rowOff>
    </xdr:to>
    <xdr:cxnSp macro="">
      <xdr:nvCxnSpPr>
        <xdr:cNvPr id="300" name="直線コネクタ 299"/>
        <xdr:cNvCxnSpPr/>
      </xdr:nvCxnSpPr>
      <xdr:spPr>
        <a:xfrm>
          <a:off x="6972300" y="6592164"/>
          <a:ext cx="889000" cy="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61651</xdr:rowOff>
    </xdr:from>
    <xdr:to>
      <xdr:col>41</xdr:col>
      <xdr:colOff>101600</xdr:colOff>
      <xdr:row>37</xdr:row>
      <xdr:rowOff>163251</xdr:rowOff>
    </xdr:to>
    <xdr:sp macro="" textlink="">
      <xdr:nvSpPr>
        <xdr:cNvPr id="301" name="フローチャート: 判断 300"/>
        <xdr:cNvSpPr/>
      </xdr:nvSpPr>
      <xdr:spPr>
        <a:xfrm>
          <a:off x="7810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8328</xdr:rowOff>
    </xdr:from>
    <xdr:ext cx="469744" cy="259045"/>
    <xdr:sp macro="" textlink="">
      <xdr:nvSpPr>
        <xdr:cNvPr id="302" name="テキスト ボックス 301"/>
        <xdr:cNvSpPr txBox="1"/>
      </xdr:nvSpPr>
      <xdr:spPr>
        <a:xfrm>
          <a:off x="7626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43271</xdr:rowOff>
    </xdr:from>
    <xdr:to>
      <xdr:col>36</xdr:col>
      <xdr:colOff>165100</xdr:colOff>
      <xdr:row>37</xdr:row>
      <xdr:rowOff>144871</xdr:rowOff>
    </xdr:to>
    <xdr:sp macro="" textlink="">
      <xdr:nvSpPr>
        <xdr:cNvPr id="303" name="フローチャート: 判断 302"/>
        <xdr:cNvSpPr/>
      </xdr:nvSpPr>
      <xdr:spPr>
        <a:xfrm>
          <a:off x="6921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161398</xdr:rowOff>
    </xdr:from>
    <xdr:ext cx="469744" cy="259045"/>
    <xdr:sp macro="" textlink="">
      <xdr:nvSpPr>
        <xdr:cNvPr id="304" name="テキスト ボックス 303"/>
        <xdr:cNvSpPr txBox="1"/>
      </xdr:nvSpPr>
      <xdr:spPr>
        <a:xfrm>
          <a:off x="6737428" y="616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41625</xdr:rowOff>
    </xdr:from>
    <xdr:to>
      <xdr:col>55</xdr:col>
      <xdr:colOff>50800</xdr:colOff>
      <xdr:row>38</xdr:row>
      <xdr:rowOff>143225</xdr:rowOff>
    </xdr:to>
    <xdr:sp macro="" textlink="">
      <xdr:nvSpPr>
        <xdr:cNvPr id="310" name="楕円 309"/>
        <xdr:cNvSpPr/>
      </xdr:nvSpPr>
      <xdr:spPr>
        <a:xfrm>
          <a:off x="10426700" y="655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128002</xdr:rowOff>
    </xdr:from>
    <xdr:ext cx="378565" cy="259045"/>
    <xdr:sp macro="" textlink="">
      <xdr:nvSpPr>
        <xdr:cNvPr id="311" name="労働費該当値テキスト"/>
        <xdr:cNvSpPr txBox="1"/>
      </xdr:nvSpPr>
      <xdr:spPr>
        <a:xfrm>
          <a:off x="10528300" y="6471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40437</xdr:rowOff>
    </xdr:from>
    <xdr:to>
      <xdr:col>50</xdr:col>
      <xdr:colOff>165100</xdr:colOff>
      <xdr:row>38</xdr:row>
      <xdr:rowOff>142037</xdr:rowOff>
    </xdr:to>
    <xdr:sp macro="" textlink="">
      <xdr:nvSpPr>
        <xdr:cNvPr id="312" name="楕円 311"/>
        <xdr:cNvSpPr/>
      </xdr:nvSpPr>
      <xdr:spPr>
        <a:xfrm>
          <a:off x="9588500" y="655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133164</xdr:rowOff>
    </xdr:from>
    <xdr:ext cx="378565" cy="259045"/>
    <xdr:sp macro="" textlink="">
      <xdr:nvSpPr>
        <xdr:cNvPr id="313" name="テキスト ボックス 312"/>
        <xdr:cNvSpPr txBox="1"/>
      </xdr:nvSpPr>
      <xdr:spPr>
        <a:xfrm>
          <a:off x="9450017" y="6648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37328</xdr:rowOff>
    </xdr:from>
    <xdr:to>
      <xdr:col>46</xdr:col>
      <xdr:colOff>38100</xdr:colOff>
      <xdr:row>38</xdr:row>
      <xdr:rowOff>138928</xdr:rowOff>
    </xdr:to>
    <xdr:sp macro="" textlink="">
      <xdr:nvSpPr>
        <xdr:cNvPr id="314" name="楕円 313"/>
        <xdr:cNvSpPr/>
      </xdr:nvSpPr>
      <xdr:spPr>
        <a:xfrm>
          <a:off x="8699500" y="655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130055</xdr:rowOff>
    </xdr:from>
    <xdr:ext cx="378565" cy="259045"/>
    <xdr:sp macro="" textlink="">
      <xdr:nvSpPr>
        <xdr:cNvPr id="315" name="テキスト ボックス 314"/>
        <xdr:cNvSpPr txBox="1"/>
      </xdr:nvSpPr>
      <xdr:spPr>
        <a:xfrm>
          <a:off x="8561017" y="6645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31841</xdr:rowOff>
    </xdr:from>
    <xdr:to>
      <xdr:col>41</xdr:col>
      <xdr:colOff>101600</xdr:colOff>
      <xdr:row>38</xdr:row>
      <xdr:rowOff>133441</xdr:rowOff>
    </xdr:to>
    <xdr:sp macro="" textlink="">
      <xdr:nvSpPr>
        <xdr:cNvPr id="316" name="楕円 315"/>
        <xdr:cNvSpPr/>
      </xdr:nvSpPr>
      <xdr:spPr>
        <a:xfrm>
          <a:off x="7810500" y="654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124568</xdr:rowOff>
    </xdr:from>
    <xdr:ext cx="378565" cy="259045"/>
    <xdr:sp macro="" textlink="">
      <xdr:nvSpPr>
        <xdr:cNvPr id="317" name="テキスト ボックス 316"/>
        <xdr:cNvSpPr txBox="1"/>
      </xdr:nvSpPr>
      <xdr:spPr>
        <a:xfrm>
          <a:off x="7672017" y="6639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26264</xdr:rowOff>
    </xdr:from>
    <xdr:to>
      <xdr:col>36</xdr:col>
      <xdr:colOff>165100</xdr:colOff>
      <xdr:row>38</xdr:row>
      <xdr:rowOff>127864</xdr:rowOff>
    </xdr:to>
    <xdr:sp macro="" textlink="">
      <xdr:nvSpPr>
        <xdr:cNvPr id="318" name="楕円 317"/>
        <xdr:cNvSpPr/>
      </xdr:nvSpPr>
      <xdr:spPr>
        <a:xfrm>
          <a:off x="6921500" y="654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118991</xdr:rowOff>
    </xdr:from>
    <xdr:ext cx="378565" cy="259045"/>
    <xdr:sp macro="" textlink="">
      <xdr:nvSpPr>
        <xdr:cNvPr id="319" name="テキスト ボックス 318"/>
        <xdr:cNvSpPr txBox="1"/>
      </xdr:nvSpPr>
      <xdr:spPr>
        <a:xfrm>
          <a:off x="6783017" y="6634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137002</xdr:rowOff>
    </xdr:from>
    <xdr:to>
      <xdr:col>54</xdr:col>
      <xdr:colOff>189865</xdr:colOff>
      <xdr:row>58</xdr:row>
      <xdr:rowOff>104884</xdr:rowOff>
    </xdr:to>
    <xdr:cxnSp macro="">
      <xdr:nvCxnSpPr>
        <xdr:cNvPr id="341" name="直線コネクタ 340"/>
        <xdr:cNvCxnSpPr/>
      </xdr:nvCxnSpPr>
      <xdr:spPr>
        <a:xfrm flipV="1">
          <a:off x="10475595" y="9566752"/>
          <a:ext cx="1270" cy="482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108711</xdr:rowOff>
    </xdr:from>
    <xdr:ext cx="469744" cy="259045"/>
    <xdr:sp macro="" textlink="">
      <xdr:nvSpPr>
        <xdr:cNvPr id="342" name="農林水産業費最小値テキスト"/>
        <xdr:cNvSpPr txBox="1"/>
      </xdr:nvSpPr>
      <xdr:spPr>
        <a:xfrm>
          <a:off x="10528300" y="10052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104884</xdr:rowOff>
    </xdr:from>
    <xdr:to>
      <xdr:col>55</xdr:col>
      <xdr:colOff>88900</xdr:colOff>
      <xdr:row>58</xdr:row>
      <xdr:rowOff>104884</xdr:rowOff>
    </xdr:to>
    <xdr:cxnSp macro="">
      <xdr:nvCxnSpPr>
        <xdr:cNvPr id="343" name="直線コネクタ 342"/>
        <xdr:cNvCxnSpPr/>
      </xdr:nvCxnSpPr>
      <xdr:spPr>
        <a:xfrm>
          <a:off x="10388600" y="1004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83679</xdr:rowOff>
    </xdr:from>
    <xdr:ext cx="534377" cy="259045"/>
    <xdr:sp macro="" textlink="">
      <xdr:nvSpPr>
        <xdr:cNvPr id="344" name="農林水産業費最大値テキスト"/>
        <xdr:cNvSpPr txBox="1"/>
      </xdr:nvSpPr>
      <xdr:spPr>
        <a:xfrm>
          <a:off x="10528300" y="934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55</xdr:row>
      <xdr:rowOff>137002</xdr:rowOff>
    </xdr:from>
    <xdr:to>
      <xdr:col>55</xdr:col>
      <xdr:colOff>88900</xdr:colOff>
      <xdr:row>55</xdr:row>
      <xdr:rowOff>137002</xdr:rowOff>
    </xdr:to>
    <xdr:cxnSp macro="">
      <xdr:nvCxnSpPr>
        <xdr:cNvPr id="345" name="直線コネクタ 344"/>
        <xdr:cNvCxnSpPr/>
      </xdr:nvCxnSpPr>
      <xdr:spPr>
        <a:xfrm>
          <a:off x="10388600" y="956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76057</xdr:rowOff>
    </xdr:from>
    <xdr:to>
      <xdr:col>55</xdr:col>
      <xdr:colOff>0</xdr:colOff>
      <xdr:row>57</xdr:row>
      <xdr:rowOff>6152</xdr:rowOff>
    </xdr:to>
    <xdr:cxnSp macro="">
      <xdr:nvCxnSpPr>
        <xdr:cNvPr id="346" name="直線コネクタ 345"/>
        <xdr:cNvCxnSpPr/>
      </xdr:nvCxnSpPr>
      <xdr:spPr>
        <a:xfrm flipV="1">
          <a:off x="9639300" y="9677257"/>
          <a:ext cx="838200" cy="10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32145</xdr:rowOff>
    </xdr:from>
    <xdr:ext cx="469744" cy="259045"/>
    <xdr:sp macro="" textlink="">
      <xdr:nvSpPr>
        <xdr:cNvPr id="347" name="農林水産業費平均値テキスト"/>
        <xdr:cNvSpPr txBox="1"/>
      </xdr:nvSpPr>
      <xdr:spPr>
        <a:xfrm>
          <a:off x="10528300" y="9804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53718</xdr:rowOff>
    </xdr:from>
    <xdr:to>
      <xdr:col>55</xdr:col>
      <xdr:colOff>50800</xdr:colOff>
      <xdr:row>57</xdr:row>
      <xdr:rowOff>155318</xdr:rowOff>
    </xdr:to>
    <xdr:sp macro="" textlink="">
      <xdr:nvSpPr>
        <xdr:cNvPr id="348" name="フローチャート: 判断 347"/>
        <xdr:cNvSpPr/>
      </xdr:nvSpPr>
      <xdr:spPr>
        <a:xfrm>
          <a:off x="10426700" y="982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12873</xdr:rowOff>
    </xdr:from>
    <xdr:to>
      <xdr:col>50</xdr:col>
      <xdr:colOff>114300</xdr:colOff>
      <xdr:row>57</xdr:row>
      <xdr:rowOff>6152</xdr:rowOff>
    </xdr:to>
    <xdr:cxnSp macro="">
      <xdr:nvCxnSpPr>
        <xdr:cNvPr id="349" name="直線コネクタ 348"/>
        <xdr:cNvCxnSpPr/>
      </xdr:nvCxnSpPr>
      <xdr:spPr>
        <a:xfrm>
          <a:off x="8750300" y="9442623"/>
          <a:ext cx="889000" cy="33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51227</xdr:rowOff>
    </xdr:from>
    <xdr:to>
      <xdr:col>50</xdr:col>
      <xdr:colOff>165100</xdr:colOff>
      <xdr:row>57</xdr:row>
      <xdr:rowOff>152827</xdr:rowOff>
    </xdr:to>
    <xdr:sp macro="" textlink="">
      <xdr:nvSpPr>
        <xdr:cNvPr id="350" name="フローチャート: 判断 349"/>
        <xdr:cNvSpPr/>
      </xdr:nvSpPr>
      <xdr:spPr>
        <a:xfrm>
          <a:off x="9588500" y="982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143954</xdr:rowOff>
    </xdr:from>
    <xdr:ext cx="469744" cy="259045"/>
    <xdr:sp macro="" textlink="">
      <xdr:nvSpPr>
        <xdr:cNvPr id="351" name="テキスト ボックス 350"/>
        <xdr:cNvSpPr txBox="1"/>
      </xdr:nvSpPr>
      <xdr:spPr>
        <a:xfrm>
          <a:off x="9404428" y="9916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101158</xdr:rowOff>
    </xdr:from>
    <xdr:to>
      <xdr:col>45</xdr:col>
      <xdr:colOff>177800</xdr:colOff>
      <xdr:row>55</xdr:row>
      <xdr:rowOff>12873</xdr:rowOff>
    </xdr:to>
    <xdr:cxnSp macro="">
      <xdr:nvCxnSpPr>
        <xdr:cNvPr id="352" name="直線コネクタ 351"/>
        <xdr:cNvCxnSpPr/>
      </xdr:nvCxnSpPr>
      <xdr:spPr>
        <a:xfrm>
          <a:off x="7861300" y="8673658"/>
          <a:ext cx="889000" cy="76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57239</xdr:rowOff>
    </xdr:from>
    <xdr:to>
      <xdr:col>46</xdr:col>
      <xdr:colOff>38100</xdr:colOff>
      <xdr:row>57</xdr:row>
      <xdr:rowOff>158839</xdr:rowOff>
    </xdr:to>
    <xdr:sp macro="" textlink="">
      <xdr:nvSpPr>
        <xdr:cNvPr id="353" name="フローチャート: 判断 352"/>
        <xdr:cNvSpPr/>
      </xdr:nvSpPr>
      <xdr:spPr>
        <a:xfrm>
          <a:off x="8699500" y="982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149966</xdr:rowOff>
    </xdr:from>
    <xdr:ext cx="469744" cy="259045"/>
    <xdr:sp macro="" textlink="">
      <xdr:nvSpPr>
        <xdr:cNvPr id="354" name="テキスト ボックス 353"/>
        <xdr:cNvSpPr txBox="1"/>
      </xdr:nvSpPr>
      <xdr:spPr>
        <a:xfrm>
          <a:off x="8515428" y="992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101158</xdr:rowOff>
    </xdr:from>
    <xdr:to>
      <xdr:col>41</xdr:col>
      <xdr:colOff>50800</xdr:colOff>
      <xdr:row>52</xdr:row>
      <xdr:rowOff>125253</xdr:rowOff>
    </xdr:to>
    <xdr:cxnSp macro="">
      <xdr:nvCxnSpPr>
        <xdr:cNvPr id="355" name="直線コネクタ 354"/>
        <xdr:cNvCxnSpPr/>
      </xdr:nvCxnSpPr>
      <xdr:spPr>
        <a:xfrm flipV="1">
          <a:off x="6972300" y="8673658"/>
          <a:ext cx="889000" cy="36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81150</xdr:rowOff>
    </xdr:from>
    <xdr:to>
      <xdr:col>41</xdr:col>
      <xdr:colOff>101600</xdr:colOff>
      <xdr:row>58</xdr:row>
      <xdr:rowOff>11300</xdr:rowOff>
    </xdr:to>
    <xdr:sp macro="" textlink="">
      <xdr:nvSpPr>
        <xdr:cNvPr id="356" name="フローチャート: 判断 355"/>
        <xdr:cNvSpPr/>
      </xdr:nvSpPr>
      <xdr:spPr>
        <a:xfrm>
          <a:off x="7810500" y="985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2427</xdr:rowOff>
    </xdr:from>
    <xdr:ext cx="469744" cy="259045"/>
    <xdr:sp macro="" textlink="">
      <xdr:nvSpPr>
        <xdr:cNvPr id="357" name="テキスト ボックス 356"/>
        <xdr:cNvSpPr txBox="1"/>
      </xdr:nvSpPr>
      <xdr:spPr>
        <a:xfrm>
          <a:off x="7626428" y="994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27087</xdr:rowOff>
    </xdr:from>
    <xdr:to>
      <xdr:col>36</xdr:col>
      <xdr:colOff>165100</xdr:colOff>
      <xdr:row>57</xdr:row>
      <xdr:rowOff>128687</xdr:rowOff>
    </xdr:to>
    <xdr:sp macro="" textlink="">
      <xdr:nvSpPr>
        <xdr:cNvPr id="358" name="フローチャート: 判断 357"/>
        <xdr:cNvSpPr/>
      </xdr:nvSpPr>
      <xdr:spPr>
        <a:xfrm>
          <a:off x="6921500" y="979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119814</xdr:rowOff>
    </xdr:from>
    <xdr:ext cx="534377" cy="259045"/>
    <xdr:sp macro="" textlink="">
      <xdr:nvSpPr>
        <xdr:cNvPr id="359" name="テキスト ボックス 358"/>
        <xdr:cNvSpPr txBox="1"/>
      </xdr:nvSpPr>
      <xdr:spPr>
        <a:xfrm>
          <a:off x="6705111" y="989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25257</xdr:rowOff>
    </xdr:from>
    <xdr:to>
      <xdr:col>55</xdr:col>
      <xdr:colOff>50800</xdr:colOff>
      <xdr:row>56</xdr:row>
      <xdr:rowOff>126857</xdr:rowOff>
    </xdr:to>
    <xdr:sp macro="" textlink="">
      <xdr:nvSpPr>
        <xdr:cNvPr id="365" name="楕円 364"/>
        <xdr:cNvSpPr/>
      </xdr:nvSpPr>
      <xdr:spPr>
        <a:xfrm>
          <a:off x="10426700" y="962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111634</xdr:rowOff>
    </xdr:from>
    <xdr:ext cx="534377" cy="259045"/>
    <xdr:sp macro="" textlink="">
      <xdr:nvSpPr>
        <xdr:cNvPr id="366" name="農林水産業費該当値テキスト"/>
        <xdr:cNvSpPr txBox="1"/>
      </xdr:nvSpPr>
      <xdr:spPr>
        <a:xfrm>
          <a:off x="10528300" y="954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126802</xdr:rowOff>
    </xdr:from>
    <xdr:to>
      <xdr:col>50</xdr:col>
      <xdr:colOff>165100</xdr:colOff>
      <xdr:row>57</xdr:row>
      <xdr:rowOff>56952</xdr:rowOff>
    </xdr:to>
    <xdr:sp macro="" textlink="">
      <xdr:nvSpPr>
        <xdr:cNvPr id="367" name="楕円 366"/>
        <xdr:cNvSpPr/>
      </xdr:nvSpPr>
      <xdr:spPr>
        <a:xfrm>
          <a:off x="9588500" y="972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73479</xdr:rowOff>
    </xdr:from>
    <xdr:ext cx="534377" cy="259045"/>
    <xdr:sp macro="" textlink="">
      <xdr:nvSpPr>
        <xdr:cNvPr id="368" name="テキスト ボックス 367"/>
        <xdr:cNvSpPr txBox="1"/>
      </xdr:nvSpPr>
      <xdr:spPr>
        <a:xfrm>
          <a:off x="9372111" y="95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133523</xdr:rowOff>
    </xdr:from>
    <xdr:to>
      <xdr:col>46</xdr:col>
      <xdr:colOff>38100</xdr:colOff>
      <xdr:row>55</xdr:row>
      <xdr:rowOff>63673</xdr:rowOff>
    </xdr:to>
    <xdr:sp macro="" textlink="">
      <xdr:nvSpPr>
        <xdr:cNvPr id="369" name="楕円 368"/>
        <xdr:cNvSpPr/>
      </xdr:nvSpPr>
      <xdr:spPr>
        <a:xfrm>
          <a:off x="8699500" y="939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80200</xdr:rowOff>
    </xdr:from>
    <xdr:ext cx="534377" cy="259045"/>
    <xdr:sp macro="" textlink="">
      <xdr:nvSpPr>
        <xdr:cNvPr id="370" name="テキスト ボックス 369"/>
        <xdr:cNvSpPr txBox="1"/>
      </xdr:nvSpPr>
      <xdr:spPr>
        <a:xfrm>
          <a:off x="8483111" y="916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50358</xdr:rowOff>
    </xdr:from>
    <xdr:to>
      <xdr:col>41</xdr:col>
      <xdr:colOff>101600</xdr:colOff>
      <xdr:row>50</xdr:row>
      <xdr:rowOff>151958</xdr:rowOff>
    </xdr:to>
    <xdr:sp macro="" textlink="">
      <xdr:nvSpPr>
        <xdr:cNvPr id="371" name="楕円 370"/>
        <xdr:cNvSpPr/>
      </xdr:nvSpPr>
      <xdr:spPr>
        <a:xfrm>
          <a:off x="7810500" y="862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48</xdr:row>
      <xdr:rowOff>168485</xdr:rowOff>
    </xdr:from>
    <xdr:ext cx="534377" cy="259045"/>
    <xdr:sp macro="" textlink="">
      <xdr:nvSpPr>
        <xdr:cNvPr id="372" name="テキスト ボックス 371"/>
        <xdr:cNvSpPr txBox="1"/>
      </xdr:nvSpPr>
      <xdr:spPr>
        <a:xfrm>
          <a:off x="7594111" y="839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74453</xdr:rowOff>
    </xdr:from>
    <xdr:to>
      <xdr:col>36</xdr:col>
      <xdr:colOff>165100</xdr:colOff>
      <xdr:row>53</xdr:row>
      <xdr:rowOff>4603</xdr:rowOff>
    </xdr:to>
    <xdr:sp macro="" textlink="">
      <xdr:nvSpPr>
        <xdr:cNvPr id="373" name="楕円 372"/>
        <xdr:cNvSpPr/>
      </xdr:nvSpPr>
      <xdr:spPr>
        <a:xfrm>
          <a:off x="6921500" y="898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21130</xdr:rowOff>
    </xdr:from>
    <xdr:ext cx="534377" cy="259045"/>
    <xdr:sp macro="" textlink="">
      <xdr:nvSpPr>
        <xdr:cNvPr id="374" name="テキスト ボックス 373"/>
        <xdr:cNvSpPr txBox="1"/>
      </xdr:nvSpPr>
      <xdr:spPr>
        <a:xfrm>
          <a:off x="6705111" y="876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6" name="テキスト ボックス 395"/>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137382</xdr:rowOff>
    </xdr:from>
    <xdr:to>
      <xdr:col>54</xdr:col>
      <xdr:colOff>189865</xdr:colOff>
      <xdr:row>79</xdr:row>
      <xdr:rowOff>30527</xdr:rowOff>
    </xdr:to>
    <xdr:cxnSp macro="">
      <xdr:nvCxnSpPr>
        <xdr:cNvPr id="400" name="直線コネクタ 399"/>
        <xdr:cNvCxnSpPr/>
      </xdr:nvCxnSpPr>
      <xdr:spPr>
        <a:xfrm flipV="1">
          <a:off x="10475595" y="12138882"/>
          <a:ext cx="1270" cy="143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34354</xdr:rowOff>
    </xdr:from>
    <xdr:ext cx="469744" cy="259045"/>
    <xdr:sp macro="" textlink="">
      <xdr:nvSpPr>
        <xdr:cNvPr id="401" name="商工費最小値テキスト"/>
        <xdr:cNvSpPr txBox="1"/>
      </xdr:nvSpPr>
      <xdr:spPr>
        <a:xfrm>
          <a:off x="10528300" y="1357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30527</xdr:rowOff>
    </xdr:from>
    <xdr:to>
      <xdr:col>55</xdr:col>
      <xdr:colOff>88900</xdr:colOff>
      <xdr:row>79</xdr:row>
      <xdr:rowOff>30527</xdr:rowOff>
    </xdr:to>
    <xdr:cxnSp macro="">
      <xdr:nvCxnSpPr>
        <xdr:cNvPr id="402" name="直線コネクタ 401"/>
        <xdr:cNvCxnSpPr/>
      </xdr:nvCxnSpPr>
      <xdr:spPr>
        <a:xfrm>
          <a:off x="10388600" y="13575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84059</xdr:rowOff>
    </xdr:from>
    <xdr:ext cx="534377" cy="259045"/>
    <xdr:sp macro="" textlink="">
      <xdr:nvSpPr>
        <xdr:cNvPr id="403" name="商工費最大値テキスト"/>
        <xdr:cNvSpPr txBox="1"/>
      </xdr:nvSpPr>
      <xdr:spPr>
        <a:xfrm>
          <a:off x="10528300" y="1191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137382</xdr:rowOff>
    </xdr:from>
    <xdr:to>
      <xdr:col>55</xdr:col>
      <xdr:colOff>88900</xdr:colOff>
      <xdr:row>70</xdr:row>
      <xdr:rowOff>137382</xdr:rowOff>
    </xdr:to>
    <xdr:cxnSp macro="">
      <xdr:nvCxnSpPr>
        <xdr:cNvPr id="404" name="直線コネクタ 403"/>
        <xdr:cNvCxnSpPr/>
      </xdr:nvCxnSpPr>
      <xdr:spPr>
        <a:xfrm>
          <a:off x="10388600" y="1213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11815</xdr:rowOff>
    </xdr:from>
    <xdr:to>
      <xdr:col>55</xdr:col>
      <xdr:colOff>0</xdr:colOff>
      <xdr:row>76</xdr:row>
      <xdr:rowOff>21024</xdr:rowOff>
    </xdr:to>
    <xdr:cxnSp macro="">
      <xdr:nvCxnSpPr>
        <xdr:cNvPr id="405" name="直線コネクタ 404"/>
        <xdr:cNvCxnSpPr/>
      </xdr:nvCxnSpPr>
      <xdr:spPr>
        <a:xfrm flipV="1">
          <a:off x="9639300" y="13042015"/>
          <a:ext cx="838200" cy="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109585</xdr:rowOff>
    </xdr:from>
    <xdr:ext cx="534377" cy="259045"/>
    <xdr:sp macro="" textlink="">
      <xdr:nvSpPr>
        <xdr:cNvPr id="406" name="商工費平均値テキスト"/>
        <xdr:cNvSpPr txBox="1"/>
      </xdr:nvSpPr>
      <xdr:spPr>
        <a:xfrm>
          <a:off x="10528300" y="13139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131158</xdr:rowOff>
    </xdr:from>
    <xdr:to>
      <xdr:col>55</xdr:col>
      <xdr:colOff>50800</xdr:colOff>
      <xdr:row>77</xdr:row>
      <xdr:rowOff>61308</xdr:rowOff>
    </xdr:to>
    <xdr:sp macro="" textlink="">
      <xdr:nvSpPr>
        <xdr:cNvPr id="407" name="フローチャート: 判断 406"/>
        <xdr:cNvSpPr/>
      </xdr:nvSpPr>
      <xdr:spPr>
        <a:xfrm>
          <a:off x="104267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94242</xdr:rowOff>
    </xdr:from>
    <xdr:to>
      <xdr:col>50</xdr:col>
      <xdr:colOff>114300</xdr:colOff>
      <xdr:row>76</xdr:row>
      <xdr:rowOff>21024</xdr:rowOff>
    </xdr:to>
    <xdr:cxnSp macro="">
      <xdr:nvCxnSpPr>
        <xdr:cNvPr id="408" name="直線コネクタ 407"/>
        <xdr:cNvCxnSpPr/>
      </xdr:nvCxnSpPr>
      <xdr:spPr>
        <a:xfrm>
          <a:off x="8750300" y="12438642"/>
          <a:ext cx="889000" cy="61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80834</xdr:rowOff>
    </xdr:from>
    <xdr:to>
      <xdr:col>50</xdr:col>
      <xdr:colOff>165100</xdr:colOff>
      <xdr:row>77</xdr:row>
      <xdr:rowOff>10984</xdr:rowOff>
    </xdr:to>
    <xdr:sp macro="" textlink="">
      <xdr:nvSpPr>
        <xdr:cNvPr id="409" name="フローチャート: 判断 408"/>
        <xdr:cNvSpPr/>
      </xdr:nvSpPr>
      <xdr:spPr>
        <a:xfrm>
          <a:off x="9588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2111</xdr:rowOff>
    </xdr:from>
    <xdr:ext cx="534377" cy="259045"/>
    <xdr:sp macro="" textlink="">
      <xdr:nvSpPr>
        <xdr:cNvPr id="410" name="テキスト ボックス 409"/>
        <xdr:cNvSpPr txBox="1"/>
      </xdr:nvSpPr>
      <xdr:spPr>
        <a:xfrm>
          <a:off x="9372111" y="132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94242</xdr:rowOff>
    </xdr:from>
    <xdr:to>
      <xdr:col>45</xdr:col>
      <xdr:colOff>177800</xdr:colOff>
      <xdr:row>74</xdr:row>
      <xdr:rowOff>117199</xdr:rowOff>
    </xdr:to>
    <xdr:cxnSp macro="">
      <xdr:nvCxnSpPr>
        <xdr:cNvPr id="411" name="直線コネクタ 410"/>
        <xdr:cNvCxnSpPr/>
      </xdr:nvCxnSpPr>
      <xdr:spPr>
        <a:xfrm flipV="1">
          <a:off x="7861300" y="12438642"/>
          <a:ext cx="889000" cy="36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10914</xdr:rowOff>
    </xdr:from>
    <xdr:to>
      <xdr:col>46</xdr:col>
      <xdr:colOff>38100</xdr:colOff>
      <xdr:row>76</xdr:row>
      <xdr:rowOff>112514</xdr:rowOff>
    </xdr:to>
    <xdr:sp macro="" textlink="">
      <xdr:nvSpPr>
        <xdr:cNvPr id="412" name="フローチャート: 判断 411"/>
        <xdr:cNvSpPr/>
      </xdr:nvSpPr>
      <xdr:spPr>
        <a:xfrm>
          <a:off x="8699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103641</xdr:rowOff>
    </xdr:from>
    <xdr:ext cx="534377" cy="259045"/>
    <xdr:sp macro="" textlink="">
      <xdr:nvSpPr>
        <xdr:cNvPr id="413" name="テキスト ボックス 412"/>
        <xdr:cNvSpPr txBox="1"/>
      </xdr:nvSpPr>
      <xdr:spPr>
        <a:xfrm>
          <a:off x="8483111" y="131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117199</xdr:rowOff>
    </xdr:from>
    <xdr:to>
      <xdr:col>41</xdr:col>
      <xdr:colOff>50800</xdr:colOff>
      <xdr:row>75</xdr:row>
      <xdr:rowOff>29809</xdr:rowOff>
    </xdr:to>
    <xdr:cxnSp macro="">
      <xdr:nvCxnSpPr>
        <xdr:cNvPr id="414" name="直線コネクタ 413"/>
        <xdr:cNvCxnSpPr/>
      </xdr:nvCxnSpPr>
      <xdr:spPr>
        <a:xfrm flipV="1">
          <a:off x="6972300" y="12804499"/>
          <a:ext cx="889000" cy="8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89650</xdr:rowOff>
    </xdr:from>
    <xdr:to>
      <xdr:col>41</xdr:col>
      <xdr:colOff>101600</xdr:colOff>
      <xdr:row>77</xdr:row>
      <xdr:rowOff>19800</xdr:rowOff>
    </xdr:to>
    <xdr:sp macro="" textlink="">
      <xdr:nvSpPr>
        <xdr:cNvPr id="415" name="フローチャート: 判断 414"/>
        <xdr:cNvSpPr/>
      </xdr:nvSpPr>
      <xdr:spPr>
        <a:xfrm>
          <a:off x="7810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10927</xdr:rowOff>
    </xdr:from>
    <xdr:ext cx="534377" cy="259045"/>
    <xdr:sp macro="" textlink="">
      <xdr:nvSpPr>
        <xdr:cNvPr id="416" name="テキスト ボックス 415"/>
        <xdr:cNvSpPr txBox="1"/>
      </xdr:nvSpPr>
      <xdr:spPr>
        <a:xfrm>
          <a:off x="7594111" y="1321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39326</xdr:rowOff>
    </xdr:from>
    <xdr:to>
      <xdr:col>36</xdr:col>
      <xdr:colOff>165100</xdr:colOff>
      <xdr:row>77</xdr:row>
      <xdr:rowOff>140926</xdr:rowOff>
    </xdr:to>
    <xdr:sp macro="" textlink="">
      <xdr:nvSpPr>
        <xdr:cNvPr id="417" name="フローチャート: 判断 416"/>
        <xdr:cNvSpPr/>
      </xdr:nvSpPr>
      <xdr:spPr>
        <a:xfrm>
          <a:off x="6921500" y="1324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132053</xdr:rowOff>
    </xdr:from>
    <xdr:ext cx="534377" cy="259045"/>
    <xdr:sp macro="" textlink="">
      <xdr:nvSpPr>
        <xdr:cNvPr id="418" name="テキスト ボックス 417"/>
        <xdr:cNvSpPr txBox="1"/>
      </xdr:nvSpPr>
      <xdr:spPr>
        <a:xfrm>
          <a:off x="6705111" y="1333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132465</xdr:rowOff>
    </xdr:from>
    <xdr:to>
      <xdr:col>55</xdr:col>
      <xdr:colOff>50800</xdr:colOff>
      <xdr:row>76</xdr:row>
      <xdr:rowOff>62615</xdr:rowOff>
    </xdr:to>
    <xdr:sp macro="" textlink="">
      <xdr:nvSpPr>
        <xdr:cNvPr id="424" name="楕円 423"/>
        <xdr:cNvSpPr/>
      </xdr:nvSpPr>
      <xdr:spPr>
        <a:xfrm>
          <a:off x="10426700" y="1299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155342</xdr:rowOff>
    </xdr:from>
    <xdr:ext cx="534377" cy="259045"/>
    <xdr:sp macro="" textlink="">
      <xdr:nvSpPr>
        <xdr:cNvPr id="425" name="商工費該当値テキスト"/>
        <xdr:cNvSpPr txBox="1"/>
      </xdr:nvSpPr>
      <xdr:spPr>
        <a:xfrm>
          <a:off x="10528300" y="1284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141674</xdr:rowOff>
    </xdr:from>
    <xdr:to>
      <xdr:col>50</xdr:col>
      <xdr:colOff>165100</xdr:colOff>
      <xdr:row>76</xdr:row>
      <xdr:rowOff>71825</xdr:rowOff>
    </xdr:to>
    <xdr:sp macro="" textlink="">
      <xdr:nvSpPr>
        <xdr:cNvPr id="426" name="楕円 425"/>
        <xdr:cNvSpPr/>
      </xdr:nvSpPr>
      <xdr:spPr>
        <a:xfrm>
          <a:off x="9588500" y="1300042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88351</xdr:rowOff>
    </xdr:from>
    <xdr:ext cx="534377" cy="259045"/>
    <xdr:sp macro="" textlink="">
      <xdr:nvSpPr>
        <xdr:cNvPr id="427" name="テキスト ボックス 426"/>
        <xdr:cNvSpPr txBox="1"/>
      </xdr:nvSpPr>
      <xdr:spPr>
        <a:xfrm>
          <a:off x="9372111" y="1277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43442</xdr:rowOff>
    </xdr:from>
    <xdr:to>
      <xdr:col>46</xdr:col>
      <xdr:colOff>38100</xdr:colOff>
      <xdr:row>72</xdr:row>
      <xdr:rowOff>145042</xdr:rowOff>
    </xdr:to>
    <xdr:sp macro="" textlink="">
      <xdr:nvSpPr>
        <xdr:cNvPr id="428" name="楕円 427"/>
        <xdr:cNvSpPr/>
      </xdr:nvSpPr>
      <xdr:spPr>
        <a:xfrm>
          <a:off x="8699500" y="1238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161569</xdr:rowOff>
    </xdr:from>
    <xdr:ext cx="534377" cy="259045"/>
    <xdr:sp macro="" textlink="">
      <xdr:nvSpPr>
        <xdr:cNvPr id="429" name="テキスト ボックス 428"/>
        <xdr:cNvSpPr txBox="1"/>
      </xdr:nvSpPr>
      <xdr:spPr>
        <a:xfrm>
          <a:off x="8483111" y="1216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66399</xdr:rowOff>
    </xdr:from>
    <xdr:to>
      <xdr:col>41</xdr:col>
      <xdr:colOff>101600</xdr:colOff>
      <xdr:row>74</xdr:row>
      <xdr:rowOff>167999</xdr:rowOff>
    </xdr:to>
    <xdr:sp macro="" textlink="">
      <xdr:nvSpPr>
        <xdr:cNvPr id="430" name="楕円 429"/>
        <xdr:cNvSpPr/>
      </xdr:nvSpPr>
      <xdr:spPr>
        <a:xfrm>
          <a:off x="7810500" y="1275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13076</xdr:rowOff>
    </xdr:from>
    <xdr:ext cx="534377" cy="259045"/>
    <xdr:sp macro="" textlink="">
      <xdr:nvSpPr>
        <xdr:cNvPr id="431" name="テキスト ボックス 430"/>
        <xdr:cNvSpPr txBox="1"/>
      </xdr:nvSpPr>
      <xdr:spPr>
        <a:xfrm>
          <a:off x="7594111" y="1252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150459</xdr:rowOff>
    </xdr:from>
    <xdr:to>
      <xdr:col>36</xdr:col>
      <xdr:colOff>165100</xdr:colOff>
      <xdr:row>75</xdr:row>
      <xdr:rowOff>80609</xdr:rowOff>
    </xdr:to>
    <xdr:sp macro="" textlink="">
      <xdr:nvSpPr>
        <xdr:cNvPr id="432" name="楕円 431"/>
        <xdr:cNvSpPr/>
      </xdr:nvSpPr>
      <xdr:spPr>
        <a:xfrm>
          <a:off x="6921500" y="1283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97136</xdr:rowOff>
    </xdr:from>
    <xdr:ext cx="534377" cy="259045"/>
    <xdr:sp macro="" textlink="">
      <xdr:nvSpPr>
        <xdr:cNvPr id="433" name="テキスト ボックス 432"/>
        <xdr:cNvSpPr txBox="1"/>
      </xdr:nvSpPr>
      <xdr:spPr>
        <a:xfrm>
          <a:off x="6705111" y="1261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97</xdr:row>
      <xdr:rowOff>105992</xdr:rowOff>
    </xdr:from>
    <xdr:to>
      <xdr:col>54</xdr:col>
      <xdr:colOff>189865</xdr:colOff>
      <xdr:row>99</xdr:row>
      <xdr:rowOff>18388</xdr:rowOff>
    </xdr:to>
    <xdr:cxnSp macro="">
      <xdr:nvCxnSpPr>
        <xdr:cNvPr id="459" name="直線コネクタ 458"/>
        <xdr:cNvCxnSpPr/>
      </xdr:nvCxnSpPr>
      <xdr:spPr>
        <a:xfrm flipV="1">
          <a:off x="10475595" y="16736642"/>
          <a:ext cx="1270" cy="25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22215</xdr:rowOff>
    </xdr:from>
    <xdr:ext cx="534377" cy="259045"/>
    <xdr:sp macro="" textlink="">
      <xdr:nvSpPr>
        <xdr:cNvPr id="460" name="土木費最小値テキスト"/>
        <xdr:cNvSpPr txBox="1"/>
      </xdr:nvSpPr>
      <xdr:spPr>
        <a:xfrm>
          <a:off x="10528300" y="169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18388</xdr:rowOff>
    </xdr:from>
    <xdr:to>
      <xdr:col>55</xdr:col>
      <xdr:colOff>88900</xdr:colOff>
      <xdr:row>99</xdr:row>
      <xdr:rowOff>18388</xdr:rowOff>
    </xdr:to>
    <xdr:cxnSp macro="">
      <xdr:nvCxnSpPr>
        <xdr:cNvPr id="461" name="直線コネクタ 460"/>
        <xdr:cNvCxnSpPr/>
      </xdr:nvCxnSpPr>
      <xdr:spPr>
        <a:xfrm>
          <a:off x="10388600" y="16991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52669</xdr:rowOff>
    </xdr:from>
    <xdr:ext cx="599010" cy="259045"/>
    <xdr:sp macro="" textlink="">
      <xdr:nvSpPr>
        <xdr:cNvPr id="462" name="土木費最大値テキスト"/>
        <xdr:cNvSpPr txBox="1"/>
      </xdr:nvSpPr>
      <xdr:spPr>
        <a:xfrm>
          <a:off x="10528300" y="16511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97</xdr:row>
      <xdr:rowOff>105992</xdr:rowOff>
    </xdr:from>
    <xdr:to>
      <xdr:col>55</xdr:col>
      <xdr:colOff>88900</xdr:colOff>
      <xdr:row>97</xdr:row>
      <xdr:rowOff>105992</xdr:rowOff>
    </xdr:to>
    <xdr:cxnSp macro="">
      <xdr:nvCxnSpPr>
        <xdr:cNvPr id="463" name="直線コネクタ 462"/>
        <xdr:cNvCxnSpPr/>
      </xdr:nvCxnSpPr>
      <xdr:spPr>
        <a:xfrm>
          <a:off x="10388600" y="16736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91720</xdr:rowOff>
    </xdr:from>
    <xdr:to>
      <xdr:col>55</xdr:col>
      <xdr:colOff>0</xdr:colOff>
      <xdr:row>97</xdr:row>
      <xdr:rowOff>105992</xdr:rowOff>
    </xdr:to>
    <xdr:cxnSp macro="">
      <xdr:nvCxnSpPr>
        <xdr:cNvPr id="464" name="直線コネクタ 463"/>
        <xdr:cNvCxnSpPr/>
      </xdr:nvCxnSpPr>
      <xdr:spPr>
        <a:xfrm>
          <a:off x="9639300" y="16036570"/>
          <a:ext cx="838200" cy="70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51221</xdr:rowOff>
    </xdr:from>
    <xdr:ext cx="534377" cy="259045"/>
    <xdr:sp macro="" textlink="">
      <xdr:nvSpPr>
        <xdr:cNvPr id="465" name="土木費平均値テキスト"/>
        <xdr:cNvSpPr txBox="1"/>
      </xdr:nvSpPr>
      <xdr:spPr>
        <a:xfrm>
          <a:off x="10528300" y="16853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72794</xdr:rowOff>
    </xdr:from>
    <xdr:to>
      <xdr:col>55</xdr:col>
      <xdr:colOff>50800</xdr:colOff>
      <xdr:row>99</xdr:row>
      <xdr:rowOff>2944</xdr:rowOff>
    </xdr:to>
    <xdr:sp macro="" textlink="">
      <xdr:nvSpPr>
        <xdr:cNvPr id="466" name="フローチャート: 判断 465"/>
        <xdr:cNvSpPr/>
      </xdr:nvSpPr>
      <xdr:spPr>
        <a:xfrm>
          <a:off x="10426700" y="1687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50988</xdr:rowOff>
    </xdr:from>
    <xdr:to>
      <xdr:col>50</xdr:col>
      <xdr:colOff>114300</xdr:colOff>
      <xdr:row>93</xdr:row>
      <xdr:rowOff>91720</xdr:rowOff>
    </xdr:to>
    <xdr:cxnSp macro="">
      <xdr:nvCxnSpPr>
        <xdr:cNvPr id="467" name="直線コネクタ 466"/>
        <xdr:cNvCxnSpPr/>
      </xdr:nvCxnSpPr>
      <xdr:spPr>
        <a:xfrm>
          <a:off x="8750300" y="15824388"/>
          <a:ext cx="889000" cy="21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74417</xdr:rowOff>
    </xdr:from>
    <xdr:to>
      <xdr:col>50</xdr:col>
      <xdr:colOff>165100</xdr:colOff>
      <xdr:row>99</xdr:row>
      <xdr:rowOff>4567</xdr:rowOff>
    </xdr:to>
    <xdr:sp macro="" textlink="">
      <xdr:nvSpPr>
        <xdr:cNvPr id="468" name="フローチャート: 判断 467"/>
        <xdr:cNvSpPr/>
      </xdr:nvSpPr>
      <xdr:spPr>
        <a:xfrm>
          <a:off x="9588500" y="1687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167144</xdr:rowOff>
    </xdr:from>
    <xdr:ext cx="534377" cy="259045"/>
    <xdr:sp macro="" textlink="">
      <xdr:nvSpPr>
        <xdr:cNvPr id="469" name="テキスト ボックス 468"/>
        <xdr:cNvSpPr txBox="1"/>
      </xdr:nvSpPr>
      <xdr:spPr>
        <a:xfrm>
          <a:off x="9372111" y="1696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21188</xdr:rowOff>
    </xdr:from>
    <xdr:to>
      <xdr:col>45</xdr:col>
      <xdr:colOff>177800</xdr:colOff>
      <xdr:row>92</xdr:row>
      <xdr:rowOff>50988</xdr:rowOff>
    </xdr:to>
    <xdr:cxnSp macro="">
      <xdr:nvCxnSpPr>
        <xdr:cNvPr id="470" name="直線コネクタ 469"/>
        <xdr:cNvCxnSpPr/>
      </xdr:nvCxnSpPr>
      <xdr:spPr>
        <a:xfrm>
          <a:off x="7861300" y="15623138"/>
          <a:ext cx="889000" cy="20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76687</xdr:rowOff>
    </xdr:from>
    <xdr:to>
      <xdr:col>46</xdr:col>
      <xdr:colOff>38100</xdr:colOff>
      <xdr:row>99</xdr:row>
      <xdr:rowOff>6837</xdr:rowOff>
    </xdr:to>
    <xdr:sp macro="" textlink="">
      <xdr:nvSpPr>
        <xdr:cNvPr id="471" name="フローチャート: 判断 470"/>
        <xdr:cNvSpPr/>
      </xdr:nvSpPr>
      <xdr:spPr>
        <a:xfrm>
          <a:off x="8699500" y="1687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169414</xdr:rowOff>
    </xdr:from>
    <xdr:ext cx="534377" cy="259045"/>
    <xdr:sp macro="" textlink="">
      <xdr:nvSpPr>
        <xdr:cNvPr id="472" name="テキスト ボックス 471"/>
        <xdr:cNvSpPr txBox="1"/>
      </xdr:nvSpPr>
      <xdr:spPr>
        <a:xfrm>
          <a:off x="8483111" y="1697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72051</xdr:rowOff>
    </xdr:from>
    <xdr:to>
      <xdr:col>41</xdr:col>
      <xdr:colOff>50800</xdr:colOff>
      <xdr:row>91</xdr:row>
      <xdr:rowOff>21188</xdr:rowOff>
    </xdr:to>
    <xdr:cxnSp macro="">
      <xdr:nvCxnSpPr>
        <xdr:cNvPr id="473" name="直線コネクタ 472"/>
        <xdr:cNvCxnSpPr/>
      </xdr:nvCxnSpPr>
      <xdr:spPr>
        <a:xfrm>
          <a:off x="6972300" y="15502551"/>
          <a:ext cx="889000" cy="12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79279</xdr:rowOff>
    </xdr:from>
    <xdr:to>
      <xdr:col>41</xdr:col>
      <xdr:colOff>101600</xdr:colOff>
      <xdr:row>99</xdr:row>
      <xdr:rowOff>9429</xdr:rowOff>
    </xdr:to>
    <xdr:sp macro="" textlink="">
      <xdr:nvSpPr>
        <xdr:cNvPr id="474" name="フローチャート: 判断 473"/>
        <xdr:cNvSpPr/>
      </xdr:nvSpPr>
      <xdr:spPr>
        <a:xfrm>
          <a:off x="7810500" y="1688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556</xdr:rowOff>
    </xdr:from>
    <xdr:ext cx="534377" cy="259045"/>
    <xdr:sp macro="" textlink="">
      <xdr:nvSpPr>
        <xdr:cNvPr id="475" name="テキスト ボックス 474"/>
        <xdr:cNvSpPr txBox="1"/>
      </xdr:nvSpPr>
      <xdr:spPr>
        <a:xfrm>
          <a:off x="7594111" y="1697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24507</xdr:rowOff>
    </xdr:from>
    <xdr:to>
      <xdr:col>36</xdr:col>
      <xdr:colOff>165100</xdr:colOff>
      <xdr:row>98</xdr:row>
      <xdr:rowOff>126107</xdr:rowOff>
    </xdr:to>
    <xdr:sp macro="" textlink="">
      <xdr:nvSpPr>
        <xdr:cNvPr id="476" name="フローチャート: 判断 475"/>
        <xdr:cNvSpPr/>
      </xdr:nvSpPr>
      <xdr:spPr>
        <a:xfrm>
          <a:off x="6921500" y="16826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117234</xdr:rowOff>
    </xdr:from>
    <xdr:ext cx="534377" cy="259045"/>
    <xdr:sp macro="" textlink="">
      <xdr:nvSpPr>
        <xdr:cNvPr id="477" name="テキスト ボックス 476"/>
        <xdr:cNvSpPr txBox="1"/>
      </xdr:nvSpPr>
      <xdr:spPr>
        <a:xfrm>
          <a:off x="6705111" y="1691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55192</xdr:rowOff>
    </xdr:from>
    <xdr:to>
      <xdr:col>55</xdr:col>
      <xdr:colOff>50800</xdr:colOff>
      <xdr:row>97</xdr:row>
      <xdr:rowOff>156792</xdr:rowOff>
    </xdr:to>
    <xdr:sp macro="" textlink="">
      <xdr:nvSpPr>
        <xdr:cNvPr id="483" name="楕円 482"/>
        <xdr:cNvSpPr/>
      </xdr:nvSpPr>
      <xdr:spPr>
        <a:xfrm>
          <a:off x="10426700" y="1668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8219</xdr:rowOff>
    </xdr:from>
    <xdr:ext cx="599010" cy="259045"/>
    <xdr:sp macro="" textlink="">
      <xdr:nvSpPr>
        <xdr:cNvPr id="484" name="土木費該当値テキスト"/>
        <xdr:cNvSpPr txBox="1"/>
      </xdr:nvSpPr>
      <xdr:spPr>
        <a:xfrm>
          <a:off x="10528300" y="16638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40920</xdr:rowOff>
    </xdr:from>
    <xdr:to>
      <xdr:col>50</xdr:col>
      <xdr:colOff>165100</xdr:colOff>
      <xdr:row>93</xdr:row>
      <xdr:rowOff>142520</xdr:rowOff>
    </xdr:to>
    <xdr:sp macro="" textlink="">
      <xdr:nvSpPr>
        <xdr:cNvPr id="485" name="楕円 484"/>
        <xdr:cNvSpPr/>
      </xdr:nvSpPr>
      <xdr:spPr>
        <a:xfrm>
          <a:off x="9588500" y="1598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159047</xdr:rowOff>
    </xdr:from>
    <xdr:ext cx="599010" cy="259045"/>
    <xdr:sp macro="" textlink="">
      <xdr:nvSpPr>
        <xdr:cNvPr id="486" name="テキスト ボックス 485"/>
        <xdr:cNvSpPr txBox="1"/>
      </xdr:nvSpPr>
      <xdr:spPr>
        <a:xfrm>
          <a:off x="9339795" y="15760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188</xdr:rowOff>
    </xdr:from>
    <xdr:to>
      <xdr:col>46</xdr:col>
      <xdr:colOff>38100</xdr:colOff>
      <xdr:row>92</xdr:row>
      <xdr:rowOff>101788</xdr:rowOff>
    </xdr:to>
    <xdr:sp macro="" textlink="">
      <xdr:nvSpPr>
        <xdr:cNvPr id="487" name="楕円 486"/>
        <xdr:cNvSpPr/>
      </xdr:nvSpPr>
      <xdr:spPr>
        <a:xfrm>
          <a:off x="8699500" y="1577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118315</xdr:rowOff>
    </xdr:from>
    <xdr:ext cx="599010" cy="259045"/>
    <xdr:sp macro="" textlink="">
      <xdr:nvSpPr>
        <xdr:cNvPr id="488" name="テキスト ボックス 487"/>
        <xdr:cNvSpPr txBox="1"/>
      </xdr:nvSpPr>
      <xdr:spPr>
        <a:xfrm>
          <a:off x="8450795" y="1554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141838</xdr:rowOff>
    </xdr:from>
    <xdr:to>
      <xdr:col>41</xdr:col>
      <xdr:colOff>101600</xdr:colOff>
      <xdr:row>91</xdr:row>
      <xdr:rowOff>71988</xdr:rowOff>
    </xdr:to>
    <xdr:sp macro="" textlink="">
      <xdr:nvSpPr>
        <xdr:cNvPr id="489" name="楕円 488"/>
        <xdr:cNvSpPr/>
      </xdr:nvSpPr>
      <xdr:spPr>
        <a:xfrm>
          <a:off x="7810500" y="1557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88515</xdr:rowOff>
    </xdr:from>
    <xdr:ext cx="599010" cy="259045"/>
    <xdr:sp macro="" textlink="">
      <xdr:nvSpPr>
        <xdr:cNvPr id="490" name="テキスト ボックス 489"/>
        <xdr:cNvSpPr txBox="1"/>
      </xdr:nvSpPr>
      <xdr:spPr>
        <a:xfrm>
          <a:off x="7561795" y="15347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21251</xdr:rowOff>
    </xdr:from>
    <xdr:to>
      <xdr:col>36</xdr:col>
      <xdr:colOff>165100</xdr:colOff>
      <xdr:row>90</xdr:row>
      <xdr:rowOff>122851</xdr:rowOff>
    </xdr:to>
    <xdr:sp macro="" textlink="">
      <xdr:nvSpPr>
        <xdr:cNvPr id="491" name="楕円 490"/>
        <xdr:cNvSpPr/>
      </xdr:nvSpPr>
      <xdr:spPr>
        <a:xfrm>
          <a:off x="6921500" y="1545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139378</xdr:rowOff>
    </xdr:from>
    <xdr:ext cx="599010" cy="259045"/>
    <xdr:sp macro="" textlink="">
      <xdr:nvSpPr>
        <xdr:cNvPr id="492" name="テキスト ボックス 491"/>
        <xdr:cNvSpPr txBox="1"/>
      </xdr:nvSpPr>
      <xdr:spPr>
        <a:xfrm>
          <a:off x="6672795" y="15226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85369</xdr:rowOff>
    </xdr:from>
    <xdr:to>
      <xdr:col>85</xdr:col>
      <xdr:colOff>126364</xdr:colOff>
      <xdr:row>38</xdr:row>
      <xdr:rowOff>124231</xdr:rowOff>
    </xdr:to>
    <xdr:cxnSp macro="">
      <xdr:nvCxnSpPr>
        <xdr:cNvPr id="517" name="直線コネクタ 516"/>
        <xdr:cNvCxnSpPr/>
      </xdr:nvCxnSpPr>
      <xdr:spPr>
        <a:xfrm flipV="1">
          <a:off x="16317595" y="5228869"/>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128058</xdr:rowOff>
    </xdr:from>
    <xdr:ext cx="534377" cy="259045"/>
    <xdr:sp macro="" textlink="">
      <xdr:nvSpPr>
        <xdr:cNvPr id="518" name="消防費最小値テキスト"/>
        <xdr:cNvSpPr txBox="1"/>
      </xdr:nvSpPr>
      <xdr:spPr>
        <a:xfrm>
          <a:off x="16370300" y="664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124231</xdr:rowOff>
    </xdr:from>
    <xdr:to>
      <xdr:col>86</xdr:col>
      <xdr:colOff>25400</xdr:colOff>
      <xdr:row>38</xdr:row>
      <xdr:rowOff>124231</xdr:rowOff>
    </xdr:to>
    <xdr:cxnSp macro="">
      <xdr:nvCxnSpPr>
        <xdr:cNvPr id="519" name="直線コネクタ 518"/>
        <xdr:cNvCxnSpPr/>
      </xdr:nvCxnSpPr>
      <xdr:spPr>
        <a:xfrm>
          <a:off x="16230600" y="663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32046</xdr:rowOff>
    </xdr:from>
    <xdr:ext cx="534377" cy="259045"/>
    <xdr:sp macro="" textlink="">
      <xdr:nvSpPr>
        <xdr:cNvPr id="520" name="消防費最大値テキスト"/>
        <xdr:cNvSpPr txBox="1"/>
      </xdr:nvSpPr>
      <xdr:spPr>
        <a:xfrm>
          <a:off x="16370300" y="500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85369</xdr:rowOff>
    </xdr:from>
    <xdr:to>
      <xdr:col>86</xdr:col>
      <xdr:colOff>25400</xdr:colOff>
      <xdr:row>30</xdr:row>
      <xdr:rowOff>85369</xdr:rowOff>
    </xdr:to>
    <xdr:cxnSp macro="">
      <xdr:nvCxnSpPr>
        <xdr:cNvPr id="521" name="直線コネクタ 520"/>
        <xdr:cNvCxnSpPr/>
      </xdr:nvCxnSpPr>
      <xdr:spPr>
        <a:xfrm>
          <a:off x="16230600" y="522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85369</xdr:rowOff>
    </xdr:from>
    <xdr:to>
      <xdr:col>85</xdr:col>
      <xdr:colOff>127000</xdr:colOff>
      <xdr:row>32</xdr:row>
      <xdr:rowOff>91389</xdr:rowOff>
    </xdr:to>
    <xdr:cxnSp macro="">
      <xdr:nvCxnSpPr>
        <xdr:cNvPr id="522" name="直線コネクタ 521"/>
        <xdr:cNvCxnSpPr/>
      </xdr:nvCxnSpPr>
      <xdr:spPr>
        <a:xfrm flipV="1">
          <a:off x="15481300" y="5228869"/>
          <a:ext cx="838200" cy="3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64050</xdr:rowOff>
    </xdr:from>
    <xdr:ext cx="534377" cy="259045"/>
    <xdr:sp macro="" textlink="">
      <xdr:nvSpPr>
        <xdr:cNvPr id="523" name="消防費平均値テキスト"/>
        <xdr:cNvSpPr txBox="1"/>
      </xdr:nvSpPr>
      <xdr:spPr>
        <a:xfrm>
          <a:off x="16370300" y="623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85623</xdr:rowOff>
    </xdr:from>
    <xdr:to>
      <xdr:col>85</xdr:col>
      <xdr:colOff>177800</xdr:colOff>
      <xdr:row>37</xdr:row>
      <xdr:rowOff>15773</xdr:rowOff>
    </xdr:to>
    <xdr:sp macro="" textlink="">
      <xdr:nvSpPr>
        <xdr:cNvPr id="524" name="フローチャート: 判断 523"/>
        <xdr:cNvSpPr/>
      </xdr:nvSpPr>
      <xdr:spPr>
        <a:xfrm>
          <a:off x="16268700" y="62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28067</xdr:rowOff>
    </xdr:from>
    <xdr:to>
      <xdr:col>81</xdr:col>
      <xdr:colOff>50800</xdr:colOff>
      <xdr:row>32</xdr:row>
      <xdr:rowOff>91389</xdr:rowOff>
    </xdr:to>
    <xdr:cxnSp macro="">
      <xdr:nvCxnSpPr>
        <xdr:cNvPr id="525" name="直線コネクタ 524"/>
        <xdr:cNvCxnSpPr/>
      </xdr:nvCxnSpPr>
      <xdr:spPr>
        <a:xfrm>
          <a:off x="14592300" y="5343017"/>
          <a:ext cx="889000" cy="23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145212</xdr:rowOff>
    </xdr:from>
    <xdr:to>
      <xdr:col>81</xdr:col>
      <xdr:colOff>101600</xdr:colOff>
      <xdr:row>37</xdr:row>
      <xdr:rowOff>75362</xdr:rowOff>
    </xdr:to>
    <xdr:sp macro="" textlink="">
      <xdr:nvSpPr>
        <xdr:cNvPr id="526" name="フローチャート: 判断 525"/>
        <xdr:cNvSpPr/>
      </xdr:nvSpPr>
      <xdr:spPr>
        <a:xfrm>
          <a:off x="15430500" y="631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66489</xdr:rowOff>
    </xdr:from>
    <xdr:ext cx="534377" cy="259045"/>
    <xdr:sp macro="" textlink="">
      <xdr:nvSpPr>
        <xdr:cNvPr id="527" name="テキスト ボックス 526"/>
        <xdr:cNvSpPr txBox="1"/>
      </xdr:nvSpPr>
      <xdr:spPr>
        <a:xfrm>
          <a:off x="15214111" y="641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28067</xdr:rowOff>
    </xdr:from>
    <xdr:to>
      <xdr:col>76</xdr:col>
      <xdr:colOff>114300</xdr:colOff>
      <xdr:row>32</xdr:row>
      <xdr:rowOff>100000</xdr:rowOff>
    </xdr:to>
    <xdr:cxnSp macro="">
      <xdr:nvCxnSpPr>
        <xdr:cNvPr id="528" name="直線コネクタ 527"/>
        <xdr:cNvCxnSpPr/>
      </xdr:nvCxnSpPr>
      <xdr:spPr>
        <a:xfrm flipV="1">
          <a:off x="13703300" y="5343017"/>
          <a:ext cx="889000" cy="24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144678</xdr:rowOff>
    </xdr:from>
    <xdr:to>
      <xdr:col>76</xdr:col>
      <xdr:colOff>165100</xdr:colOff>
      <xdr:row>37</xdr:row>
      <xdr:rowOff>74828</xdr:rowOff>
    </xdr:to>
    <xdr:sp macro="" textlink="">
      <xdr:nvSpPr>
        <xdr:cNvPr id="529" name="フローチャート: 判断 528"/>
        <xdr:cNvSpPr/>
      </xdr:nvSpPr>
      <xdr:spPr>
        <a:xfrm>
          <a:off x="14541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65955</xdr:rowOff>
    </xdr:from>
    <xdr:ext cx="534377" cy="259045"/>
    <xdr:sp macro="" textlink="">
      <xdr:nvSpPr>
        <xdr:cNvPr id="530" name="テキスト ボックス 529"/>
        <xdr:cNvSpPr txBox="1"/>
      </xdr:nvSpPr>
      <xdr:spPr>
        <a:xfrm>
          <a:off x="14325111" y="64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37516</xdr:rowOff>
    </xdr:from>
    <xdr:to>
      <xdr:col>71</xdr:col>
      <xdr:colOff>177800</xdr:colOff>
      <xdr:row>32</xdr:row>
      <xdr:rowOff>100000</xdr:rowOff>
    </xdr:to>
    <xdr:cxnSp macro="">
      <xdr:nvCxnSpPr>
        <xdr:cNvPr id="531" name="直線コネクタ 530"/>
        <xdr:cNvCxnSpPr/>
      </xdr:nvCxnSpPr>
      <xdr:spPr>
        <a:xfrm>
          <a:off x="12814300" y="5352466"/>
          <a:ext cx="889000" cy="23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69850</xdr:rowOff>
    </xdr:from>
    <xdr:to>
      <xdr:col>72</xdr:col>
      <xdr:colOff>38100</xdr:colOff>
      <xdr:row>37</xdr:row>
      <xdr:rowOff>0</xdr:rowOff>
    </xdr:to>
    <xdr:sp macro="" textlink="">
      <xdr:nvSpPr>
        <xdr:cNvPr id="532" name="フローチャート: 判断 531"/>
        <xdr:cNvSpPr/>
      </xdr:nvSpPr>
      <xdr:spPr>
        <a:xfrm>
          <a:off x="13652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162577</xdr:rowOff>
    </xdr:from>
    <xdr:ext cx="534377" cy="259045"/>
    <xdr:sp macro="" textlink="">
      <xdr:nvSpPr>
        <xdr:cNvPr id="533" name="テキスト ボックス 532"/>
        <xdr:cNvSpPr txBox="1"/>
      </xdr:nvSpPr>
      <xdr:spPr>
        <a:xfrm>
          <a:off x="13436111" y="633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98349</xdr:rowOff>
    </xdr:from>
    <xdr:to>
      <xdr:col>67</xdr:col>
      <xdr:colOff>101600</xdr:colOff>
      <xdr:row>37</xdr:row>
      <xdr:rowOff>28499</xdr:rowOff>
    </xdr:to>
    <xdr:sp macro="" textlink="">
      <xdr:nvSpPr>
        <xdr:cNvPr id="534" name="フローチャート: 判断 533"/>
        <xdr:cNvSpPr/>
      </xdr:nvSpPr>
      <xdr:spPr>
        <a:xfrm>
          <a:off x="12763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19626</xdr:rowOff>
    </xdr:from>
    <xdr:ext cx="534377" cy="259045"/>
    <xdr:sp macro="" textlink="">
      <xdr:nvSpPr>
        <xdr:cNvPr id="535" name="テキスト ボックス 534"/>
        <xdr:cNvSpPr txBox="1"/>
      </xdr:nvSpPr>
      <xdr:spPr>
        <a:xfrm>
          <a:off x="12547111" y="636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34569</xdr:rowOff>
    </xdr:from>
    <xdr:to>
      <xdr:col>85</xdr:col>
      <xdr:colOff>177800</xdr:colOff>
      <xdr:row>30</xdr:row>
      <xdr:rowOff>136169</xdr:rowOff>
    </xdr:to>
    <xdr:sp macro="" textlink="">
      <xdr:nvSpPr>
        <xdr:cNvPr id="541" name="楕円 540"/>
        <xdr:cNvSpPr/>
      </xdr:nvSpPr>
      <xdr:spPr>
        <a:xfrm>
          <a:off x="16268700" y="517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159046</xdr:rowOff>
    </xdr:from>
    <xdr:ext cx="534377" cy="259045"/>
    <xdr:sp macro="" textlink="">
      <xdr:nvSpPr>
        <xdr:cNvPr id="542" name="消防費該当値テキスト"/>
        <xdr:cNvSpPr txBox="1"/>
      </xdr:nvSpPr>
      <xdr:spPr>
        <a:xfrm>
          <a:off x="16370300" y="513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40589</xdr:rowOff>
    </xdr:from>
    <xdr:to>
      <xdr:col>81</xdr:col>
      <xdr:colOff>101600</xdr:colOff>
      <xdr:row>32</xdr:row>
      <xdr:rowOff>142189</xdr:rowOff>
    </xdr:to>
    <xdr:sp macro="" textlink="">
      <xdr:nvSpPr>
        <xdr:cNvPr id="543" name="楕円 542"/>
        <xdr:cNvSpPr/>
      </xdr:nvSpPr>
      <xdr:spPr>
        <a:xfrm>
          <a:off x="15430500" y="552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158716</xdr:rowOff>
    </xdr:from>
    <xdr:ext cx="534377" cy="259045"/>
    <xdr:sp macro="" textlink="">
      <xdr:nvSpPr>
        <xdr:cNvPr id="544" name="テキスト ボックス 543"/>
        <xdr:cNvSpPr txBox="1"/>
      </xdr:nvSpPr>
      <xdr:spPr>
        <a:xfrm>
          <a:off x="15214111" y="530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148717</xdr:rowOff>
    </xdr:from>
    <xdr:to>
      <xdr:col>76</xdr:col>
      <xdr:colOff>165100</xdr:colOff>
      <xdr:row>31</xdr:row>
      <xdr:rowOff>78867</xdr:rowOff>
    </xdr:to>
    <xdr:sp macro="" textlink="">
      <xdr:nvSpPr>
        <xdr:cNvPr id="545" name="楕円 544"/>
        <xdr:cNvSpPr/>
      </xdr:nvSpPr>
      <xdr:spPr>
        <a:xfrm>
          <a:off x="14541500" y="529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95394</xdr:rowOff>
    </xdr:from>
    <xdr:ext cx="534377" cy="259045"/>
    <xdr:sp macro="" textlink="">
      <xdr:nvSpPr>
        <xdr:cNvPr id="546" name="テキスト ボックス 545"/>
        <xdr:cNvSpPr txBox="1"/>
      </xdr:nvSpPr>
      <xdr:spPr>
        <a:xfrm>
          <a:off x="14325111" y="506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49200</xdr:rowOff>
    </xdr:from>
    <xdr:to>
      <xdr:col>72</xdr:col>
      <xdr:colOff>38100</xdr:colOff>
      <xdr:row>32</xdr:row>
      <xdr:rowOff>150800</xdr:rowOff>
    </xdr:to>
    <xdr:sp macro="" textlink="">
      <xdr:nvSpPr>
        <xdr:cNvPr id="547" name="楕円 546"/>
        <xdr:cNvSpPr/>
      </xdr:nvSpPr>
      <xdr:spPr>
        <a:xfrm>
          <a:off x="13652500" y="553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167327</xdr:rowOff>
    </xdr:from>
    <xdr:ext cx="534377" cy="259045"/>
    <xdr:sp macro="" textlink="">
      <xdr:nvSpPr>
        <xdr:cNvPr id="548" name="テキスト ボックス 547"/>
        <xdr:cNvSpPr txBox="1"/>
      </xdr:nvSpPr>
      <xdr:spPr>
        <a:xfrm>
          <a:off x="13436111" y="531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158166</xdr:rowOff>
    </xdr:from>
    <xdr:to>
      <xdr:col>67</xdr:col>
      <xdr:colOff>101600</xdr:colOff>
      <xdr:row>31</xdr:row>
      <xdr:rowOff>88316</xdr:rowOff>
    </xdr:to>
    <xdr:sp macro="" textlink="">
      <xdr:nvSpPr>
        <xdr:cNvPr id="549" name="楕円 548"/>
        <xdr:cNvSpPr/>
      </xdr:nvSpPr>
      <xdr:spPr>
        <a:xfrm>
          <a:off x="12763500" y="530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104843</xdr:rowOff>
    </xdr:from>
    <xdr:ext cx="534377" cy="259045"/>
    <xdr:sp macro="" textlink="">
      <xdr:nvSpPr>
        <xdr:cNvPr id="550" name="テキスト ボックス 549"/>
        <xdr:cNvSpPr txBox="1"/>
      </xdr:nvSpPr>
      <xdr:spPr>
        <a:xfrm>
          <a:off x="12547111" y="50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9" name="テキスト ボックス 568"/>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63005</xdr:rowOff>
    </xdr:from>
    <xdr:to>
      <xdr:col>85</xdr:col>
      <xdr:colOff>126364</xdr:colOff>
      <xdr:row>59</xdr:row>
      <xdr:rowOff>38042</xdr:rowOff>
    </xdr:to>
    <xdr:cxnSp macro="">
      <xdr:nvCxnSpPr>
        <xdr:cNvPr id="573" name="直線コネクタ 572"/>
        <xdr:cNvCxnSpPr/>
      </xdr:nvCxnSpPr>
      <xdr:spPr>
        <a:xfrm flipV="1">
          <a:off x="16317595" y="8635505"/>
          <a:ext cx="1269" cy="1518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41869</xdr:rowOff>
    </xdr:from>
    <xdr:ext cx="534377" cy="259045"/>
    <xdr:sp macro="" textlink="">
      <xdr:nvSpPr>
        <xdr:cNvPr id="574" name="教育費最小値テキスト"/>
        <xdr:cNvSpPr txBox="1"/>
      </xdr:nvSpPr>
      <xdr:spPr>
        <a:xfrm>
          <a:off x="16370300" y="101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38042</xdr:rowOff>
    </xdr:from>
    <xdr:to>
      <xdr:col>86</xdr:col>
      <xdr:colOff>25400</xdr:colOff>
      <xdr:row>59</xdr:row>
      <xdr:rowOff>38042</xdr:rowOff>
    </xdr:to>
    <xdr:cxnSp macro="">
      <xdr:nvCxnSpPr>
        <xdr:cNvPr id="575" name="直線コネクタ 574"/>
        <xdr:cNvCxnSpPr/>
      </xdr:nvCxnSpPr>
      <xdr:spPr>
        <a:xfrm>
          <a:off x="16230600" y="1015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9682</xdr:rowOff>
    </xdr:from>
    <xdr:ext cx="599010" cy="259045"/>
    <xdr:sp macro="" textlink="">
      <xdr:nvSpPr>
        <xdr:cNvPr id="576" name="教育費最大値テキスト"/>
        <xdr:cNvSpPr txBox="1"/>
      </xdr:nvSpPr>
      <xdr:spPr>
        <a:xfrm>
          <a:off x="16370300" y="841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63005</xdr:rowOff>
    </xdr:from>
    <xdr:to>
      <xdr:col>86</xdr:col>
      <xdr:colOff>25400</xdr:colOff>
      <xdr:row>50</xdr:row>
      <xdr:rowOff>63005</xdr:rowOff>
    </xdr:to>
    <xdr:cxnSp macro="">
      <xdr:nvCxnSpPr>
        <xdr:cNvPr id="577" name="直線コネクタ 576"/>
        <xdr:cNvCxnSpPr/>
      </xdr:nvCxnSpPr>
      <xdr:spPr>
        <a:xfrm>
          <a:off x="16230600" y="863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83373</xdr:rowOff>
    </xdr:from>
    <xdr:to>
      <xdr:col>85</xdr:col>
      <xdr:colOff>127000</xdr:colOff>
      <xdr:row>56</xdr:row>
      <xdr:rowOff>82390</xdr:rowOff>
    </xdr:to>
    <xdr:cxnSp macro="">
      <xdr:nvCxnSpPr>
        <xdr:cNvPr id="578" name="直線コネクタ 577"/>
        <xdr:cNvCxnSpPr/>
      </xdr:nvCxnSpPr>
      <xdr:spPr>
        <a:xfrm flipV="1">
          <a:off x="15481300" y="9341673"/>
          <a:ext cx="838200" cy="34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38364</xdr:rowOff>
    </xdr:from>
    <xdr:ext cx="534377" cy="259045"/>
    <xdr:sp macro="" textlink="">
      <xdr:nvSpPr>
        <xdr:cNvPr id="579" name="教育費平均値テキスト"/>
        <xdr:cNvSpPr txBox="1"/>
      </xdr:nvSpPr>
      <xdr:spPr>
        <a:xfrm>
          <a:off x="16370300" y="9639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59937</xdr:rowOff>
    </xdr:from>
    <xdr:to>
      <xdr:col>85</xdr:col>
      <xdr:colOff>177800</xdr:colOff>
      <xdr:row>56</xdr:row>
      <xdr:rowOff>161537</xdr:rowOff>
    </xdr:to>
    <xdr:sp macro="" textlink="">
      <xdr:nvSpPr>
        <xdr:cNvPr id="580" name="フローチャート: 判断 579"/>
        <xdr:cNvSpPr/>
      </xdr:nvSpPr>
      <xdr:spPr>
        <a:xfrm>
          <a:off x="16268700" y="966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149575</xdr:rowOff>
    </xdr:from>
    <xdr:to>
      <xdr:col>81</xdr:col>
      <xdr:colOff>50800</xdr:colOff>
      <xdr:row>56</xdr:row>
      <xdr:rowOff>82390</xdr:rowOff>
    </xdr:to>
    <xdr:cxnSp macro="">
      <xdr:nvCxnSpPr>
        <xdr:cNvPr id="581" name="直線コネクタ 580"/>
        <xdr:cNvCxnSpPr/>
      </xdr:nvCxnSpPr>
      <xdr:spPr>
        <a:xfrm>
          <a:off x="14592300" y="9579325"/>
          <a:ext cx="889000" cy="10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106502</xdr:rowOff>
    </xdr:from>
    <xdr:to>
      <xdr:col>81</xdr:col>
      <xdr:colOff>101600</xdr:colOff>
      <xdr:row>57</xdr:row>
      <xdr:rowOff>36652</xdr:rowOff>
    </xdr:to>
    <xdr:sp macro="" textlink="">
      <xdr:nvSpPr>
        <xdr:cNvPr id="582" name="フローチャート: 判断 581"/>
        <xdr:cNvSpPr/>
      </xdr:nvSpPr>
      <xdr:spPr>
        <a:xfrm>
          <a:off x="15430500" y="97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27779</xdr:rowOff>
    </xdr:from>
    <xdr:ext cx="534377" cy="259045"/>
    <xdr:sp macro="" textlink="">
      <xdr:nvSpPr>
        <xdr:cNvPr id="583" name="テキスト ボックス 582"/>
        <xdr:cNvSpPr txBox="1"/>
      </xdr:nvSpPr>
      <xdr:spPr>
        <a:xfrm>
          <a:off x="15214111" y="980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77292</xdr:rowOff>
    </xdr:from>
    <xdr:to>
      <xdr:col>76</xdr:col>
      <xdr:colOff>114300</xdr:colOff>
      <xdr:row>55</xdr:row>
      <xdr:rowOff>149575</xdr:rowOff>
    </xdr:to>
    <xdr:cxnSp macro="">
      <xdr:nvCxnSpPr>
        <xdr:cNvPr id="584" name="直線コネクタ 583"/>
        <xdr:cNvCxnSpPr/>
      </xdr:nvCxnSpPr>
      <xdr:spPr>
        <a:xfrm>
          <a:off x="13703300" y="8649792"/>
          <a:ext cx="889000" cy="92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58222</xdr:rowOff>
    </xdr:from>
    <xdr:to>
      <xdr:col>76</xdr:col>
      <xdr:colOff>165100</xdr:colOff>
      <xdr:row>57</xdr:row>
      <xdr:rowOff>159822</xdr:rowOff>
    </xdr:to>
    <xdr:sp macro="" textlink="">
      <xdr:nvSpPr>
        <xdr:cNvPr id="585" name="フローチャート: 判断 584"/>
        <xdr:cNvSpPr/>
      </xdr:nvSpPr>
      <xdr:spPr>
        <a:xfrm>
          <a:off x="14541500" y="983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150949</xdr:rowOff>
    </xdr:from>
    <xdr:ext cx="534377" cy="259045"/>
    <xdr:sp macro="" textlink="">
      <xdr:nvSpPr>
        <xdr:cNvPr id="586" name="テキスト ボックス 585"/>
        <xdr:cNvSpPr txBox="1"/>
      </xdr:nvSpPr>
      <xdr:spPr>
        <a:xfrm>
          <a:off x="14325111" y="992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77292</xdr:rowOff>
    </xdr:from>
    <xdr:to>
      <xdr:col>71</xdr:col>
      <xdr:colOff>177800</xdr:colOff>
      <xdr:row>53</xdr:row>
      <xdr:rowOff>7729</xdr:rowOff>
    </xdr:to>
    <xdr:cxnSp macro="">
      <xdr:nvCxnSpPr>
        <xdr:cNvPr id="587" name="直線コネクタ 586"/>
        <xdr:cNvCxnSpPr/>
      </xdr:nvCxnSpPr>
      <xdr:spPr>
        <a:xfrm flipV="1">
          <a:off x="12814300" y="8649792"/>
          <a:ext cx="889000" cy="44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62771</xdr:rowOff>
    </xdr:from>
    <xdr:to>
      <xdr:col>72</xdr:col>
      <xdr:colOff>38100</xdr:colOff>
      <xdr:row>56</xdr:row>
      <xdr:rowOff>164371</xdr:rowOff>
    </xdr:to>
    <xdr:sp macro="" textlink="">
      <xdr:nvSpPr>
        <xdr:cNvPr id="588" name="フローチャート: 判断 587"/>
        <xdr:cNvSpPr/>
      </xdr:nvSpPr>
      <xdr:spPr>
        <a:xfrm>
          <a:off x="13652500" y="966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155498</xdr:rowOff>
    </xdr:from>
    <xdr:ext cx="534377" cy="259045"/>
    <xdr:sp macro="" textlink="">
      <xdr:nvSpPr>
        <xdr:cNvPr id="589" name="テキスト ボックス 588"/>
        <xdr:cNvSpPr txBox="1"/>
      </xdr:nvSpPr>
      <xdr:spPr>
        <a:xfrm>
          <a:off x="13436111" y="975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141250</xdr:rowOff>
    </xdr:from>
    <xdr:to>
      <xdr:col>67</xdr:col>
      <xdr:colOff>101600</xdr:colOff>
      <xdr:row>57</xdr:row>
      <xdr:rowOff>71400</xdr:rowOff>
    </xdr:to>
    <xdr:sp macro="" textlink="">
      <xdr:nvSpPr>
        <xdr:cNvPr id="590" name="フローチャート: 判断 589"/>
        <xdr:cNvSpPr/>
      </xdr:nvSpPr>
      <xdr:spPr>
        <a:xfrm>
          <a:off x="12763500" y="974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62527</xdr:rowOff>
    </xdr:from>
    <xdr:ext cx="534377" cy="259045"/>
    <xdr:sp macro="" textlink="">
      <xdr:nvSpPr>
        <xdr:cNvPr id="591" name="テキスト ボックス 590"/>
        <xdr:cNvSpPr txBox="1"/>
      </xdr:nvSpPr>
      <xdr:spPr>
        <a:xfrm>
          <a:off x="12547111" y="983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32573</xdr:rowOff>
    </xdr:from>
    <xdr:to>
      <xdr:col>85</xdr:col>
      <xdr:colOff>177800</xdr:colOff>
      <xdr:row>54</xdr:row>
      <xdr:rowOff>134173</xdr:rowOff>
    </xdr:to>
    <xdr:sp macro="" textlink="">
      <xdr:nvSpPr>
        <xdr:cNvPr id="597" name="楕円 596"/>
        <xdr:cNvSpPr/>
      </xdr:nvSpPr>
      <xdr:spPr>
        <a:xfrm>
          <a:off x="16268700" y="929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55450</xdr:rowOff>
    </xdr:from>
    <xdr:ext cx="534377" cy="259045"/>
    <xdr:sp macro="" textlink="">
      <xdr:nvSpPr>
        <xdr:cNvPr id="598" name="教育費該当値テキスト"/>
        <xdr:cNvSpPr txBox="1"/>
      </xdr:nvSpPr>
      <xdr:spPr>
        <a:xfrm>
          <a:off x="16370300" y="914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31590</xdr:rowOff>
    </xdr:from>
    <xdr:to>
      <xdr:col>81</xdr:col>
      <xdr:colOff>101600</xdr:colOff>
      <xdr:row>56</xdr:row>
      <xdr:rowOff>133190</xdr:rowOff>
    </xdr:to>
    <xdr:sp macro="" textlink="">
      <xdr:nvSpPr>
        <xdr:cNvPr id="599" name="楕円 598"/>
        <xdr:cNvSpPr/>
      </xdr:nvSpPr>
      <xdr:spPr>
        <a:xfrm>
          <a:off x="15430500" y="963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149717</xdr:rowOff>
    </xdr:from>
    <xdr:ext cx="534377" cy="259045"/>
    <xdr:sp macro="" textlink="">
      <xdr:nvSpPr>
        <xdr:cNvPr id="600" name="テキスト ボックス 599"/>
        <xdr:cNvSpPr txBox="1"/>
      </xdr:nvSpPr>
      <xdr:spPr>
        <a:xfrm>
          <a:off x="15214111" y="940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98775</xdr:rowOff>
    </xdr:from>
    <xdr:to>
      <xdr:col>76</xdr:col>
      <xdr:colOff>165100</xdr:colOff>
      <xdr:row>56</xdr:row>
      <xdr:rowOff>28925</xdr:rowOff>
    </xdr:to>
    <xdr:sp macro="" textlink="">
      <xdr:nvSpPr>
        <xdr:cNvPr id="601" name="楕円 600"/>
        <xdr:cNvSpPr/>
      </xdr:nvSpPr>
      <xdr:spPr>
        <a:xfrm>
          <a:off x="14541500" y="952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45452</xdr:rowOff>
    </xdr:from>
    <xdr:ext cx="534377" cy="259045"/>
    <xdr:sp macro="" textlink="">
      <xdr:nvSpPr>
        <xdr:cNvPr id="602" name="テキスト ボックス 601"/>
        <xdr:cNvSpPr txBox="1"/>
      </xdr:nvSpPr>
      <xdr:spPr>
        <a:xfrm>
          <a:off x="14325111" y="930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26492</xdr:rowOff>
    </xdr:from>
    <xdr:to>
      <xdr:col>72</xdr:col>
      <xdr:colOff>38100</xdr:colOff>
      <xdr:row>50</xdr:row>
      <xdr:rowOff>128092</xdr:rowOff>
    </xdr:to>
    <xdr:sp macro="" textlink="">
      <xdr:nvSpPr>
        <xdr:cNvPr id="603" name="楕円 602"/>
        <xdr:cNvSpPr/>
      </xdr:nvSpPr>
      <xdr:spPr>
        <a:xfrm>
          <a:off x="13652500" y="859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48</xdr:row>
      <xdr:rowOff>144619</xdr:rowOff>
    </xdr:from>
    <xdr:ext cx="599010" cy="259045"/>
    <xdr:sp macro="" textlink="">
      <xdr:nvSpPr>
        <xdr:cNvPr id="604" name="テキスト ボックス 603"/>
        <xdr:cNvSpPr txBox="1"/>
      </xdr:nvSpPr>
      <xdr:spPr>
        <a:xfrm>
          <a:off x="13403795" y="8374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128379</xdr:rowOff>
    </xdr:from>
    <xdr:to>
      <xdr:col>67</xdr:col>
      <xdr:colOff>101600</xdr:colOff>
      <xdr:row>53</xdr:row>
      <xdr:rowOff>58529</xdr:rowOff>
    </xdr:to>
    <xdr:sp macro="" textlink="">
      <xdr:nvSpPr>
        <xdr:cNvPr id="605" name="楕円 604"/>
        <xdr:cNvSpPr/>
      </xdr:nvSpPr>
      <xdr:spPr>
        <a:xfrm>
          <a:off x="12763500" y="904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75056</xdr:rowOff>
    </xdr:from>
    <xdr:ext cx="534377" cy="259045"/>
    <xdr:sp macro="" textlink="">
      <xdr:nvSpPr>
        <xdr:cNvPr id="606" name="テキスト ボックス 605"/>
        <xdr:cNvSpPr txBox="1"/>
      </xdr:nvSpPr>
      <xdr:spPr>
        <a:xfrm>
          <a:off x="12547111" y="881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0" name="テキスト ボックス 61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2" name="テキスト ボックス 62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4" name="テキスト ボックス 62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6" name="テキスト ボックス 625"/>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8" name="テキスト ボックス 62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79</xdr:row>
      <xdr:rowOff>19619</xdr:rowOff>
    </xdr:from>
    <xdr:to>
      <xdr:col>85</xdr:col>
      <xdr:colOff>126364</xdr:colOff>
      <xdr:row>79</xdr:row>
      <xdr:rowOff>98879</xdr:rowOff>
    </xdr:to>
    <xdr:cxnSp macro="">
      <xdr:nvCxnSpPr>
        <xdr:cNvPr id="632" name="直線コネクタ 631"/>
        <xdr:cNvCxnSpPr/>
      </xdr:nvCxnSpPr>
      <xdr:spPr>
        <a:xfrm flipV="1">
          <a:off x="16317595" y="13564169"/>
          <a:ext cx="1269" cy="7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80</xdr:row>
      <xdr:rowOff>4397</xdr:rowOff>
    </xdr:from>
    <xdr:ext cx="249299" cy="259045"/>
    <xdr:sp macro="" textlink="">
      <xdr:nvSpPr>
        <xdr:cNvPr id="633" name="災害復旧費最小値テキスト"/>
        <xdr:cNvSpPr txBox="1"/>
      </xdr:nvSpPr>
      <xdr:spPr>
        <a:xfrm>
          <a:off x="16370300" y="13720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137746</xdr:rowOff>
    </xdr:from>
    <xdr:ext cx="469744" cy="259045"/>
    <xdr:sp macro="" textlink="">
      <xdr:nvSpPr>
        <xdr:cNvPr id="635" name="災害復旧費最大値テキスト"/>
        <xdr:cNvSpPr txBox="1"/>
      </xdr:nvSpPr>
      <xdr:spPr>
        <a:xfrm>
          <a:off x="16370300" y="13339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79</xdr:row>
      <xdr:rowOff>19619</xdr:rowOff>
    </xdr:from>
    <xdr:to>
      <xdr:col>86</xdr:col>
      <xdr:colOff>25400</xdr:colOff>
      <xdr:row>79</xdr:row>
      <xdr:rowOff>19619</xdr:rowOff>
    </xdr:to>
    <xdr:cxnSp macro="">
      <xdr:nvCxnSpPr>
        <xdr:cNvPr id="636" name="直線コネクタ 635"/>
        <xdr:cNvCxnSpPr/>
      </xdr:nvCxnSpPr>
      <xdr:spPr>
        <a:xfrm>
          <a:off x="16230600" y="1356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54454</xdr:rowOff>
    </xdr:from>
    <xdr:to>
      <xdr:col>85</xdr:col>
      <xdr:colOff>127000</xdr:colOff>
      <xdr:row>79</xdr:row>
      <xdr:rowOff>75234</xdr:rowOff>
    </xdr:to>
    <xdr:cxnSp macro="">
      <xdr:nvCxnSpPr>
        <xdr:cNvPr id="637" name="直線コネクタ 636"/>
        <xdr:cNvCxnSpPr/>
      </xdr:nvCxnSpPr>
      <xdr:spPr>
        <a:xfrm>
          <a:off x="15481300" y="13427554"/>
          <a:ext cx="838200" cy="19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48846</xdr:rowOff>
    </xdr:from>
    <xdr:ext cx="469744" cy="259045"/>
    <xdr:sp macro="" textlink="">
      <xdr:nvSpPr>
        <xdr:cNvPr id="638" name="災害復旧費平均値テキスト"/>
        <xdr:cNvSpPr txBox="1"/>
      </xdr:nvSpPr>
      <xdr:spPr>
        <a:xfrm>
          <a:off x="16370300" y="13593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30432</xdr:rowOff>
    </xdr:from>
    <xdr:to>
      <xdr:col>85</xdr:col>
      <xdr:colOff>177800</xdr:colOff>
      <xdr:row>79</xdr:row>
      <xdr:rowOff>132032</xdr:rowOff>
    </xdr:to>
    <xdr:sp macro="" textlink="">
      <xdr:nvSpPr>
        <xdr:cNvPr id="639" name="フローチャート: 判断 638"/>
        <xdr:cNvSpPr/>
      </xdr:nvSpPr>
      <xdr:spPr>
        <a:xfrm>
          <a:off x="16268700" y="1357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152381</xdr:rowOff>
    </xdr:from>
    <xdr:to>
      <xdr:col>81</xdr:col>
      <xdr:colOff>50800</xdr:colOff>
      <xdr:row>78</xdr:row>
      <xdr:rowOff>54454</xdr:rowOff>
    </xdr:to>
    <xdr:cxnSp macro="">
      <xdr:nvCxnSpPr>
        <xdr:cNvPr id="640" name="直線コネクタ 639"/>
        <xdr:cNvCxnSpPr/>
      </xdr:nvCxnSpPr>
      <xdr:spPr>
        <a:xfrm>
          <a:off x="14592300" y="13182581"/>
          <a:ext cx="889000" cy="24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29693</xdr:rowOff>
    </xdr:from>
    <xdr:to>
      <xdr:col>81</xdr:col>
      <xdr:colOff>101600</xdr:colOff>
      <xdr:row>79</xdr:row>
      <xdr:rowOff>131293</xdr:rowOff>
    </xdr:to>
    <xdr:sp macro="" textlink="">
      <xdr:nvSpPr>
        <xdr:cNvPr id="641" name="フローチャート: 判断 640"/>
        <xdr:cNvSpPr/>
      </xdr:nvSpPr>
      <xdr:spPr>
        <a:xfrm>
          <a:off x="15430500" y="1357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122420</xdr:rowOff>
    </xdr:from>
    <xdr:ext cx="469744" cy="259045"/>
    <xdr:sp macro="" textlink="">
      <xdr:nvSpPr>
        <xdr:cNvPr id="642" name="テキスト ボックス 641"/>
        <xdr:cNvSpPr txBox="1"/>
      </xdr:nvSpPr>
      <xdr:spPr>
        <a:xfrm>
          <a:off x="15246428" y="1366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60016</xdr:rowOff>
    </xdr:from>
    <xdr:to>
      <xdr:col>76</xdr:col>
      <xdr:colOff>114300</xdr:colOff>
      <xdr:row>76</xdr:row>
      <xdr:rowOff>152381</xdr:rowOff>
    </xdr:to>
    <xdr:cxnSp macro="">
      <xdr:nvCxnSpPr>
        <xdr:cNvPr id="643" name="直線コネクタ 642"/>
        <xdr:cNvCxnSpPr/>
      </xdr:nvCxnSpPr>
      <xdr:spPr>
        <a:xfrm>
          <a:off x="13703300" y="12404416"/>
          <a:ext cx="889000" cy="77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40295</xdr:rowOff>
    </xdr:from>
    <xdr:to>
      <xdr:col>76</xdr:col>
      <xdr:colOff>165100</xdr:colOff>
      <xdr:row>79</xdr:row>
      <xdr:rowOff>141895</xdr:rowOff>
    </xdr:to>
    <xdr:sp macro="" textlink="">
      <xdr:nvSpPr>
        <xdr:cNvPr id="644" name="フローチャート: 判断 643"/>
        <xdr:cNvSpPr/>
      </xdr:nvSpPr>
      <xdr:spPr>
        <a:xfrm>
          <a:off x="14541500" y="1358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133022</xdr:rowOff>
    </xdr:from>
    <xdr:ext cx="378565" cy="259045"/>
    <xdr:sp macro="" textlink="">
      <xdr:nvSpPr>
        <xdr:cNvPr id="645" name="テキスト ボックス 644"/>
        <xdr:cNvSpPr txBox="1"/>
      </xdr:nvSpPr>
      <xdr:spPr>
        <a:xfrm>
          <a:off x="14403017" y="13677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122675</xdr:rowOff>
    </xdr:from>
    <xdr:to>
      <xdr:col>71</xdr:col>
      <xdr:colOff>177800</xdr:colOff>
      <xdr:row>72</xdr:row>
      <xdr:rowOff>60016</xdr:rowOff>
    </xdr:to>
    <xdr:cxnSp macro="">
      <xdr:nvCxnSpPr>
        <xdr:cNvPr id="646" name="直線コネクタ 645"/>
        <xdr:cNvCxnSpPr/>
      </xdr:nvCxnSpPr>
      <xdr:spPr>
        <a:xfrm>
          <a:off x="12814300" y="12124175"/>
          <a:ext cx="889000" cy="28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28865</xdr:rowOff>
    </xdr:from>
    <xdr:to>
      <xdr:col>72</xdr:col>
      <xdr:colOff>38100</xdr:colOff>
      <xdr:row>79</xdr:row>
      <xdr:rowOff>130465</xdr:rowOff>
    </xdr:to>
    <xdr:sp macro="" textlink="">
      <xdr:nvSpPr>
        <xdr:cNvPr id="647" name="フローチャート: 判断 646"/>
        <xdr:cNvSpPr/>
      </xdr:nvSpPr>
      <xdr:spPr>
        <a:xfrm>
          <a:off x="13652500" y="1357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121592</xdr:rowOff>
    </xdr:from>
    <xdr:ext cx="469744" cy="259045"/>
    <xdr:sp macro="" textlink="">
      <xdr:nvSpPr>
        <xdr:cNvPr id="648" name="テキスト ボックス 647"/>
        <xdr:cNvSpPr txBox="1"/>
      </xdr:nvSpPr>
      <xdr:spPr>
        <a:xfrm>
          <a:off x="13468428" y="1366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147236</xdr:rowOff>
    </xdr:from>
    <xdr:to>
      <xdr:col>67</xdr:col>
      <xdr:colOff>101600</xdr:colOff>
      <xdr:row>79</xdr:row>
      <xdr:rowOff>77386</xdr:rowOff>
    </xdr:to>
    <xdr:sp macro="" textlink="">
      <xdr:nvSpPr>
        <xdr:cNvPr id="649" name="フローチャート: 判断 648"/>
        <xdr:cNvSpPr/>
      </xdr:nvSpPr>
      <xdr:spPr>
        <a:xfrm>
          <a:off x="12763500" y="1352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68513</xdr:rowOff>
    </xdr:from>
    <xdr:ext cx="469744" cy="259045"/>
    <xdr:sp macro="" textlink="">
      <xdr:nvSpPr>
        <xdr:cNvPr id="650" name="テキスト ボックス 649"/>
        <xdr:cNvSpPr txBox="1"/>
      </xdr:nvSpPr>
      <xdr:spPr>
        <a:xfrm>
          <a:off x="12579428" y="1361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24434</xdr:rowOff>
    </xdr:from>
    <xdr:to>
      <xdr:col>85</xdr:col>
      <xdr:colOff>177800</xdr:colOff>
      <xdr:row>79</xdr:row>
      <xdr:rowOff>126034</xdr:rowOff>
    </xdr:to>
    <xdr:sp macro="" textlink="">
      <xdr:nvSpPr>
        <xdr:cNvPr id="656" name="楕円 655"/>
        <xdr:cNvSpPr/>
      </xdr:nvSpPr>
      <xdr:spPr>
        <a:xfrm>
          <a:off x="16268700" y="1356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93296</xdr:rowOff>
    </xdr:from>
    <xdr:ext cx="469744" cy="259045"/>
    <xdr:sp macro="" textlink="">
      <xdr:nvSpPr>
        <xdr:cNvPr id="657" name="災害復旧費該当値テキスト"/>
        <xdr:cNvSpPr txBox="1"/>
      </xdr:nvSpPr>
      <xdr:spPr>
        <a:xfrm>
          <a:off x="16370300" y="1346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3654</xdr:rowOff>
    </xdr:from>
    <xdr:to>
      <xdr:col>81</xdr:col>
      <xdr:colOff>101600</xdr:colOff>
      <xdr:row>78</xdr:row>
      <xdr:rowOff>105254</xdr:rowOff>
    </xdr:to>
    <xdr:sp macro="" textlink="">
      <xdr:nvSpPr>
        <xdr:cNvPr id="658" name="楕円 657"/>
        <xdr:cNvSpPr/>
      </xdr:nvSpPr>
      <xdr:spPr>
        <a:xfrm>
          <a:off x="15430500" y="1337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121781</xdr:rowOff>
    </xdr:from>
    <xdr:ext cx="534377" cy="259045"/>
    <xdr:sp macro="" textlink="">
      <xdr:nvSpPr>
        <xdr:cNvPr id="659" name="テキスト ボックス 658"/>
        <xdr:cNvSpPr txBox="1"/>
      </xdr:nvSpPr>
      <xdr:spPr>
        <a:xfrm>
          <a:off x="15214111" y="1315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101581</xdr:rowOff>
    </xdr:from>
    <xdr:to>
      <xdr:col>76</xdr:col>
      <xdr:colOff>165100</xdr:colOff>
      <xdr:row>77</xdr:row>
      <xdr:rowOff>31731</xdr:rowOff>
    </xdr:to>
    <xdr:sp macro="" textlink="">
      <xdr:nvSpPr>
        <xdr:cNvPr id="660" name="楕円 659"/>
        <xdr:cNvSpPr/>
      </xdr:nvSpPr>
      <xdr:spPr>
        <a:xfrm>
          <a:off x="14541500" y="1313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48259</xdr:rowOff>
    </xdr:from>
    <xdr:ext cx="534377" cy="259045"/>
    <xdr:sp macro="" textlink="">
      <xdr:nvSpPr>
        <xdr:cNvPr id="661" name="テキスト ボックス 660"/>
        <xdr:cNvSpPr txBox="1"/>
      </xdr:nvSpPr>
      <xdr:spPr>
        <a:xfrm>
          <a:off x="14325111" y="1290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9216</xdr:rowOff>
    </xdr:from>
    <xdr:to>
      <xdr:col>72</xdr:col>
      <xdr:colOff>38100</xdr:colOff>
      <xdr:row>72</xdr:row>
      <xdr:rowOff>110816</xdr:rowOff>
    </xdr:to>
    <xdr:sp macro="" textlink="">
      <xdr:nvSpPr>
        <xdr:cNvPr id="662" name="楕円 661"/>
        <xdr:cNvSpPr/>
      </xdr:nvSpPr>
      <xdr:spPr>
        <a:xfrm>
          <a:off x="13652500" y="1235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127343</xdr:rowOff>
    </xdr:from>
    <xdr:ext cx="599010" cy="259045"/>
    <xdr:sp macro="" textlink="">
      <xdr:nvSpPr>
        <xdr:cNvPr id="663" name="テキスト ボックス 662"/>
        <xdr:cNvSpPr txBox="1"/>
      </xdr:nvSpPr>
      <xdr:spPr>
        <a:xfrm>
          <a:off x="13403795" y="12128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71875</xdr:rowOff>
    </xdr:from>
    <xdr:to>
      <xdr:col>67</xdr:col>
      <xdr:colOff>101600</xdr:colOff>
      <xdr:row>71</xdr:row>
      <xdr:rowOff>2025</xdr:rowOff>
    </xdr:to>
    <xdr:sp macro="" textlink="">
      <xdr:nvSpPr>
        <xdr:cNvPr id="664" name="楕円 663"/>
        <xdr:cNvSpPr/>
      </xdr:nvSpPr>
      <xdr:spPr>
        <a:xfrm>
          <a:off x="12763500" y="1207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18552</xdr:rowOff>
    </xdr:from>
    <xdr:ext cx="599010" cy="259045"/>
    <xdr:sp macro="" textlink="">
      <xdr:nvSpPr>
        <xdr:cNvPr id="665" name="テキスト ボックス 664"/>
        <xdr:cNvSpPr txBox="1"/>
      </xdr:nvSpPr>
      <xdr:spPr>
        <a:xfrm>
          <a:off x="12514795" y="1184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7" name="テキスト ボックス 67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5" name="テキスト ボックス 684"/>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95</xdr:row>
      <xdr:rowOff>50808</xdr:rowOff>
    </xdr:from>
    <xdr:to>
      <xdr:col>85</xdr:col>
      <xdr:colOff>126364</xdr:colOff>
      <xdr:row>99</xdr:row>
      <xdr:rowOff>16625</xdr:rowOff>
    </xdr:to>
    <xdr:cxnSp macro="">
      <xdr:nvCxnSpPr>
        <xdr:cNvPr id="691" name="直線コネクタ 690"/>
        <xdr:cNvCxnSpPr/>
      </xdr:nvCxnSpPr>
      <xdr:spPr>
        <a:xfrm flipV="1">
          <a:off x="16317595" y="16338558"/>
          <a:ext cx="1269" cy="651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20452</xdr:rowOff>
    </xdr:from>
    <xdr:ext cx="469744" cy="259045"/>
    <xdr:sp macro="" textlink="">
      <xdr:nvSpPr>
        <xdr:cNvPr id="692" name="公債費最小値テキスト"/>
        <xdr:cNvSpPr txBox="1"/>
      </xdr:nvSpPr>
      <xdr:spPr>
        <a:xfrm>
          <a:off x="16370300" y="16994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16625</xdr:rowOff>
    </xdr:from>
    <xdr:to>
      <xdr:col>86</xdr:col>
      <xdr:colOff>25400</xdr:colOff>
      <xdr:row>99</xdr:row>
      <xdr:rowOff>16625</xdr:rowOff>
    </xdr:to>
    <xdr:cxnSp macro="">
      <xdr:nvCxnSpPr>
        <xdr:cNvPr id="693" name="直線コネクタ 692"/>
        <xdr:cNvCxnSpPr/>
      </xdr:nvCxnSpPr>
      <xdr:spPr>
        <a:xfrm>
          <a:off x="16230600" y="1699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168935</xdr:rowOff>
    </xdr:from>
    <xdr:ext cx="534377" cy="259045"/>
    <xdr:sp macro="" textlink="">
      <xdr:nvSpPr>
        <xdr:cNvPr id="694" name="公債費最大値テキスト"/>
        <xdr:cNvSpPr txBox="1"/>
      </xdr:nvSpPr>
      <xdr:spPr>
        <a:xfrm>
          <a:off x="16370300" y="1611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95</xdr:row>
      <xdr:rowOff>50808</xdr:rowOff>
    </xdr:from>
    <xdr:to>
      <xdr:col>86</xdr:col>
      <xdr:colOff>25400</xdr:colOff>
      <xdr:row>95</xdr:row>
      <xdr:rowOff>50808</xdr:rowOff>
    </xdr:to>
    <xdr:cxnSp macro="">
      <xdr:nvCxnSpPr>
        <xdr:cNvPr id="695" name="直線コネクタ 694"/>
        <xdr:cNvCxnSpPr/>
      </xdr:nvCxnSpPr>
      <xdr:spPr>
        <a:xfrm>
          <a:off x="16230600" y="1633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68235</xdr:rowOff>
    </xdr:from>
    <xdr:to>
      <xdr:col>85</xdr:col>
      <xdr:colOff>127000</xdr:colOff>
      <xdr:row>96</xdr:row>
      <xdr:rowOff>124972</xdr:rowOff>
    </xdr:to>
    <xdr:cxnSp macro="">
      <xdr:nvCxnSpPr>
        <xdr:cNvPr id="696" name="直線コネクタ 695"/>
        <xdr:cNvCxnSpPr/>
      </xdr:nvCxnSpPr>
      <xdr:spPr>
        <a:xfrm flipV="1">
          <a:off x="15481300" y="16527435"/>
          <a:ext cx="838200" cy="5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119415</xdr:rowOff>
    </xdr:from>
    <xdr:ext cx="534377" cy="259045"/>
    <xdr:sp macro="" textlink="">
      <xdr:nvSpPr>
        <xdr:cNvPr id="697" name="公債費平均値テキスト"/>
        <xdr:cNvSpPr txBox="1"/>
      </xdr:nvSpPr>
      <xdr:spPr>
        <a:xfrm>
          <a:off x="16370300" y="165786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140988</xdr:rowOff>
    </xdr:from>
    <xdr:to>
      <xdr:col>85</xdr:col>
      <xdr:colOff>177800</xdr:colOff>
      <xdr:row>97</xdr:row>
      <xdr:rowOff>71138</xdr:rowOff>
    </xdr:to>
    <xdr:sp macro="" textlink="">
      <xdr:nvSpPr>
        <xdr:cNvPr id="698" name="フローチャート: 判断 697"/>
        <xdr:cNvSpPr/>
      </xdr:nvSpPr>
      <xdr:spPr>
        <a:xfrm>
          <a:off x="16268700" y="1660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89</xdr:row>
      <xdr:rowOff>164748</xdr:rowOff>
    </xdr:from>
    <xdr:to>
      <xdr:col>81</xdr:col>
      <xdr:colOff>50800</xdr:colOff>
      <xdr:row>96</xdr:row>
      <xdr:rowOff>124972</xdr:rowOff>
    </xdr:to>
    <xdr:cxnSp macro="">
      <xdr:nvCxnSpPr>
        <xdr:cNvPr id="699" name="直線コネクタ 698"/>
        <xdr:cNvCxnSpPr/>
      </xdr:nvCxnSpPr>
      <xdr:spPr>
        <a:xfrm>
          <a:off x="14592300" y="15423798"/>
          <a:ext cx="889000" cy="116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140498</xdr:rowOff>
    </xdr:from>
    <xdr:to>
      <xdr:col>81</xdr:col>
      <xdr:colOff>101600</xdr:colOff>
      <xdr:row>97</xdr:row>
      <xdr:rowOff>70648</xdr:rowOff>
    </xdr:to>
    <xdr:sp macro="" textlink="">
      <xdr:nvSpPr>
        <xdr:cNvPr id="700" name="フローチャート: 判断 699"/>
        <xdr:cNvSpPr/>
      </xdr:nvSpPr>
      <xdr:spPr>
        <a:xfrm>
          <a:off x="15430500" y="1659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61775</xdr:rowOff>
    </xdr:from>
    <xdr:ext cx="534377" cy="259045"/>
    <xdr:sp macro="" textlink="">
      <xdr:nvSpPr>
        <xdr:cNvPr id="701" name="テキスト ボックス 700"/>
        <xdr:cNvSpPr txBox="1"/>
      </xdr:nvSpPr>
      <xdr:spPr>
        <a:xfrm>
          <a:off x="15214111" y="1669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89</xdr:row>
      <xdr:rowOff>164748</xdr:rowOff>
    </xdr:from>
    <xdr:to>
      <xdr:col>76</xdr:col>
      <xdr:colOff>114300</xdr:colOff>
      <xdr:row>96</xdr:row>
      <xdr:rowOff>169647</xdr:rowOff>
    </xdr:to>
    <xdr:cxnSp macro="">
      <xdr:nvCxnSpPr>
        <xdr:cNvPr id="702" name="直線コネクタ 701"/>
        <xdr:cNvCxnSpPr/>
      </xdr:nvCxnSpPr>
      <xdr:spPr>
        <a:xfrm flipV="1">
          <a:off x="13703300" y="15423798"/>
          <a:ext cx="889000" cy="120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141021</xdr:rowOff>
    </xdr:from>
    <xdr:to>
      <xdr:col>76</xdr:col>
      <xdr:colOff>165100</xdr:colOff>
      <xdr:row>97</xdr:row>
      <xdr:rowOff>71171</xdr:rowOff>
    </xdr:to>
    <xdr:sp macro="" textlink="">
      <xdr:nvSpPr>
        <xdr:cNvPr id="703" name="フローチャート: 判断 702"/>
        <xdr:cNvSpPr/>
      </xdr:nvSpPr>
      <xdr:spPr>
        <a:xfrm>
          <a:off x="14541500" y="1660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62298</xdr:rowOff>
    </xdr:from>
    <xdr:ext cx="534377" cy="259045"/>
    <xdr:sp macro="" textlink="">
      <xdr:nvSpPr>
        <xdr:cNvPr id="704" name="テキスト ボックス 703"/>
        <xdr:cNvSpPr txBox="1"/>
      </xdr:nvSpPr>
      <xdr:spPr>
        <a:xfrm>
          <a:off x="14325111" y="1669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78631</xdr:rowOff>
    </xdr:from>
    <xdr:to>
      <xdr:col>71</xdr:col>
      <xdr:colOff>177800</xdr:colOff>
      <xdr:row>96</xdr:row>
      <xdr:rowOff>169647</xdr:rowOff>
    </xdr:to>
    <xdr:cxnSp macro="">
      <xdr:nvCxnSpPr>
        <xdr:cNvPr id="705" name="直線コネクタ 704"/>
        <xdr:cNvCxnSpPr/>
      </xdr:nvCxnSpPr>
      <xdr:spPr>
        <a:xfrm>
          <a:off x="12814300" y="16537831"/>
          <a:ext cx="889000" cy="9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166101</xdr:rowOff>
    </xdr:from>
    <xdr:to>
      <xdr:col>72</xdr:col>
      <xdr:colOff>38100</xdr:colOff>
      <xdr:row>97</xdr:row>
      <xdr:rowOff>96251</xdr:rowOff>
    </xdr:to>
    <xdr:sp macro="" textlink="">
      <xdr:nvSpPr>
        <xdr:cNvPr id="706" name="フローチャート: 判断 705"/>
        <xdr:cNvSpPr/>
      </xdr:nvSpPr>
      <xdr:spPr>
        <a:xfrm>
          <a:off x="13652500" y="1662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87378</xdr:rowOff>
    </xdr:from>
    <xdr:ext cx="534377" cy="259045"/>
    <xdr:sp macro="" textlink="">
      <xdr:nvSpPr>
        <xdr:cNvPr id="707" name="テキスト ボックス 706"/>
        <xdr:cNvSpPr txBox="1"/>
      </xdr:nvSpPr>
      <xdr:spPr>
        <a:xfrm>
          <a:off x="13436111" y="1671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977</xdr:rowOff>
    </xdr:from>
    <xdr:to>
      <xdr:col>67</xdr:col>
      <xdr:colOff>101600</xdr:colOff>
      <xdr:row>97</xdr:row>
      <xdr:rowOff>102577</xdr:rowOff>
    </xdr:to>
    <xdr:sp macro="" textlink="">
      <xdr:nvSpPr>
        <xdr:cNvPr id="708" name="フローチャート: 判断 707"/>
        <xdr:cNvSpPr/>
      </xdr:nvSpPr>
      <xdr:spPr>
        <a:xfrm>
          <a:off x="12763500" y="1663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93704</xdr:rowOff>
    </xdr:from>
    <xdr:ext cx="534377" cy="259045"/>
    <xdr:sp macro="" textlink="">
      <xdr:nvSpPr>
        <xdr:cNvPr id="709" name="テキスト ボックス 708"/>
        <xdr:cNvSpPr txBox="1"/>
      </xdr:nvSpPr>
      <xdr:spPr>
        <a:xfrm>
          <a:off x="12547111" y="1672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17435</xdr:rowOff>
    </xdr:from>
    <xdr:to>
      <xdr:col>85</xdr:col>
      <xdr:colOff>177800</xdr:colOff>
      <xdr:row>96</xdr:row>
      <xdr:rowOff>119035</xdr:rowOff>
    </xdr:to>
    <xdr:sp macro="" textlink="">
      <xdr:nvSpPr>
        <xdr:cNvPr id="715" name="楕円 714"/>
        <xdr:cNvSpPr/>
      </xdr:nvSpPr>
      <xdr:spPr>
        <a:xfrm>
          <a:off x="16268700" y="1647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40312</xdr:rowOff>
    </xdr:from>
    <xdr:ext cx="534377" cy="259045"/>
    <xdr:sp macro="" textlink="">
      <xdr:nvSpPr>
        <xdr:cNvPr id="716" name="公債費該当値テキスト"/>
        <xdr:cNvSpPr txBox="1"/>
      </xdr:nvSpPr>
      <xdr:spPr>
        <a:xfrm>
          <a:off x="16370300" y="163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74172</xdr:rowOff>
    </xdr:from>
    <xdr:to>
      <xdr:col>81</xdr:col>
      <xdr:colOff>101600</xdr:colOff>
      <xdr:row>97</xdr:row>
      <xdr:rowOff>4322</xdr:rowOff>
    </xdr:to>
    <xdr:sp macro="" textlink="">
      <xdr:nvSpPr>
        <xdr:cNvPr id="717" name="楕円 716"/>
        <xdr:cNvSpPr/>
      </xdr:nvSpPr>
      <xdr:spPr>
        <a:xfrm>
          <a:off x="15430500" y="1653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20849</xdr:rowOff>
    </xdr:from>
    <xdr:ext cx="534377" cy="259045"/>
    <xdr:sp macro="" textlink="">
      <xdr:nvSpPr>
        <xdr:cNvPr id="718" name="テキスト ボックス 717"/>
        <xdr:cNvSpPr txBox="1"/>
      </xdr:nvSpPr>
      <xdr:spPr>
        <a:xfrm>
          <a:off x="15214111" y="1630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89</xdr:row>
      <xdr:rowOff>113948</xdr:rowOff>
    </xdr:from>
    <xdr:to>
      <xdr:col>76</xdr:col>
      <xdr:colOff>165100</xdr:colOff>
      <xdr:row>90</xdr:row>
      <xdr:rowOff>44098</xdr:rowOff>
    </xdr:to>
    <xdr:sp macro="" textlink="">
      <xdr:nvSpPr>
        <xdr:cNvPr id="719" name="楕円 718"/>
        <xdr:cNvSpPr/>
      </xdr:nvSpPr>
      <xdr:spPr>
        <a:xfrm>
          <a:off x="14541500" y="1537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88</xdr:row>
      <xdr:rowOff>60625</xdr:rowOff>
    </xdr:from>
    <xdr:ext cx="599010" cy="259045"/>
    <xdr:sp macro="" textlink="">
      <xdr:nvSpPr>
        <xdr:cNvPr id="720" name="テキスト ボックス 719"/>
        <xdr:cNvSpPr txBox="1"/>
      </xdr:nvSpPr>
      <xdr:spPr>
        <a:xfrm>
          <a:off x="14292795" y="15148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118847</xdr:rowOff>
    </xdr:from>
    <xdr:to>
      <xdr:col>72</xdr:col>
      <xdr:colOff>38100</xdr:colOff>
      <xdr:row>97</xdr:row>
      <xdr:rowOff>48997</xdr:rowOff>
    </xdr:to>
    <xdr:sp macro="" textlink="">
      <xdr:nvSpPr>
        <xdr:cNvPr id="721" name="楕円 720"/>
        <xdr:cNvSpPr/>
      </xdr:nvSpPr>
      <xdr:spPr>
        <a:xfrm>
          <a:off x="13652500" y="1657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65524</xdr:rowOff>
    </xdr:from>
    <xdr:ext cx="534377" cy="259045"/>
    <xdr:sp macro="" textlink="">
      <xdr:nvSpPr>
        <xdr:cNvPr id="722" name="テキスト ボックス 721"/>
        <xdr:cNvSpPr txBox="1"/>
      </xdr:nvSpPr>
      <xdr:spPr>
        <a:xfrm>
          <a:off x="13436111" y="1635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27831</xdr:rowOff>
    </xdr:from>
    <xdr:to>
      <xdr:col>67</xdr:col>
      <xdr:colOff>101600</xdr:colOff>
      <xdr:row>96</xdr:row>
      <xdr:rowOff>129431</xdr:rowOff>
    </xdr:to>
    <xdr:sp macro="" textlink="">
      <xdr:nvSpPr>
        <xdr:cNvPr id="723" name="楕円 722"/>
        <xdr:cNvSpPr/>
      </xdr:nvSpPr>
      <xdr:spPr>
        <a:xfrm>
          <a:off x="12763500" y="1648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145958</xdr:rowOff>
    </xdr:from>
    <xdr:ext cx="534377" cy="259045"/>
    <xdr:sp macro="" textlink="">
      <xdr:nvSpPr>
        <xdr:cNvPr id="724" name="テキスト ボックス 723"/>
        <xdr:cNvSpPr txBox="1"/>
      </xdr:nvSpPr>
      <xdr:spPr>
        <a:xfrm>
          <a:off x="12547111" y="1626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8" name="テキスト ボックス 73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0" name="テキスト ボックス 73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2" name="テキスト ボックス 74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167132</xdr:rowOff>
    </xdr:from>
    <xdr:to>
      <xdr:col>116</xdr:col>
      <xdr:colOff>62864</xdr:colOff>
      <xdr:row>38</xdr:row>
      <xdr:rowOff>139700</xdr:rowOff>
    </xdr:to>
    <xdr:cxnSp macro="">
      <xdr:nvCxnSpPr>
        <xdr:cNvPr id="746" name="直線コネクタ 745"/>
        <xdr:cNvCxnSpPr/>
      </xdr:nvCxnSpPr>
      <xdr:spPr>
        <a:xfrm flipV="1">
          <a:off x="22159595" y="5482082"/>
          <a:ext cx="1269"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7"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113809</xdr:rowOff>
    </xdr:from>
    <xdr:ext cx="469744" cy="259045"/>
    <xdr:sp macro="" textlink="">
      <xdr:nvSpPr>
        <xdr:cNvPr id="749" name="諸支出金最大値テキスト"/>
        <xdr:cNvSpPr txBox="1"/>
      </xdr:nvSpPr>
      <xdr:spPr>
        <a:xfrm>
          <a:off x="22212300" y="525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167132</xdr:rowOff>
    </xdr:from>
    <xdr:to>
      <xdr:col>116</xdr:col>
      <xdr:colOff>152400</xdr:colOff>
      <xdr:row>31</xdr:row>
      <xdr:rowOff>167132</xdr:rowOff>
    </xdr:to>
    <xdr:cxnSp macro="">
      <xdr:nvCxnSpPr>
        <xdr:cNvPr id="750" name="直線コネクタ 749"/>
        <xdr:cNvCxnSpPr/>
      </xdr:nvCxnSpPr>
      <xdr:spPr>
        <a:xfrm>
          <a:off x="22072600" y="548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1" name="直線コネクタ 75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58742</xdr:rowOff>
    </xdr:from>
    <xdr:ext cx="378565" cy="259045"/>
    <xdr:sp macro="" textlink="">
      <xdr:nvSpPr>
        <xdr:cNvPr id="752" name="諸支出金平均値テキスト"/>
        <xdr:cNvSpPr txBox="1"/>
      </xdr:nvSpPr>
      <xdr:spPr>
        <a:xfrm>
          <a:off x="22212300" y="64023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35864</xdr:rowOff>
    </xdr:from>
    <xdr:to>
      <xdr:col>116</xdr:col>
      <xdr:colOff>114300</xdr:colOff>
      <xdr:row>38</xdr:row>
      <xdr:rowOff>137464</xdr:rowOff>
    </xdr:to>
    <xdr:sp macro="" textlink="">
      <xdr:nvSpPr>
        <xdr:cNvPr id="753" name="フローチャート: 判断 752"/>
        <xdr:cNvSpPr/>
      </xdr:nvSpPr>
      <xdr:spPr>
        <a:xfrm>
          <a:off x="22110700" y="655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4" name="直線コネクタ 75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43637</xdr:rowOff>
    </xdr:from>
    <xdr:to>
      <xdr:col>112</xdr:col>
      <xdr:colOff>38100</xdr:colOff>
      <xdr:row>38</xdr:row>
      <xdr:rowOff>145237</xdr:rowOff>
    </xdr:to>
    <xdr:sp macro="" textlink="">
      <xdr:nvSpPr>
        <xdr:cNvPr id="755" name="フローチャート: 判断 754"/>
        <xdr:cNvSpPr/>
      </xdr:nvSpPr>
      <xdr:spPr>
        <a:xfrm>
          <a:off x="21272500" y="655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161764</xdr:rowOff>
    </xdr:from>
    <xdr:ext cx="313932" cy="259045"/>
    <xdr:sp macro="" textlink="">
      <xdr:nvSpPr>
        <xdr:cNvPr id="756" name="テキスト ボックス 755"/>
        <xdr:cNvSpPr txBox="1"/>
      </xdr:nvSpPr>
      <xdr:spPr>
        <a:xfrm>
          <a:off x="21166333" y="6333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7" name="直線コネクタ 75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13462</xdr:rowOff>
    </xdr:from>
    <xdr:to>
      <xdr:col>107</xdr:col>
      <xdr:colOff>101600</xdr:colOff>
      <xdr:row>38</xdr:row>
      <xdr:rowOff>115062</xdr:rowOff>
    </xdr:to>
    <xdr:sp macro="" textlink="">
      <xdr:nvSpPr>
        <xdr:cNvPr id="758" name="フローチャート: 判断 757"/>
        <xdr:cNvSpPr/>
      </xdr:nvSpPr>
      <xdr:spPr>
        <a:xfrm>
          <a:off x="20383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131589</xdr:rowOff>
    </xdr:from>
    <xdr:ext cx="378565" cy="259045"/>
    <xdr:sp macro="" textlink="">
      <xdr:nvSpPr>
        <xdr:cNvPr id="759" name="テキスト ボックス 758"/>
        <xdr:cNvSpPr txBox="1"/>
      </xdr:nvSpPr>
      <xdr:spPr>
        <a:xfrm>
          <a:off x="20245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0" name="直線コネクタ 75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60096</xdr:rowOff>
    </xdr:from>
    <xdr:to>
      <xdr:col>102</xdr:col>
      <xdr:colOff>165100</xdr:colOff>
      <xdr:row>38</xdr:row>
      <xdr:rowOff>161696</xdr:rowOff>
    </xdr:to>
    <xdr:sp macro="" textlink="">
      <xdr:nvSpPr>
        <xdr:cNvPr id="761" name="フローチャート: 判断 760"/>
        <xdr:cNvSpPr/>
      </xdr:nvSpPr>
      <xdr:spPr>
        <a:xfrm>
          <a:off x="19494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6773</xdr:rowOff>
    </xdr:from>
    <xdr:ext cx="313932" cy="259045"/>
    <xdr:sp macro="" textlink="">
      <xdr:nvSpPr>
        <xdr:cNvPr id="762" name="テキスト ボックス 761"/>
        <xdr:cNvSpPr txBox="1"/>
      </xdr:nvSpPr>
      <xdr:spPr>
        <a:xfrm>
          <a:off x="19388333" y="6350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148336</xdr:rowOff>
    </xdr:from>
    <xdr:to>
      <xdr:col>98</xdr:col>
      <xdr:colOff>38100</xdr:colOff>
      <xdr:row>38</xdr:row>
      <xdr:rowOff>78486</xdr:rowOff>
    </xdr:to>
    <xdr:sp macro="" textlink="">
      <xdr:nvSpPr>
        <xdr:cNvPr id="763" name="フローチャート: 判断 762"/>
        <xdr:cNvSpPr/>
      </xdr:nvSpPr>
      <xdr:spPr>
        <a:xfrm>
          <a:off x="18605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95013</xdr:rowOff>
    </xdr:from>
    <xdr:ext cx="378565" cy="259045"/>
    <xdr:sp macro="" textlink="">
      <xdr:nvSpPr>
        <xdr:cNvPr id="764" name="テキスト ボックス 763"/>
        <xdr:cNvSpPr txBox="1"/>
      </xdr:nvSpPr>
      <xdr:spPr>
        <a:xfrm>
          <a:off x="18467017" y="626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0" name="楕円 76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14292</xdr:rowOff>
    </xdr:from>
    <xdr:ext cx="249299" cy="259045"/>
    <xdr:sp macro="" textlink="">
      <xdr:nvSpPr>
        <xdr:cNvPr id="771" name="諸支出金該当値テキスト"/>
        <xdr:cNvSpPr txBox="1"/>
      </xdr:nvSpPr>
      <xdr:spPr>
        <a:xfrm>
          <a:off x="22212300" y="65293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2" name="楕円 77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3" name="テキスト ボックス 77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5" name="テキスト ボックス 77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6" name="楕円 77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7" name="テキスト ボックス 77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類似団体と比較して市の面積の広さや高齢化率の高さもあり、ほぼ全ての項目で類似団体平均を大きく上回る状況となっており、住民一人当たりのコストが高い状況が続いている。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項目別にみると、総務費については、復旧・復興事業の収束に伴い、復興政策関係国県補助金等精算還付金や東日本大震災に係る基金積立が減少し、類似団体との差が縮小した。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衛生費については、一般廃棄物最終処分場建設事業費、新型コロナウイルスワクチン接種費及び上水道対策費（東日本大震災分）の減により類似団体との差が縮小した。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土木費については、令和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年度まで行っていた復旧・復興事業の繰越事業が終了したため、令和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年度は大きく減少した。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消防費については、主に河北消防署建設事業により増、教育費については、石巻中学校改修事業、石巻中学校屋内運動場改修事業及び前谷地小学校水泳プール改築事業により増となっている。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宮城県石巻市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残高は、現時点では標準財政規模に対して一定の残高を確保しているものの、今後老朽化した公共施設の整備更新、各種国庫補助の返還などが生じる可能性もあること、また、近年の物価高騰に伴い、今後、さらなる物件費等の増が懸念されることから、引き続き財政健全化と財源の確保に努め、必要最低限の取崩としていく必要が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宮城県石巻市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年度決算も、前年度に引続き連結実質収支が黒字となった。一般会計では、標準財政規模に対する比率は</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4.26</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％となっている。また、全会計においても連結実質赤字比率は発生していない状況である。なお、一般会計については、東日本大震災関連の復旧・復興事業の収束により、令和</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年度の歳入・歳出額は大幅に減少した。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一般会計を含むすべての会計において、各種経営（財政）計画等に基づき、持続的な経営・財政の健全化に努めていくものとする。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2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88142485</v>
      </c>
      <c r="BO4" s="449"/>
      <c r="BP4" s="449"/>
      <c r="BQ4" s="449"/>
      <c r="BR4" s="449"/>
      <c r="BS4" s="449"/>
      <c r="BT4" s="449"/>
      <c r="BU4" s="450"/>
      <c r="BV4" s="448">
        <v>122895649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4.3</v>
      </c>
      <c r="CU4" s="589"/>
      <c r="CV4" s="589"/>
      <c r="CW4" s="589"/>
      <c r="CX4" s="589"/>
      <c r="CY4" s="589"/>
      <c r="CZ4" s="589"/>
      <c r="DA4" s="590"/>
      <c r="DB4" s="588">
        <v>7.6</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85767939</v>
      </c>
      <c r="BO5" s="420"/>
      <c r="BP5" s="420"/>
      <c r="BQ5" s="420"/>
      <c r="BR5" s="420"/>
      <c r="BS5" s="420"/>
      <c r="BT5" s="420"/>
      <c r="BU5" s="421"/>
      <c r="BV5" s="419">
        <v>119002426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100.9</v>
      </c>
      <c r="CU5" s="417"/>
      <c r="CV5" s="417"/>
      <c r="CW5" s="417"/>
      <c r="CX5" s="417"/>
      <c r="CY5" s="417"/>
      <c r="CZ5" s="417"/>
      <c r="DA5" s="418"/>
      <c r="DB5" s="416">
        <v>101.1</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2374546</v>
      </c>
      <c r="BO6" s="420"/>
      <c r="BP6" s="420"/>
      <c r="BQ6" s="420"/>
      <c r="BR6" s="420"/>
      <c r="BS6" s="420"/>
      <c r="BT6" s="420"/>
      <c r="BU6" s="421"/>
      <c r="BV6" s="419">
        <v>3893223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101.7</v>
      </c>
      <c r="CU6" s="563"/>
      <c r="CV6" s="563"/>
      <c r="CW6" s="563"/>
      <c r="CX6" s="563"/>
      <c r="CY6" s="563"/>
      <c r="CZ6" s="563"/>
      <c r="DA6" s="564"/>
      <c r="DB6" s="562">
        <v>102.6</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668010</v>
      </c>
      <c r="BO7" s="420"/>
      <c r="BP7" s="420"/>
      <c r="BQ7" s="420"/>
      <c r="BR7" s="420"/>
      <c r="BS7" s="420"/>
      <c r="BT7" s="420"/>
      <c r="BU7" s="421"/>
      <c r="BV7" s="419">
        <v>915298</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40021657</v>
      </c>
      <c r="CU7" s="420"/>
      <c r="CV7" s="420"/>
      <c r="CW7" s="420"/>
      <c r="CX7" s="420"/>
      <c r="CY7" s="420"/>
      <c r="CZ7" s="420"/>
      <c r="DA7" s="421"/>
      <c r="DB7" s="419">
        <v>39396214</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1706536</v>
      </c>
      <c r="BO8" s="420"/>
      <c r="BP8" s="420"/>
      <c r="BQ8" s="420"/>
      <c r="BR8" s="420"/>
      <c r="BS8" s="420"/>
      <c r="BT8" s="420"/>
      <c r="BU8" s="421"/>
      <c r="BV8" s="419">
        <v>2977925</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0.53</v>
      </c>
      <c r="CU8" s="523"/>
      <c r="CV8" s="523"/>
      <c r="CW8" s="523"/>
      <c r="CX8" s="523"/>
      <c r="CY8" s="523"/>
      <c r="CZ8" s="523"/>
      <c r="DA8" s="524"/>
      <c r="DB8" s="522">
        <v>0.54</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140151</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-1271389</v>
      </c>
      <c r="BO9" s="420"/>
      <c r="BP9" s="420"/>
      <c r="BQ9" s="420"/>
      <c r="BR9" s="420"/>
      <c r="BS9" s="420"/>
      <c r="BT9" s="420"/>
      <c r="BU9" s="421"/>
      <c r="BV9" s="419">
        <v>-2054182</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11.6</v>
      </c>
      <c r="CU9" s="417"/>
      <c r="CV9" s="417"/>
      <c r="CW9" s="417"/>
      <c r="CX9" s="417"/>
      <c r="CY9" s="417"/>
      <c r="CZ9" s="417"/>
      <c r="DA9" s="418"/>
      <c r="DB9" s="416">
        <v>10</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147214</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158</v>
      </c>
      <c r="BO10" s="420"/>
      <c r="BP10" s="420"/>
      <c r="BQ10" s="420"/>
      <c r="BR10" s="420"/>
      <c r="BS10" s="420"/>
      <c r="BT10" s="420"/>
      <c r="BU10" s="421"/>
      <c r="BV10" s="419">
        <v>292</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42591</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134711</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2000000</v>
      </c>
      <c r="BO12" s="420"/>
      <c r="BP12" s="420"/>
      <c r="BQ12" s="420"/>
      <c r="BR12" s="420"/>
      <c r="BS12" s="420"/>
      <c r="BT12" s="420"/>
      <c r="BU12" s="421"/>
      <c r="BV12" s="419">
        <v>2600000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133123</v>
      </c>
      <c r="S13" s="507"/>
      <c r="T13" s="507"/>
      <c r="U13" s="507"/>
      <c r="V13" s="508"/>
      <c r="W13" s="509" t="s">
        <v>131</v>
      </c>
      <c r="X13" s="405"/>
      <c r="Y13" s="405"/>
      <c r="Z13" s="405"/>
      <c r="AA13" s="405"/>
      <c r="AB13" s="406"/>
      <c r="AC13" s="372">
        <v>4702</v>
      </c>
      <c r="AD13" s="373"/>
      <c r="AE13" s="373"/>
      <c r="AF13" s="373"/>
      <c r="AG13" s="374"/>
      <c r="AH13" s="372">
        <v>5165</v>
      </c>
      <c r="AI13" s="373"/>
      <c r="AJ13" s="373"/>
      <c r="AK13" s="373"/>
      <c r="AL13" s="432"/>
      <c r="AM13" s="476" t="s">
        <v>132</v>
      </c>
      <c r="AN13" s="376"/>
      <c r="AO13" s="376"/>
      <c r="AP13" s="376"/>
      <c r="AQ13" s="376"/>
      <c r="AR13" s="376"/>
      <c r="AS13" s="376"/>
      <c r="AT13" s="377"/>
      <c r="AU13" s="477" t="s">
        <v>90</v>
      </c>
      <c r="AV13" s="478"/>
      <c r="AW13" s="478"/>
      <c r="AX13" s="478"/>
      <c r="AY13" s="433" t="s">
        <v>133</v>
      </c>
      <c r="AZ13" s="434"/>
      <c r="BA13" s="434"/>
      <c r="BB13" s="434"/>
      <c r="BC13" s="434"/>
      <c r="BD13" s="434"/>
      <c r="BE13" s="434"/>
      <c r="BF13" s="434"/>
      <c r="BG13" s="434"/>
      <c r="BH13" s="434"/>
      <c r="BI13" s="434"/>
      <c r="BJ13" s="434"/>
      <c r="BK13" s="434"/>
      <c r="BL13" s="434"/>
      <c r="BM13" s="435"/>
      <c r="BN13" s="419">
        <v>-3228640</v>
      </c>
      <c r="BO13" s="420"/>
      <c r="BP13" s="420"/>
      <c r="BQ13" s="420"/>
      <c r="BR13" s="420"/>
      <c r="BS13" s="420"/>
      <c r="BT13" s="420"/>
      <c r="BU13" s="421"/>
      <c r="BV13" s="419">
        <v>-4653890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8.1999999999999993</v>
      </c>
      <c r="CU13" s="417"/>
      <c r="CV13" s="417"/>
      <c r="CW13" s="417"/>
      <c r="CX13" s="417"/>
      <c r="CY13" s="417"/>
      <c r="CZ13" s="417"/>
      <c r="DA13" s="418"/>
      <c r="DB13" s="416">
        <v>9.3000000000000007</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136822</v>
      </c>
      <c r="S14" s="507"/>
      <c r="T14" s="507"/>
      <c r="U14" s="507"/>
      <c r="V14" s="508"/>
      <c r="W14" s="510"/>
      <c r="X14" s="408"/>
      <c r="Y14" s="408"/>
      <c r="Z14" s="408"/>
      <c r="AA14" s="408"/>
      <c r="AB14" s="409"/>
      <c r="AC14" s="499">
        <v>7.4</v>
      </c>
      <c r="AD14" s="500"/>
      <c r="AE14" s="500"/>
      <c r="AF14" s="500"/>
      <c r="AG14" s="501"/>
      <c r="AH14" s="499">
        <v>7.8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14.7</v>
      </c>
      <c r="CU14" s="517"/>
      <c r="CV14" s="517"/>
      <c r="CW14" s="517"/>
      <c r="CX14" s="517"/>
      <c r="CY14" s="517"/>
      <c r="CZ14" s="517"/>
      <c r="DA14" s="518"/>
      <c r="DB14" s="516">
        <v>25.7</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135407</v>
      </c>
      <c r="S15" s="507"/>
      <c r="T15" s="507"/>
      <c r="U15" s="507"/>
      <c r="V15" s="508"/>
      <c r="W15" s="509" t="s">
        <v>137</v>
      </c>
      <c r="X15" s="405"/>
      <c r="Y15" s="405"/>
      <c r="Z15" s="405"/>
      <c r="AA15" s="405"/>
      <c r="AB15" s="406"/>
      <c r="AC15" s="372">
        <v>18341</v>
      </c>
      <c r="AD15" s="373"/>
      <c r="AE15" s="373"/>
      <c r="AF15" s="373"/>
      <c r="AG15" s="374"/>
      <c r="AH15" s="372">
        <v>19669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18523704</v>
      </c>
      <c r="BO15" s="449"/>
      <c r="BP15" s="449"/>
      <c r="BQ15" s="449"/>
      <c r="BR15" s="449"/>
      <c r="BS15" s="449"/>
      <c r="BT15" s="449"/>
      <c r="BU15" s="450"/>
      <c r="BV15" s="448">
        <v>18191984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28.9</v>
      </c>
      <c r="AD16" s="500"/>
      <c r="AE16" s="500"/>
      <c r="AF16" s="500"/>
      <c r="AG16" s="501"/>
      <c r="AH16" s="499">
        <v>29.7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34931804</v>
      </c>
      <c r="BO16" s="420"/>
      <c r="BP16" s="420"/>
      <c r="BQ16" s="420"/>
      <c r="BR16" s="420"/>
      <c r="BS16" s="420"/>
      <c r="BT16" s="420"/>
      <c r="BU16" s="421"/>
      <c r="BV16" s="419">
        <v>33846682</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40445</v>
      </c>
      <c r="AD17" s="373"/>
      <c r="AE17" s="373"/>
      <c r="AF17" s="373"/>
      <c r="AG17" s="374"/>
      <c r="AH17" s="372">
        <v>41297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23390286</v>
      </c>
      <c r="BO17" s="420"/>
      <c r="BP17" s="420"/>
      <c r="BQ17" s="420"/>
      <c r="BR17" s="420"/>
      <c r="BS17" s="420"/>
      <c r="BT17" s="420"/>
      <c r="BU17" s="421"/>
      <c r="BV17" s="419">
        <v>23013749</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554.54999999999995</v>
      </c>
      <c r="M18" s="472"/>
      <c r="N18" s="472"/>
      <c r="O18" s="472"/>
      <c r="P18" s="472"/>
      <c r="Q18" s="472"/>
      <c r="R18" s="473"/>
      <c r="S18" s="473"/>
      <c r="T18" s="473"/>
      <c r="U18" s="473"/>
      <c r="V18" s="474"/>
      <c r="W18" s="490"/>
      <c r="X18" s="491"/>
      <c r="Y18" s="491"/>
      <c r="Z18" s="491"/>
      <c r="AA18" s="491"/>
      <c r="AB18" s="515"/>
      <c r="AC18" s="389">
        <v>63.7</v>
      </c>
      <c r="AD18" s="390"/>
      <c r="AE18" s="390"/>
      <c r="AF18" s="390"/>
      <c r="AG18" s="475"/>
      <c r="AH18" s="389">
        <v>62.4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40958581</v>
      </c>
      <c r="BO18" s="420"/>
      <c r="BP18" s="420"/>
      <c r="BQ18" s="420"/>
      <c r="BR18" s="420"/>
      <c r="BS18" s="420"/>
      <c r="BT18" s="420"/>
      <c r="BU18" s="421"/>
      <c r="BV18" s="419">
        <v>40545954</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253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52966846</v>
      </c>
      <c r="BO19" s="420"/>
      <c r="BP19" s="420"/>
      <c r="BQ19" s="420"/>
      <c r="BR19" s="420"/>
      <c r="BS19" s="420"/>
      <c r="BT19" s="420"/>
      <c r="BU19" s="421"/>
      <c r="BV19" s="419">
        <v>54612599</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56768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70945482</v>
      </c>
      <c r="BO22" s="449"/>
      <c r="BP22" s="449"/>
      <c r="BQ22" s="449"/>
      <c r="BR22" s="449"/>
      <c r="BS22" s="449"/>
      <c r="BT22" s="449"/>
      <c r="BU22" s="450"/>
      <c r="BV22" s="448">
        <v>71017166</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35122448</v>
      </c>
      <c r="BO23" s="420"/>
      <c r="BP23" s="420"/>
      <c r="BQ23" s="420"/>
      <c r="BR23" s="420"/>
      <c r="BS23" s="420"/>
      <c r="BT23" s="420"/>
      <c r="BU23" s="421"/>
      <c r="BV23" s="419">
        <v>37626279</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10000</v>
      </c>
      <c r="R24" s="373"/>
      <c r="S24" s="373"/>
      <c r="T24" s="373"/>
      <c r="U24" s="373"/>
      <c r="V24" s="374"/>
      <c r="W24" s="462"/>
      <c r="X24" s="399"/>
      <c r="Y24" s="400"/>
      <c r="Z24" s="375" t="s">
        <v>162</v>
      </c>
      <c r="AA24" s="376"/>
      <c r="AB24" s="376"/>
      <c r="AC24" s="376"/>
      <c r="AD24" s="376"/>
      <c r="AE24" s="376"/>
      <c r="AF24" s="376"/>
      <c r="AG24" s="377"/>
      <c r="AH24" s="372">
        <v>1213</v>
      </c>
      <c r="AI24" s="373"/>
      <c r="AJ24" s="373"/>
      <c r="AK24" s="373"/>
      <c r="AL24" s="374"/>
      <c r="AM24" s="372">
        <v>3710567</v>
      </c>
      <c r="AN24" s="373"/>
      <c r="AO24" s="373"/>
      <c r="AP24" s="373"/>
      <c r="AQ24" s="373"/>
      <c r="AR24" s="374"/>
      <c r="AS24" s="372">
        <v>3059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47339871</v>
      </c>
      <c r="BO24" s="420"/>
      <c r="BP24" s="420"/>
      <c r="BQ24" s="420"/>
      <c r="BR24" s="420"/>
      <c r="BS24" s="420"/>
      <c r="BT24" s="420"/>
      <c r="BU24" s="421"/>
      <c r="BV24" s="419">
        <v>45293710</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2</v>
      </c>
      <c r="M25" s="373"/>
      <c r="N25" s="373"/>
      <c r="O25" s="373"/>
      <c r="P25" s="374"/>
      <c r="Q25" s="372">
        <v>8110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9479648</v>
      </c>
      <c r="BO25" s="449"/>
      <c r="BP25" s="449"/>
      <c r="BQ25" s="449"/>
      <c r="BR25" s="449"/>
      <c r="BS25" s="449"/>
      <c r="BT25" s="449"/>
      <c r="BU25" s="450"/>
      <c r="BV25" s="448">
        <v>11943434</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7050</v>
      </c>
      <c r="R26" s="373"/>
      <c r="S26" s="373"/>
      <c r="T26" s="373"/>
      <c r="U26" s="373"/>
      <c r="V26" s="374"/>
      <c r="W26" s="462"/>
      <c r="X26" s="399"/>
      <c r="Y26" s="400"/>
      <c r="Z26" s="375" t="s">
        <v>168</v>
      </c>
      <c r="AA26" s="430"/>
      <c r="AB26" s="430"/>
      <c r="AC26" s="430"/>
      <c r="AD26" s="430"/>
      <c r="AE26" s="430"/>
      <c r="AF26" s="430"/>
      <c r="AG26" s="431"/>
      <c r="AH26" s="372">
        <v>118</v>
      </c>
      <c r="AI26" s="373"/>
      <c r="AJ26" s="373"/>
      <c r="AK26" s="373"/>
      <c r="AL26" s="374"/>
      <c r="AM26" s="372">
        <v>363912</v>
      </c>
      <c r="AN26" s="373"/>
      <c r="AO26" s="373"/>
      <c r="AP26" s="373"/>
      <c r="AQ26" s="373"/>
      <c r="AR26" s="374"/>
      <c r="AS26" s="372">
        <v>3084</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5450</v>
      </c>
      <c r="R27" s="373"/>
      <c r="S27" s="373"/>
      <c r="T27" s="373"/>
      <c r="U27" s="373"/>
      <c r="V27" s="374"/>
      <c r="W27" s="462"/>
      <c r="X27" s="399"/>
      <c r="Y27" s="400"/>
      <c r="Z27" s="375" t="s">
        <v>171</v>
      </c>
      <c r="AA27" s="376"/>
      <c r="AB27" s="376"/>
      <c r="AC27" s="376"/>
      <c r="AD27" s="376"/>
      <c r="AE27" s="376"/>
      <c r="AF27" s="376"/>
      <c r="AG27" s="377"/>
      <c r="AH27" s="372">
        <v>58</v>
      </c>
      <c r="AI27" s="373"/>
      <c r="AJ27" s="373"/>
      <c r="AK27" s="373"/>
      <c r="AL27" s="374"/>
      <c r="AM27" s="372">
        <v>212791</v>
      </c>
      <c r="AN27" s="373"/>
      <c r="AO27" s="373"/>
      <c r="AP27" s="373"/>
      <c r="AQ27" s="373"/>
      <c r="AR27" s="374"/>
      <c r="AS27" s="372">
        <v>3669</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4810</v>
      </c>
      <c r="R28" s="373"/>
      <c r="S28" s="373"/>
      <c r="T28" s="373"/>
      <c r="U28" s="373"/>
      <c r="V28" s="374"/>
      <c r="W28" s="462"/>
      <c r="X28" s="399"/>
      <c r="Y28" s="400"/>
      <c r="Z28" s="375" t="s">
        <v>174</v>
      </c>
      <c r="AA28" s="376"/>
      <c r="AB28" s="376"/>
      <c r="AC28" s="376"/>
      <c r="AD28" s="376"/>
      <c r="AE28" s="376"/>
      <c r="AF28" s="376"/>
      <c r="AG28" s="377"/>
      <c r="AH28" s="372">
        <v>1</v>
      </c>
      <c r="AI28" s="373"/>
      <c r="AJ28" s="373"/>
      <c r="AK28" s="373"/>
      <c r="AL28" s="374"/>
      <c r="AM28" s="372" t="s">
        <v>175</v>
      </c>
      <c r="AN28" s="373"/>
      <c r="AO28" s="373"/>
      <c r="AP28" s="373"/>
      <c r="AQ28" s="373"/>
      <c r="AR28" s="374"/>
      <c r="AS28" s="372" t="s">
        <v>175</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8141029</v>
      </c>
      <c r="BO28" s="449"/>
      <c r="BP28" s="449"/>
      <c r="BQ28" s="449"/>
      <c r="BR28" s="449"/>
      <c r="BS28" s="449"/>
      <c r="BT28" s="449"/>
      <c r="BU28" s="450"/>
      <c r="BV28" s="448">
        <v>8588819</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177</v>
      </c>
      <c r="F29" s="376"/>
      <c r="G29" s="376"/>
      <c r="H29" s="376"/>
      <c r="I29" s="376"/>
      <c r="J29" s="376"/>
      <c r="K29" s="377"/>
      <c r="L29" s="372">
        <v>28</v>
      </c>
      <c r="M29" s="373"/>
      <c r="N29" s="373"/>
      <c r="O29" s="373"/>
      <c r="P29" s="374"/>
      <c r="Q29" s="372">
        <v>4440</v>
      </c>
      <c r="R29" s="373"/>
      <c r="S29" s="373"/>
      <c r="T29" s="373"/>
      <c r="U29" s="373"/>
      <c r="V29" s="374"/>
      <c r="W29" s="463"/>
      <c r="X29" s="464"/>
      <c r="Y29" s="465"/>
      <c r="Z29" s="375" t="s">
        <v>178</v>
      </c>
      <c r="AA29" s="376"/>
      <c r="AB29" s="376"/>
      <c r="AC29" s="376"/>
      <c r="AD29" s="376"/>
      <c r="AE29" s="376"/>
      <c r="AF29" s="376"/>
      <c r="AG29" s="377"/>
      <c r="AH29" s="372">
        <v>1272</v>
      </c>
      <c r="AI29" s="373"/>
      <c r="AJ29" s="373"/>
      <c r="AK29" s="373"/>
      <c r="AL29" s="374"/>
      <c r="AM29" s="372">
        <v>3925918</v>
      </c>
      <c r="AN29" s="373"/>
      <c r="AO29" s="373"/>
      <c r="AP29" s="373"/>
      <c r="AQ29" s="373"/>
      <c r="AR29" s="374"/>
      <c r="AS29" s="372">
        <v>3086</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1990434</v>
      </c>
      <c r="BO29" s="420"/>
      <c r="BP29" s="420"/>
      <c r="BQ29" s="420"/>
      <c r="BR29" s="420"/>
      <c r="BS29" s="420"/>
      <c r="BT29" s="420"/>
      <c r="BU29" s="421"/>
      <c r="BV29" s="419">
        <v>2831061</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96.3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25567951</v>
      </c>
      <c r="BO30" s="454"/>
      <c r="BP30" s="454"/>
      <c r="BQ30" s="454"/>
      <c r="BR30" s="454"/>
      <c r="BS30" s="454"/>
      <c r="BT30" s="454"/>
      <c r="BU30" s="455"/>
      <c r="BV30" s="453">
        <v>22876880</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石巻市国民健康保険事業特別会計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石巻市病院事業会計</v>
      </c>
      <c r="AP34" s="368"/>
      <c r="AQ34" s="368"/>
      <c r="AR34" s="368"/>
      <c r="AS34" s="368"/>
      <c r="AT34" s="368"/>
      <c r="AU34" s="368"/>
      <c r="AV34" s="368"/>
      <c r="AW34" s="368"/>
      <c r="AX34" s="368"/>
      <c r="AY34" s="368"/>
      <c r="AZ34" s="368"/>
      <c r="BA34" s="368"/>
      <c r="BB34" s="368"/>
      <c r="BC34" s="368"/>
      <c r="BD34" s="181"/>
      <c r="BE34" s="367">
        <f>IF(BG34="","",MAX(C34:D43,U34:V43,AM34:AN43)+1)</f>
        <v>7</v>
      </c>
      <c r="BF34" s="367"/>
      <c r="BG34" s="368" t="str">
        <f>IF('各会計、関係団体の財政状況及び健全化判断比率'!B33="","",'各会計、関係団体の財政状況及び健全化判断比率'!B33)</f>
        <v>石巻市水産物地方卸売市場事業特別会計</v>
      </c>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宮城県市町村職員退職手当組合</v>
      </c>
      <c r="BZ34" s="368"/>
      <c r="CA34" s="368"/>
      <c r="CB34" s="368"/>
      <c r="CC34" s="368"/>
      <c r="CD34" s="368"/>
      <c r="CE34" s="368"/>
      <c r="CF34" s="368"/>
      <c r="CG34" s="368"/>
      <c r="CH34" s="368"/>
      <c r="CI34" s="368"/>
      <c r="CJ34" s="368"/>
      <c r="CK34" s="368"/>
      <c r="CL34" s="368"/>
      <c r="CM34" s="368"/>
      <c r="CN34" s="181"/>
      <c r="CO34" s="367">
        <f>IF(CQ34="","",MAX(C34:D43,U34:V43,AM34:AN43,BE34:BF43,BW34:BX43)+1)</f>
        <v>14</v>
      </c>
      <c r="CP34" s="367"/>
      <c r="CQ34" s="368" t="str">
        <f>IF('各会計、関係団体の財政状況及び健全化判断比率'!BS7="","",'各会計、関係団体の財政状況及び健全化判断比率'!BS7)</f>
        <v>石巻地域高等教育事業団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石巻市後期高齢者医療特別会計</v>
      </c>
      <c r="X35" s="368"/>
      <c r="Y35" s="368"/>
      <c r="Z35" s="368"/>
      <c r="AA35" s="368"/>
      <c r="AB35" s="368"/>
      <c r="AC35" s="368"/>
      <c r="AD35" s="368"/>
      <c r="AE35" s="368"/>
      <c r="AF35" s="368"/>
      <c r="AG35" s="368"/>
      <c r="AH35" s="368"/>
      <c r="AI35" s="368"/>
      <c r="AJ35" s="368"/>
      <c r="AK35" s="368"/>
      <c r="AL35" s="181"/>
      <c r="AM35" s="367">
        <f t="shared" ref="AM35:AM43" si="0">IF(AO35="","",AM34+1)</f>
        <v>6</v>
      </c>
      <c r="AN35" s="367"/>
      <c r="AO35" s="368" t="str">
        <f>IF('各会計、関係団体の財政状況及び健全化判断比率'!B32="","",'各会計、関係団体の財政状況及び健全化判断比率'!B32)</f>
        <v>石巻市下水道事業会計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石巻地区広域行政事務組合</v>
      </c>
      <c r="BZ35" s="368"/>
      <c r="CA35" s="368"/>
      <c r="CB35" s="368"/>
      <c r="CC35" s="368"/>
      <c r="CD35" s="368"/>
      <c r="CE35" s="368"/>
      <c r="CF35" s="368"/>
      <c r="CG35" s="368"/>
      <c r="CH35" s="368"/>
      <c r="CI35" s="368"/>
      <c r="CJ35" s="368"/>
      <c r="CK35" s="368"/>
      <c r="CL35" s="368"/>
      <c r="CM35" s="368"/>
      <c r="CN35" s="181"/>
      <c r="CO35" s="367">
        <f t="shared" ref="CO35:CO43" si="3">IF(CQ35="","",CO34+1)</f>
        <v>15</v>
      </c>
      <c r="CP35" s="367"/>
      <c r="CQ35" s="368" t="str">
        <f>IF('各会計、関係団体の財政状況及び健全化判断比率'!BS8="","",'各会計、関係団体の財政状況及び健全化判断比率'!BS8)</f>
        <v>石巻市芸術文化振興財団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石巻市介護保険事業特別会計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宮城県市町村自治振興センター</v>
      </c>
      <c r="BZ36" s="368"/>
      <c r="CA36" s="368"/>
      <c r="CB36" s="368"/>
      <c r="CC36" s="368"/>
      <c r="CD36" s="368"/>
      <c r="CE36" s="368"/>
      <c r="CF36" s="368"/>
      <c r="CG36" s="368"/>
      <c r="CH36" s="368"/>
      <c r="CI36" s="368"/>
      <c r="CJ36" s="368"/>
      <c r="CK36" s="368"/>
      <c r="CL36" s="368"/>
      <c r="CM36" s="368"/>
      <c r="CN36" s="181"/>
      <c r="CO36" s="367">
        <f t="shared" si="3"/>
        <v>16</v>
      </c>
      <c r="CP36" s="367"/>
      <c r="CQ36" s="368" t="str">
        <f>IF('各会計、関係団体の財政状況及び健全化判断比率'!BS9="","",'各会計、関係団体の財政状況及び健全化判断比率'!BS9)</f>
        <v>石巻地区勤労者福祉サービスセンター</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宮城県後期高齢者医療広域連合</v>
      </c>
      <c r="BZ37" s="368"/>
      <c r="CA37" s="368"/>
      <c r="CB37" s="368"/>
      <c r="CC37" s="368"/>
      <c r="CD37" s="368"/>
      <c r="CE37" s="368"/>
      <c r="CF37" s="368"/>
      <c r="CG37" s="368"/>
      <c r="CH37" s="368"/>
      <c r="CI37" s="368"/>
      <c r="CJ37" s="368"/>
      <c r="CK37" s="368"/>
      <c r="CL37" s="368"/>
      <c r="CM37" s="368"/>
      <c r="CN37" s="181"/>
      <c r="CO37" s="367">
        <f t="shared" si="3"/>
        <v>17</v>
      </c>
      <c r="CP37" s="367"/>
      <c r="CQ37" s="368" t="str">
        <f>IF('各会計、関係団体の財政状況及び健全化判断比率'!BS10="","",'各会計、関係団体の財政状況及び健全化判断比率'!BS10)</f>
        <v>網地島ライン</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宮城県後期高齢者医療事業会計</v>
      </c>
      <c r="BZ38" s="368"/>
      <c r="CA38" s="368"/>
      <c r="CB38" s="368"/>
      <c r="CC38" s="368"/>
      <c r="CD38" s="368"/>
      <c r="CE38" s="368"/>
      <c r="CF38" s="368"/>
      <c r="CG38" s="368"/>
      <c r="CH38" s="368"/>
      <c r="CI38" s="368"/>
      <c r="CJ38" s="368"/>
      <c r="CK38" s="368"/>
      <c r="CL38" s="368"/>
      <c r="CM38" s="368"/>
      <c r="CN38" s="181"/>
      <c r="CO38" s="367">
        <f t="shared" si="3"/>
        <v>18</v>
      </c>
      <c r="CP38" s="367"/>
      <c r="CQ38" s="368" t="str">
        <f>IF('各会計、関係団体の財政状況及び健全化判断比率'!BS11="","",'各会計、関係団体の財政状況及び健全化判断比率'!BS11)</f>
        <v>街づくりまんぼう</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石巻地方広域水道企業団</v>
      </c>
      <c r="BZ39" s="368"/>
      <c r="CA39" s="368"/>
      <c r="CB39" s="368"/>
      <c r="CC39" s="368"/>
      <c r="CD39" s="368"/>
      <c r="CE39" s="368"/>
      <c r="CF39" s="368"/>
      <c r="CG39" s="368"/>
      <c r="CH39" s="368"/>
      <c r="CI39" s="368"/>
      <c r="CJ39" s="368"/>
      <c r="CK39" s="368"/>
      <c r="CL39" s="368"/>
      <c r="CM39" s="368"/>
      <c r="CN39" s="181"/>
      <c r="CO39" s="367">
        <f t="shared" si="3"/>
        <v>19</v>
      </c>
      <c r="CP39" s="367"/>
      <c r="CQ39" s="368" t="str">
        <f>IF('各会計、関係団体の財政状況及び健全化判断比率'!BS12="","",'各会計、関係団体の財政状況及び健全化判断比率'!BS12)</f>
        <v>かほく・上品の郷</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f t="shared" si="3"/>
        <v>20</v>
      </c>
      <c r="CP40" s="367"/>
      <c r="CQ40" s="368" t="str">
        <f>IF('各会計、関係団体の財政状況及び健全化判断比率'!BS13="","",'各会計、関係団体の財政状況及び健全化判断比率'!BS13)</f>
        <v>おしかパブリックサービス</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f t="shared" si="3"/>
        <v>21</v>
      </c>
      <c r="CP41" s="367"/>
      <c r="CQ41" s="368" t="str">
        <f>IF('各会計、関係団体の財政状況及び健全化判断比率'!BS14="","",'各会計、関係団体の財政状況及び健全化判断比率'!BS14)</f>
        <v>慶長遣欧使節船協会</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PYThbpNTdgXGs3FW/3YRmSdcl/LWdNM/MuhR7DVvJWi4mx8RxQBJ/KV0wVtlYRoe+CcPke+d9Kc4IMrh/CQwmQ==" saltValue="pXSABktRNUk8hgUD+c2Rp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8" zoomScaleSheetLayoutView="100" workbookViewId="0">
      <selection activeCell="K39" sqref="K39"/>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4" t="s">
        <v>536</v>
      </c>
      <c r="D34" s="1154"/>
      <c r="E34" s="1155"/>
      <c r="F34" s="32">
        <v>10.16</v>
      </c>
      <c r="G34" s="33">
        <v>12.59</v>
      </c>
      <c r="H34" s="33">
        <v>12.09</v>
      </c>
      <c r="I34" s="33">
        <v>7.27</v>
      </c>
      <c r="J34" s="34">
        <v>4.26</v>
      </c>
      <c r="K34" s="22"/>
      <c r="L34" s="22"/>
      <c r="M34" s="22"/>
      <c r="N34" s="22"/>
      <c r="O34" s="22"/>
      <c r="P34" s="22"/>
    </row>
    <row r="35" spans="1:16" ht="39" customHeight="1" x14ac:dyDescent="0.15">
      <c r="A35" s="22"/>
      <c r="B35" s="35"/>
      <c r="C35" s="1148" t="s">
        <v>537</v>
      </c>
      <c r="D35" s="1149"/>
      <c r="E35" s="1150"/>
      <c r="F35" s="36">
        <v>0</v>
      </c>
      <c r="G35" s="37">
        <v>0.67</v>
      </c>
      <c r="H35" s="37">
        <v>1.69</v>
      </c>
      <c r="I35" s="37">
        <v>2.13</v>
      </c>
      <c r="J35" s="38">
        <v>1.64</v>
      </c>
      <c r="K35" s="22"/>
      <c r="L35" s="22"/>
      <c r="M35" s="22"/>
      <c r="N35" s="22"/>
      <c r="O35" s="22"/>
      <c r="P35" s="22"/>
    </row>
    <row r="36" spans="1:16" ht="39" customHeight="1" x14ac:dyDescent="0.15">
      <c r="A36" s="22"/>
      <c r="B36" s="35"/>
      <c r="C36" s="1148" t="s">
        <v>538</v>
      </c>
      <c r="D36" s="1149"/>
      <c r="E36" s="1150"/>
      <c r="F36" s="36" t="s">
        <v>489</v>
      </c>
      <c r="G36" s="37">
        <v>1.21</v>
      </c>
      <c r="H36" s="37">
        <v>24.11</v>
      </c>
      <c r="I36" s="37">
        <v>3.07</v>
      </c>
      <c r="J36" s="38">
        <v>1.4</v>
      </c>
      <c r="K36" s="22"/>
      <c r="L36" s="22"/>
      <c r="M36" s="22"/>
      <c r="N36" s="22"/>
      <c r="O36" s="22"/>
      <c r="P36" s="22"/>
    </row>
    <row r="37" spans="1:16" ht="39" customHeight="1" x14ac:dyDescent="0.15">
      <c r="A37" s="22"/>
      <c r="B37" s="35"/>
      <c r="C37" s="1148" t="s">
        <v>539</v>
      </c>
      <c r="D37" s="1149"/>
      <c r="E37" s="1150"/>
      <c r="F37" s="36">
        <v>1.02</v>
      </c>
      <c r="G37" s="37">
        <v>0.57999999999999996</v>
      </c>
      <c r="H37" s="37">
        <v>0.93</v>
      </c>
      <c r="I37" s="37">
        <v>0.93</v>
      </c>
      <c r="J37" s="38">
        <v>0.3</v>
      </c>
      <c r="K37" s="22"/>
      <c r="L37" s="22"/>
      <c r="M37" s="22"/>
      <c r="N37" s="22"/>
      <c r="O37" s="22"/>
      <c r="P37" s="22"/>
    </row>
    <row r="38" spans="1:16" ht="39" customHeight="1" x14ac:dyDescent="0.15">
      <c r="A38" s="22"/>
      <c r="B38" s="35"/>
      <c r="C38" s="1148" t="s">
        <v>540</v>
      </c>
      <c r="D38" s="1149"/>
      <c r="E38" s="1150"/>
      <c r="F38" s="36">
        <v>0.1</v>
      </c>
      <c r="G38" s="37">
        <v>0.12</v>
      </c>
      <c r="H38" s="37">
        <v>0.09</v>
      </c>
      <c r="I38" s="37">
        <v>0.08</v>
      </c>
      <c r="J38" s="38">
        <v>0.11</v>
      </c>
      <c r="K38" s="22"/>
      <c r="L38" s="22"/>
      <c r="M38" s="22"/>
      <c r="N38" s="22"/>
      <c r="O38" s="22"/>
      <c r="P38" s="22"/>
    </row>
    <row r="39" spans="1:16" ht="39" customHeight="1" x14ac:dyDescent="0.15">
      <c r="A39" s="22"/>
      <c r="B39" s="35"/>
      <c r="C39" s="1148" t="s">
        <v>541</v>
      </c>
      <c r="D39" s="1149"/>
      <c r="E39" s="1150"/>
      <c r="F39" s="36">
        <v>0.03</v>
      </c>
      <c r="G39" s="37">
        <v>0.02</v>
      </c>
      <c r="H39" s="37">
        <v>0.03</v>
      </c>
      <c r="I39" s="37">
        <v>0.04</v>
      </c>
      <c r="J39" s="38">
        <v>0.04</v>
      </c>
      <c r="K39" s="22"/>
      <c r="L39" s="22"/>
      <c r="M39" s="22"/>
      <c r="N39" s="22"/>
      <c r="O39" s="22"/>
      <c r="P39" s="22"/>
    </row>
    <row r="40" spans="1:16" ht="39" customHeight="1" x14ac:dyDescent="0.15">
      <c r="A40" s="22"/>
      <c r="B40" s="35"/>
      <c r="C40" s="1148" t="s">
        <v>542</v>
      </c>
      <c r="D40" s="1149"/>
      <c r="E40" s="1150"/>
      <c r="F40" s="36">
        <v>0</v>
      </c>
      <c r="G40" s="37">
        <v>0</v>
      </c>
      <c r="H40" s="37">
        <v>0</v>
      </c>
      <c r="I40" s="37">
        <v>0</v>
      </c>
      <c r="J40" s="38">
        <v>0</v>
      </c>
      <c r="K40" s="22"/>
      <c r="L40" s="22"/>
      <c r="M40" s="22"/>
      <c r="N40" s="22"/>
      <c r="O40" s="22"/>
      <c r="P40" s="22"/>
    </row>
    <row r="41" spans="1:16" ht="39" customHeight="1" x14ac:dyDescent="0.15">
      <c r="A41" s="22"/>
      <c r="B41" s="35"/>
      <c r="C41" s="1148"/>
      <c r="D41" s="1149"/>
      <c r="E41" s="1150"/>
      <c r="F41" s="36"/>
      <c r="G41" s="37"/>
      <c r="H41" s="37"/>
      <c r="I41" s="37"/>
      <c r="J41" s="38"/>
      <c r="K41" s="22"/>
      <c r="L41" s="22"/>
      <c r="M41" s="22"/>
      <c r="N41" s="22"/>
      <c r="O41" s="22"/>
      <c r="P41" s="22"/>
    </row>
    <row r="42" spans="1:16" ht="39" customHeight="1" x14ac:dyDescent="0.15">
      <c r="A42" s="22"/>
      <c r="B42" s="39"/>
      <c r="C42" s="1148" t="s">
        <v>543</v>
      </c>
      <c r="D42" s="1149"/>
      <c r="E42" s="1150"/>
      <c r="F42" s="36" t="s">
        <v>489</v>
      </c>
      <c r="G42" s="37" t="s">
        <v>489</v>
      </c>
      <c r="H42" s="37" t="s">
        <v>489</v>
      </c>
      <c r="I42" s="37" t="s">
        <v>489</v>
      </c>
      <c r="J42" s="38" t="s">
        <v>489</v>
      </c>
      <c r="K42" s="22"/>
      <c r="L42" s="22"/>
      <c r="M42" s="22"/>
      <c r="N42" s="22"/>
      <c r="O42" s="22"/>
      <c r="P42" s="22"/>
    </row>
    <row r="43" spans="1:16" ht="39" customHeight="1" thickBot="1" x14ac:dyDescent="0.2">
      <c r="A43" s="22"/>
      <c r="B43" s="40"/>
      <c r="C43" s="1151" t="s">
        <v>544</v>
      </c>
      <c r="D43" s="1152"/>
      <c r="E43" s="1153"/>
      <c r="F43" s="41">
        <v>0.56000000000000005</v>
      </c>
      <c r="G43" s="42">
        <v>1.74</v>
      </c>
      <c r="H43" s="42">
        <v>0.36</v>
      </c>
      <c r="I43" s="42">
        <v>0.28000000000000003</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ijGTax4PlILVKUCYvfiEKSvvkLdLWM+9/QpMZ0BgYjXLbb4uJ+rNScdjLN72i02KKgaNm98dBN2pb7gkaBDwg==" saltValue="OAzXwXyVbKJtC52eLkJO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43" zoomScaleSheetLayoutView="55" workbookViewId="0">
      <selection activeCell="Q55" sqref="Q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9" t="s">
        <v>9</v>
      </c>
      <c r="C45" s="1180"/>
      <c r="D45" s="58"/>
      <c r="E45" s="1185" t="s">
        <v>10</v>
      </c>
      <c r="F45" s="1185"/>
      <c r="G45" s="1185"/>
      <c r="H45" s="1185"/>
      <c r="I45" s="1185"/>
      <c r="J45" s="1186"/>
      <c r="K45" s="59">
        <v>7005</v>
      </c>
      <c r="L45" s="60">
        <v>5738</v>
      </c>
      <c r="M45" s="60">
        <v>5995</v>
      </c>
      <c r="N45" s="60">
        <v>6126</v>
      </c>
      <c r="O45" s="61">
        <v>6702</v>
      </c>
      <c r="P45" s="48"/>
      <c r="Q45" s="48"/>
      <c r="R45" s="48"/>
      <c r="S45" s="48"/>
      <c r="T45" s="48"/>
      <c r="U45" s="48"/>
    </row>
    <row r="46" spans="1:21" ht="30.75" customHeight="1" x14ac:dyDescent="0.15">
      <c r="A46" s="48"/>
      <c r="B46" s="1181"/>
      <c r="C46" s="1182"/>
      <c r="D46" s="62"/>
      <c r="E46" s="1158" t="s">
        <v>11</v>
      </c>
      <c r="F46" s="1158"/>
      <c r="G46" s="1158"/>
      <c r="H46" s="1158"/>
      <c r="I46" s="1158"/>
      <c r="J46" s="1159"/>
      <c r="K46" s="63" t="s">
        <v>489</v>
      </c>
      <c r="L46" s="64" t="s">
        <v>489</v>
      </c>
      <c r="M46" s="64" t="s">
        <v>489</v>
      </c>
      <c r="N46" s="64" t="s">
        <v>489</v>
      </c>
      <c r="O46" s="65" t="s">
        <v>489</v>
      </c>
      <c r="P46" s="48"/>
      <c r="Q46" s="48"/>
      <c r="R46" s="48"/>
      <c r="S46" s="48"/>
      <c r="T46" s="48"/>
      <c r="U46" s="48"/>
    </row>
    <row r="47" spans="1:21" ht="30.75" customHeight="1" x14ac:dyDescent="0.15">
      <c r="A47" s="48"/>
      <c r="B47" s="1181"/>
      <c r="C47" s="1182"/>
      <c r="D47" s="62"/>
      <c r="E47" s="1158" t="s">
        <v>12</v>
      </c>
      <c r="F47" s="1158"/>
      <c r="G47" s="1158"/>
      <c r="H47" s="1158"/>
      <c r="I47" s="1158"/>
      <c r="J47" s="1159"/>
      <c r="K47" s="63" t="s">
        <v>489</v>
      </c>
      <c r="L47" s="64" t="s">
        <v>489</v>
      </c>
      <c r="M47" s="64" t="s">
        <v>489</v>
      </c>
      <c r="N47" s="64" t="s">
        <v>489</v>
      </c>
      <c r="O47" s="65" t="s">
        <v>489</v>
      </c>
      <c r="P47" s="48"/>
      <c r="Q47" s="48"/>
      <c r="R47" s="48"/>
      <c r="S47" s="48"/>
      <c r="T47" s="48"/>
      <c r="U47" s="48"/>
    </row>
    <row r="48" spans="1:21" ht="30.75" customHeight="1" x14ac:dyDescent="0.15">
      <c r="A48" s="48"/>
      <c r="B48" s="1181"/>
      <c r="C48" s="1182"/>
      <c r="D48" s="62"/>
      <c r="E48" s="1158" t="s">
        <v>13</v>
      </c>
      <c r="F48" s="1158"/>
      <c r="G48" s="1158"/>
      <c r="H48" s="1158"/>
      <c r="I48" s="1158"/>
      <c r="J48" s="1159"/>
      <c r="K48" s="63">
        <v>3315</v>
      </c>
      <c r="L48" s="64">
        <v>3677</v>
      </c>
      <c r="M48" s="64">
        <v>3991</v>
      </c>
      <c r="N48" s="64">
        <v>3061</v>
      </c>
      <c r="O48" s="65">
        <v>1887</v>
      </c>
      <c r="P48" s="48"/>
      <c r="Q48" s="48"/>
      <c r="R48" s="48"/>
      <c r="S48" s="48"/>
      <c r="T48" s="48"/>
      <c r="U48" s="48"/>
    </row>
    <row r="49" spans="1:21" ht="30.75" customHeight="1" x14ac:dyDescent="0.15">
      <c r="A49" s="48"/>
      <c r="B49" s="1181"/>
      <c r="C49" s="1182"/>
      <c r="D49" s="62"/>
      <c r="E49" s="1158" t="s">
        <v>14</v>
      </c>
      <c r="F49" s="1158"/>
      <c r="G49" s="1158"/>
      <c r="H49" s="1158"/>
      <c r="I49" s="1158"/>
      <c r="J49" s="1159"/>
      <c r="K49" s="63">
        <v>359</v>
      </c>
      <c r="L49" s="64">
        <v>389</v>
      </c>
      <c r="M49" s="64">
        <v>323</v>
      </c>
      <c r="N49" s="64">
        <v>318</v>
      </c>
      <c r="O49" s="65">
        <v>297</v>
      </c>
      <c r="P49" s="48"/>
      <c r="Q49" s="48"/>
      <c r="R49" s="48"/>
      <c r="S49" s="48"/>
      <c r="T49" s="48"/>
      <c r="U49" s="48"/>
    </row>
    <row r="50" spans="1:21" ht="30.75" customHeight="1" x14ac:dyDescent="0.15">
      <c r="A50" s="48"/>
      <c r="B50" s="1181"/>
      <c r="C50" s="1182"/>
      <c r="D50" s="62"/>
      <c r="E50" s="1158" t="s">
        <v>15</v>
      </c>
      <c r="F50" s="1158"/>
      <c r="G50" s="1158"/>
      <c r="H50" s="1158"/>
      <c r="I50" s="1158"/>
      <c r="J50" s="1159"/>
      <c r="K50" s="63">
        <v>13</v>
      </c>
      <c r="L50" s="64">
        <v>75</v>
      </c>
      <c r="M50" s="64">
        <v>70</v>
      </c>
      <c r="N50" s="64">
        <v>49</v>
      </c>
      <c r="O50" s="65">
        <v>10</v>
      </c>
      <c r="P50" s="48"/>
      <c r="Q50" s="48"/>
      <c r="R50" s="48"/>
      <c r="S50" s="48"/>
      <c r="T50" s="48"/>
      <c r="U50" s="48"/>
    </row>
    <row r="51" spans="1:21" ht="30.75" customHeight="1" x14ac:dyDescent="0.15">
      <c r="A51" s="48"/>
      <c r="B51" s="1183"/>
      <c r="C51" s="1184"/>
      <c r="D51" s="66"/>
      <c r="E51" s="1158" t="s">
        <v>16</v>
      </c>
      <c r="F51" s="1158"/>
      <c r="G51" s="1158"/>
      <c r="H51" s="1158"/>
      <c r="I51" s="1158"/>
      <c r="J51" s="1159"/>
      <c r="K51" s="63" t="s">
        <v>489</v>
      </c>
      <c r="L51" s="64" t="s">
        <v>489</v>
      </c>
      <c r="M51" s="64" t="s">
        <v>489</v>
      </c>
      <c r="N51" s="64" t="s">
        <v>489</v>
      </c>
      <c r="O51" s="65" t="s">
        <v>489</v>
      </c>
      <c r="P51" s="48"/>
      <c r="Q51" s="48"/>
      <c r="R51" s="48"/>
      <c r="S51" s="48"/>
      <c r="T51" s="48"/>
      <c r="U51" s="48"/>
    </row>
    <row r="52" spans="1:21" ht="30.75" customHeight="1" x14ac:dyDescent="0.15">
      <c r="A52" s="48"/>
      <c r="B52" s="1156" t="s">
        <v>17</v>
      </c>
      <c r="C52" s="1157"/>
      <c r="D52" s="66"/>
      <c r="E52" s="1158" t="s">
        <v>18</v>
      </c>
      <c r="F52" s="1158"/>
      <c r="G52" s="1158"/>
      <c r="H52" s="1158"/>
      <c r="I52" s="1158"/>
      <c r="J52" s="1159"/>
      <c r="K52" s="63">
        <v>7302</v>
      </c>
      <c r="L52" s="64">
        <v>7180</v>
      </c>
      <c r="M52" s="64">
        <v>6790</v>
      </c>
      <c r="N52" s="64">
        <v>6294</v>
      </c>
      <c r="O52" s="65">
        <v>7313</v>
      </c>
      <c r="P52" s="48"/>
      <c r="Q52" s="48"/>
      <c r="R52" s="48"/>
      <c r="S52" s="48"/>
      <c r="T52" s="48"/>
      <c r="U52" s="48"/>
    </row>
    <row r="53" spans="1:21" ht="30.75" customHeight="1" thickBot="1" x14ac:dyDescent="0.2">
      <c r="A53" s="48"/>
      <c r="B53" s="1160" t="s">
        <v>19</v>
      </c>
      <c r="C53" s="1161"/>
      <c r="D53" s="67"/>
      <c r="E53" s="1162" t="s">
        <v>20</v>
      </c>
      <c r="F53" s="1162"/>
      <c r="G53" s="1162"/>
      <c r="H53" s="1162"/>
      <c r="I53" s="1162"/>
      <c r="J53" s="1163"/>
      <c r="K53" s="68">
        <v>3390</v>
      </c>
      <c r="L53" s="69">
        <v>2699</v>
      </c>
      <c r="M53" s="69">
        <v>3589</v>
      </c>
      <c r="N53" s="69">
        <v>3260</v>
      </c>
      <c r="O53" s="70">
        <v>1583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4" t="s">
        <v>24</v>
      </c>
      <c r="C58" s="1165"/>
      <c r="D58" s="1170" t="s">
        <v>25</v>
      </c>
      <c r="E58" s="1171"/>
      <c r="F58" s="1171"/>
      <c r="G58" s="1171"/>
      <c r="H58" s="1171"/>
      <c r="I58" s="1171"/>
      <c r="J58" s="1172"/>
      <c r="K58" s="83"/>
      <c r="L58" s="84"/>
      <c r="M58" s="84"/>
      <c r="N58" s="84"/>
      <c r="O58" s="85"/>
    </row>
    <row r="59" spans="1:21" ht="31.5" customHeight="1" x14ac:dyDescent="0.15">
      <c r="B59" s="1166"/>
      <c r="C59" s="1167"/>
      <c r="D59" s="1173" t="s">
        <v>26</v>
      </c>
      <c r="E59" s="1174"/>
      <c r="F59" s="1174"/>
      <c r="G59" s="1174"/>
      <c r="H59" s="1174"/>
      <c r="I59" s="1174"/>
      <c r="J59" s="1175"/>
      <c r="K59" s="86"/>
      <c r="L59" s="87"/>
      <c r="M59" s="87"/>
      <c r="N59" s="87"/>
      <c r="O59" s="88"/>
    </row>
    <row r="60" spans="1:21" ht="31.5" customHeight="1" thickBot="1" x14ac:dyDescent="0.2">
      <c r="B60" s="1168"/>
      <c r="C60" s="1169"/>
      <c r="D60" s="1176" t="s">
        <v>27</v>
      </c>
      <c r="E60" s="1177"/>
      <c r="F60" s="1177"/>
      <c r="G60" s="1177"/>
      <c r="H60" s="1177"/>
      <c r="I60" s="1177"/>
      <c r="J60" s="1178"/>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XJ8vzN/O/DX+JWBZi0hOFH6TpLtkZt6taxVh/9xy3ViHfeYib9BvBDKL3N8BUv29lBU6jI4jL0VHOX56G0jDw==" saltValue="cm1m4nE6W9je0Zntcpzix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C31" zoomScaleSheetLayoutView="100" workbookViewId="0">
      <selection activeCell="N55" sqref="N55"/>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9" t="s">
        <v>30</v>
      </c>
      <c r="C41" s="1200"/>
      <c r="D41" s="105"/>
      <c r="E41" s="1201" t="s">
        <v>31</v>
      </c>
      <c r="F41" s="1201"/>
      <c r="G41" s="1201"/>
      <c r="H41" s="1202"/>
      <c r="I41" s="355">
        <v>80262</v>
      </c>
      <c r="J41" s="356">
        <v>84222</v>
      </c>
      <c r="K41" s="356">
        <v>71655</v>
      </c>
      <c r="L41" s="356">
        <v>71017</v>
      </c>
      <c r="M41" s="357">
        <v>70945</v>
      </c>
    </row>
    <row r="42" spans="2:13" ht="27.75" customHeight="1" x14ac:dyDescent="0.15">
      <c r="B42" s="1189"/>
      <c r="C42" s="1190"/>
      <c r="D42" s="106"/>
      <c r="E42" s="1193" t="s">
        <v>32</v>
      </c>
      <c r="F42" s="1193"/>
      <c r="G42" s="1193"/>
      <c r="H42" s="1194"/>
      <c r="I42" s="358" t="s">
        <v>489</v>
      </c>
      <c r="J42" s="359" t="s">
        <v>489</v>
      </c>
      <c r="K42" s="359" t="s">
        <v>489</v>
      </c>
      <c r="L42" s="359" t="s">
        <v>489</v>
      </c>
      <c r="M42" s="360" t="s">
        <v>489</v>
      </c>
    </row>
    <row r="43" spans="2:13" ht="27.75" customHeight="1" x14ac:dyDescent="0.15">
      <c r="B43" s="1189"/>
      <c r="C43" s="1190"/>
      <c r="D43" s="106"/>
      <c r="E43" s="1193" t="s">
        <v>33</v>
      </c>
      <c r="F43" s="1193"/>
      <c r="G43" s="1193"/>
      <c r="H43" s="1194"/>
      <c r="I43" s="358">
        <v>37858</v>
      </c>
      <c r="J43" s="359">
        <v>38575</v>
      </c>
      <c r="K43" s="359">
        <v>37719</v>
      </c>
      <c r="L43" s="359">
        <v>37060</v>
      </c>
      <c r="M43" s="360">
        <v>32555</v>
      </c>
    </row>
    <row r="44" spans="2:13" ht="27.75" customHeight="1" x14ac:dyDescent="0.15">
      <c r="B44" s="1189"/>
      <c r="C44" s="1190"/>
      <c r="D44" s="106"/>
      <c r="E44" s="1193" t="s">
        <v>34</v>
      </c>
      <c r="F44" s="1193"/>
      <c r="G44" s="1193"/>
      <c r="H44" s="1194"/>
      <c r="I44" s="358">
        <v>2225</v>
      </c>
      <c r="J44" s="359">
        <v>2097</v>
      </c>
      <c r="K44" s="359">
        <v>1844</v>
      </c>
      <c r="L44" s="359">
        <v>1666</v>
      </c>
      <c r="M44" s="360">
        <v>1483</v>
      </c>
    </row>
    <row r="45" spans="2:13" ht="27.75" customHeight="1" x14ac:dyDescent="0.15">
      <c r="B45" s="1189"/>
      <c r="C45" s="1190"/>
      <c r="D45" s="106"/>
      <c r="E45" s="1193" t="s">
        <v>35</v>
      </c>
      <c r="F45" s="1193"/>
      <c r="G45" s="1193"/>
      <c r="H45" s="1194"/>
      <c r="I45" s="358">
        <v>9009</v>
      </c>
      <c r="J45" s="359">
        <v>8800</v>
      </c>
      <c r="K45" s="359">
        <v>8401</v>
      </c>
      <c r="L45" s="359">
        <v>8444</v>
      </c>
      <c r="M45" s="360">
        <v>8081</v>
      </c>
    </row>
    <row r="46" spans="2:13" ht="27.75" customHeight="1" x14ac:dyDescent="0.15">
      <c r="B46" s="1189"/>
      <c r="C46" s="1190"/>
      <c r="D46" s="107"/>
      <c r="E46" s="1193" t="s">
        <v>36</v>
      </c>
      <c r="F46" s="1193"/>
      <c r="G46" s="1193"/>
      <c r="H46" s="1194"/>
      <c r="I46" s="358">
        <v>46</v>
      </c>
      <c r="J46" s="359">
        <v>54</v>
      </c>
      <c r="K46" s="359">
        <v>37</v>
      </c>
      <c r="L46" s="359">
        <v>37</v>
      </c>
      <c r="M46" s="360" t="s">
        <v>489</v>
      </c>
    </row>
    <row r="47" spans="2:13" ht="27.75" customHeight="1" x14ac:dyDescent="0.15">
      <c r="B47" s="1189"/>
      <c r="C47" s="1190"/>
      <c r="D47" s="108"/>
      <c r="E47" s="1203" t="s">
        <v>37</v>
      </c>
      <c r="F47" s="1204"/>
      <c r="G47" s="1204"/>
      <c r="H47" s="1205"/>
      <c r="I47" s="358" t="s">
        <v>489</v>
      </c>
      <c r="J47" s="359" t="s">
        <v>489</v>
      </c>
      <c r="K47" s="359" t="s">
        <v>489</v>
      </c>
      <c r="L47" s="359" t="s">
        <v>489</v>
      </c>
      <c r="M47" s="360" t="s">
        <v>489</v>
      </c>
    </row>
    <row r="48" spans="2:13" ht="27.75" customHeight="1" x14ac:dyDescent="0.15">
      <c r="B48" s="1189"/>
      <c r="C48" s="1190"/>
      <c r="D48" s="106"/>
      <c r="E48" s="1193" t="s">
        <v>38</v>
      </c>
      <c r="F48" s="1193"/>
      <c r="G48" s="1193"/>
      <c r="H48" s="1194"/>
      <c r="I48" s="358" t="s">
        <v>489</v>
      </c>
      <c r="J48" s="359" t="s">
        <v>489</v>
      </c>
      <c r="K48" s="359" t="s">
        <v>489</v>
      </c>
      <c r="L48" s="359" t="s">
        <v>489</v>
      </c>
      <c r="M48" s="360" t="s">
        <v>489</v>
      </c>
    </row>
    <row r="49" spans="2:13" ht="27.75" customHeight="1" x14ac:dyDescent="0.15">
      <c r="B49" s="1191"/>
      <c r="C49" s="1192"/>
      <c r="D49" s="106"/>
      <c r="E49" s="1193" t="s">
        <v>39</v>
      </c>
      <c r="F49" s="1193"/>
      <c r="G49" s="1193"/>
      <c r="H49" s="1194"/>
      <c r="I49" s="358" t="s">
        <v>489</v>
      </c>
      <c r="J49" s="359" t="s">
        <v>489</v>
      </c>
      <c r="K49" s="359" t="s">
        <v>489</v>
      </c>
      <c r="L49" s="359" t="s">
        <v>489</v>
      </c>
      <c r="M49" s="360" t="s">
        <v>489</v>
      </c>
    </row>
    <row r="50" spans="2:13" ht="27.75" customHeight="1" x14ac:dyDescent="0.15">
      <c r="B50" s="1187" t="s">
        <v>40</v>
      </c>
      <c r="C50" s="1188"/>
      <c r="D50" s="109"/>
      <c r="E50" s="1193" t="s">
        <v>41</v>
      </c>
      <c r="F50" s="1193"/>
      <c r="G50" s="1193"/>
      <c r="H50" s="1194"/>
      <c r="I50" s="358">
        <v>45749</v>
      </c>
      <c r="J50" s="359">
        <v>39168</v>
      </c>
      <c r="K50" s="359">
        <v>29493</v>
      </c>
      <c r="L50" s="359">
        <v>34751</v>
      </c>
      <c r="M50" s="360">
        <v>33294</v>
      </c>
    </row>
    <row r="51" spans="2:13" ht="27.75" customHeight="1" x14ac:dyDescent="0.15">
      <c r="B51" s="1189"/>
      <c r="C51" s="1190"/>
      <c r="D51" s="106"/>
      <c r="E51" s="1193" t="s">
        <v>42</v>
      </c>
      <c r="F51" s="1193"/>
      <c r="G51" s="1193"/>
      <c r="H51" s="1194"/>
      <c r="I51" s="358">
        <v>21866</v>
      </c>
      <c r="J51" s="359">
        <v>20754</v>
      </c>
      <c r="K51" s="359">
        <v>5131</v>
      </c>
      <c r="L51" s="359">
        <v>4547</v>
      </c>
      <c r="M51" s="360">
        <v>3707</v>
      </c>
    </row>
    <row r="52" spans="2:13" ht="27.75" customHeight="1" x14ac:dyDescent="0.15">
      <c r="B52" s="1191"/>
      <c r="C52" s="1192"/>
      <c r="D52" s="106"/>
      <c r="E52" s="1193" t="s">
        <v>43</v>
      </c>
      <c r="F52" s="1193"/>
      <c r="G52" s="1193"/>
      <c r="H52" s="1194"/>
      <c r="I52" s="358">
        <v>72070</v>
      </c>
      <c r="J52" s="359">
        <v>73544</v>
      </c>
      <c r="K52" s="359">
        <v>72015</v>
      </c>
      <c r="L52" s="359">
        <v>70259</v>
      </c>
      <c r="M52" s="360">
        <v>71062</v>
      </c>
    </row>
    <row r="53" spans="2:13" ht="27.75" customHeight="1" thickBot="1" x14ac:dyDescent="0.2">
      <c r="B53" s="1195" t="s">
        <v>19</v>
      </c>
      <c r="C53" s="1196"/>
      <c r="D53" s="110"/>
      <c r="E53" s="1197" t="s">
        <v>44</v>
      </c>
      <c r="F53" s="1197"/>
      <c r="G53" s="1197"/>
      <c r="H53" s="1198"/>
      <c r="I53" s="361">
        <v>-10286</v>
      </c>
      <c r="J53" s="362">
        <v>281</v>
      </c>
      <c r="K53" s="362">
        <v>13018</v>
      </c>
      <c r="L53" s="362">
        <v>8667</v>
      </c>
      <c r="M53" s="363">
        <v>5001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EQV2ibdkDex6EriJ5mn0l5CMI+K7T38D/HO25P/QZZDkr5dnJlofF+Tyts+vQfjcK0dn/LoA2+EbrUXwgPIOCg==" saltValue="2vWPiZfITgErKONDczXVt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9" zoomScale="70" zoomScaleNormal="70" zoomScaleSheetLayoutView="100" workbookViewId="0">
      <selection activeCell="B53" sqref="B5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4" t="s">
        <v>46</v>
      </c>
      <c r="D55" s="1214"/>
      <c r="E55" s="1215"/>
      <c r="F55" s="122">
        <v>8618</v>
      </c>
      <c r="G55" s="122">
        <v>8589</v>
      </c>
      <c r="H55" s="123">
        <v>8141</v>
      </c>
    </row>
    <row r="56" spans="2:8" ht="52.5" customHeight="1" x14ac:dyDescent="0.15">
      <c r="B56" s="124"/>
      <c r="C56" s="1216" t="s">
        <v>47</v>
      </c>
      <c r="D56" s="1216"/>
      <c r="E56" s="1217"/>
      <c r="F56" s="125">
        <v>3851</v>
      </c>
      <c r="G56" s="125">
        <v>2831</v>
      </c>
      <c r="H56" s="126">
        <v>1990</v>
      </c>
    </row>
    <row r="57" spans="2:8" ht="53.25" customHeight="1" x14ac:dyDescent="0.15">
      <c r="B57" s="124"/>
      <c r="C57" s="1218" t="s">
        <v>48</v>
      </c>
      <c r="D57" s="1218"/>
      <c r="E57" s="1219"/>
      <c r="F57" s="127">
        <v>19864</v>
      </c>
      <c r="G57" s="127">
        <v>22877</v>
      </c>
      <c r="H57" s="128">
        <v>25568</v>
      </c>
    </row>
    <row r="58" spans="2:8" ht="45.75" customHeight="1" x14ac:dyDescent="0.15">
      <c r="B58" s="129"/>
      <c r="C58" s="1206" t="s">
        <v>564</v>
      </c>
      <c r="D58" s="1207"/>
      <c r="E58" s="1208"/>
      <c r="F58" s="130">
        <v>9373</v>
      </c>
      <c r="G58" s="130">
        <v>13508</v>
      </c>
      <c r="H58" s="131">
        <v>17629</v>
      </c>
    </row>
    <row r="59" spans="2:8" ht="45.75" customHeight="1" x14ac:dyDescent="0.15">
      <c r="B59" s="129"/>
      <c r="C59" s="1206" t="s">
        <v>565</v>
      </c>
      <c r="D59" s="1207"/>
      <c r="E59" s="1208"/>
      <c r="F59" s="130">
        <v>4663</v>
      </c>
      <c r="G59" s="130">
        <v>3655</v>
      </c>
      <c r="H59" s="131">
        <v>2459</v>
      </c>
    </row>
    <row r="60" spans="2:8" ht="45.75" customHeight="1" x14ac:dyDescent="0.15">
      <c r="B60" s="129"/>
      <c r="C60" s="1206" t="s">
        <v>568</v>
      </c>
      <c r="D60" s="1207"/>
      <c r="E60" s="1208"/>
      <c r="F60" s="130">
        <v>792</v>
      </c>
      <c r="G60" s="130">
        <v>1060</v>
      </c>
      <c r="H60" s="131">
        <v>1791</v>
      </c>
    </row>
    <row r="61" spans="2:8" ht="45.75" customHeight="1" x14ac:dyDescent="0.15">
      <c r="B61" s="129"/>
      <c r="C61" s="1206" t="s">
        <v>566</v>
      </c>
      <c r="D61" s="1207"/>
      <c r="E61" s="1208"/>
      <c r="F61" s="130">
        <v>1955</v>
      </c>
      <c r="G61" s="130">
        <v>1919</v>
      </c>
      <c r="H61" s="131">
        <v>1598</v>
      </c>
    </row>
    <row r="62" spans="2:8" ht="45.75" customHeight="1" thickBot="1" x14ac:dyDescent="0.2">
      <c r="B62" s="132"/>
      <c r="C62" s="1209" t="s">
        <v>567</v>
      </c>
      <c r="D62" s="1210"/>
      <c r="E62" s="1211"/>
      <c r="F62" s="133">
        <v>2119</v>
      </c>
      <c r="G62" s="133">
        <v>1870</v>
      </c>
      <c r="H62" s="134">
        <v>1398</v>
      </c>
    </row>
    <row r="63" spans="2:8" ht="52.5" customHeight="1" thickBot="1" x14ac:dyDescent="0.2">
      <c r="B63" s="135"/>
      <c r="C63" s="1212" t="s">
        <v>49</v>
      </c>
      <c r="D63" s="1212"/>
      <c r="E63" s="1213"/>
      <c r="F63" s="136">
        <v>32333</v>
      </c>
      <c r="G63" s="136">
        <v>34297</v>
      </c>
      <c r="H63" s="137">
        <v>35699</v>
      </c>
    </row>
    <row r="64" spans="2:8" x14ac:dyDescent="0.15"/>
  </sheetData>
  <sheetProtection algorithmName="SHA-512" hashValue="qX99fcMGdZNBkyRqvJpVOg8baqpuU6egsgqyoH7F+c5DfTe3NGKjNoLiv53OAHWqdaiHnNIo5Iz8S9oLcqWqGA==" saltValue="f813adsa0l7LsUzNN1SA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305214</v>
      </c>
      <c r="E3" s="156"/>
      <c r="F3" s="157">
        <v>66343</v>
      </c>
      <c r="G3" s="158"/>
      <c r="H3" s="159"/>
    </row>
    <row r="4" spans="1:8" x14ac:dyDescent="0.15">
      <c r="A4" s="160"/>
      <c r="B4" s="161"/>
      <c r="C4" s="162"/>
      <c r="D4" s="163">
        <v>67928</v>
      </c>
      <c r="E4" s="164"/>
      <c r="F4" s="165">
        <v>34529</v>
      </c>
      <c r="G4" s="166"/>
      <c r="H4" s="167"/>
    </row>
    <row r="5" spans="1:8" x14ac:dyDescent="0.15">
      <c r="A5" s="148" t="s">
        <v>521</v>
      </c>
      <c r="B5" s="153"/>
      <c r="C5" s="154"/>
      <c r="D5" s="155">
        <v>353308</v>
      </c>
      <c r="E5" s="156"/>
      <c r="F5" s="157">
        <v>56416</v>
      </c>
      <c r="G5" s="158"/>
      <c r="H5" s="159"/>
    </row>
    <row r="6" spans="1:8" x14ac:dyDescent="0.15">
      <c r="A6" s="160"/>
      <c r="B6" s="161"/>
      <c r="C6" s="162"/>
      <c r="D6" s="163">
        <v>71114</v>
      </c>
      <c r="E6" s="164"/>
      <c r="F6" s="165">
        <v>32623</v>
      </c>
      <c r="G6" s="166"/>
      <c r="H6" s="167"/>
    </row>
    <row r="7" spans="1:8" x14ac:dyDescent="0.15">
      <c r="A7" s="148" t="s">
        <v>522</v>
      </c>
      <c r="B7" s="153"/>
      <c r="C7" s="154"/>
      <c r="D7" s="155">
        <v>228852</v>
      </c>
      <c r="E7" s="156"/>
      <c r="F7" s="157">
        <v>49217</v>
      </c>
      <c r="G7" s="158"/>
      <c r="H7" s="159"/>
    </row>
    <row r="8" spans="1:8" x14ac:dyDescent="0.15">
      <c r="A8" s="160"/>
      <c r="B8" s="161"/>
      <c r="C8" s="162"/>
      <c r="D8" s="163">
        <v>41917</v>
      </c>
      <c r="E8" s="164"/>
      <c r="F8" s="165">
        <v>27232</v>
      </c>
      <c r="G8" s="166"/>
      <c r="H8" s="167"/>
    </row>
    <row r="9" spans="1:8" x14ac:dyDescent="0.15">
      <c r="A9" s="148" t="s">
        <v>523</v>
      </c>
      <c r="B9" s="153"/>
      <c r="C9" s="154"/>
      <c r="D9" s="155">
        <v>96168</v>
      </c>
      <c r="E9" s="156"/>
      <c r="F9" s="157">
        <v>49211</v>
      </c>
      <c r="G9" s="158"/>
      <c r="H9" s="159"/>
    </row>
    <row r="10" spans="1:8" x14ac:dyDescent="0.15">
      <c r="A10" s="160"/>
      <c r="B10" s="161"/>
      <c r="C10" s="162"/>
      <c r="D10" s="163">
        <v>30131</v>
      </c>
      <c r="E10" s="164"/>
      <c r="F10" s="165">
        <v>28367</v>
      </c>
      <c r="G10" s="166"/>
      <c r="H10" s="167"/>
    </row>
    <row r="11" spans="1:8" x14ac:dyDescent="0.15">
      <c r="A11" s="148" t="s">
        <v>524</v>
      </c>
      <c r="B11" s="153"/>
      <c r="C11" s="154"/>
      <c r="D11" s="155">
        <v>84610</v>
      </c>
      <c r="E11" s="156"/>
      <c r="F11" s="157">
        <v>51738</v>
      </c>
      <c r="G11" s="158"/>
      <c r="H11" s="159"/>
    </row>
    <row r="12" spans="1:8" x14ac:dyDescent="0.15">
      <c r="A12" s="160"/>
      <c r="B12" s="161"/>
      <c r="C12" s="168"/>
      <c r="D12" s="163">
        <v>38127</v>
      </c>
      <c r="E12" s="164"/>
      <c r="F12" s="165">
        <v>30360</v>
      </c>
      <c r="G12" s="166"/>
      <c r="H12" s="167"/>
    </row>
    <row r="13" spans="1:8" x14ac:dyDescent="0.15">
      <c r="A13" s="148"/>
      <c r="B13" s="153"/>
      <c r="C13" s="169"/>
      <c r="D13" s="170">
        <v>213630</v>
      </c>
      <c r="E13" s="171"/>
      <c r="F13" s="172">
        <v>54585</v>
      </c>
      <c r="G13" s="173"/>
      <c r="H13" s="159"/>
    </row>
    <row r="14" spans="1:8" x14ac:dyDescent="0.15">
      <c r="A14" s="160"/>
      <c r="B14" s="161"/>
      <c r="C14" s="162"/>
      <c r="D14" s="163">
        <v>49843</v>
      </c>
      <c r="E14" s="164"/>
      <c r="F14" s="165">
        <v>30622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10.67</v>
      </c>
      <c r="C19" s="174">
        <f>ROUND(VALUE(SUBSTITUTE(実質収支比率等に係る経年分析!G$48,"▲","-")),2)</f>
        <v>14.34</v>
      </c>
      <c r="D19" s="174">
        <f>ROUND(VALUE(SUBSTITUTE(実質収支比率等に係る経年分析!H$48,"▲","-")),2)</f>
        <v>12.46</v>
      </c>
      <c r="E19" s="174">
        <f>ROUND(VALUE(SUBSTITUTE(実質収支比率等に係る経年分析!I$48,"▲","-")),2)</f>
        <v>7.56</v>
      </c>
      <c r="F19" s="174">
        <f>ROUND(VALUE(SUBSTITUTE(実質収支比率等に係る経年分析!J$48,"▲","-")),2)</f>
        <v>4.26</v>
      </c>
    </row>
    <row r="20" spans="1:11" x14ac:dyDescent="0.15">
      <c r="A20" s="174" t="s">
        <v>53</v>
      </c>
      <c r="B20" s="174">
        <f>ROUND(VALUE(SUBSTITUTE(実質収支比率等に係る経年分析!F$47,"▲","-")),2)</f>
        <v>37.28</v>
      </c>
      <c r="C20" s="174">
        <f>ROUND(VALUE(SUBSTITUTE(実質収支比率等に係る経年分析!G$47,"▲","-")),2)</f>
        <v>22.84</v>
      </c>
      <c r="D20" s="174">
        <f>ROUND(VALUE(SUBSTITUTE(実質収支比率等に係る経年分析!H$47,"▲","-")),2)</f>
        <v>21.34</v>
      </c>
      <c r="E20" s="174">
        <f>ROUND(VALUE(SUBSTITUTE(実質収支比率等に係る経年分析!I$47,"▲","-")),2)</f>
        <v>21.8</v>
      </c>
      <c r="F20" s="174">
        <f>ROUND(VALUE(SUBSTITUTE(実質収支比率等に係る経年分析!J$47,"▲","-")),2)</f>
        <v>20.34</v>
      </c>
    </row>
    <row r="21" spans="1:11" x14ac:dyDescent="0.15">
      <c r="A21" s="174" t="s">
        <v>54</v>
      </c>
      <c r="B21" s="174">
        <f>IF(ISNUMBER(VALUE(SUBSTITUTE(実質収支比率等に係る経年分析!F$49,"▲","-"))),ROUND(VALUE(SUBSTITUTE(実質収支比率等に係る経年分析!F$49,"▲","-")),2),NA())</f>
        <v>-9.33</v>
      </c>
      <c r="C21" s="174">
        <f>IF(ISNUMBER(VALUE(SUBSTITUTE(実質収支比率等に係る経年分析!G$49,"▲","-"))),ROUND(VALUE(SUBSTITUTE(実質収支比率等に係る経年分析!G$49,"▲","-")),2),NA())</f>
        <v>-15.67</v>
      </c>
      <c r="D21" s="174">
        <f>IF(ISNUMBER(VALUE(SUBSTITUTE(実質収支比率等に係る経年分析!H$49,"▲","-"))),ROUND(VALUE(SUBSTITUTE(実質収支比率等に係る経年分析!H$49,"▲","-")),2),NA())</f>
        <v>27.27</v>
      </c>
      <c r="E21" s="174">
        <f>IF(ISNUMBER(VALUE(SUBSTITUTE(実質収支比率等に係る経年分析!I$49,"▲","-"))),ROUND(VALUE(SUBSTITUTE(実質収支比率等に係る経年分析!I$49,"▲","-")),2),NA())</f>
        <v>-11.81</v>
      </c>
      <c r="F21" s="174">
        <f>IF(ISNUMBER(VALUE(SUBSTITUTE(実質収支比率等に係る経年分析!J$49,"▲","-"))),ROUND(VALUE(SUBSTITUTE(実質収支比率等に係る経年分析!J$49,"▲","-")),2),NA())</f>
        <v>-8.07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0.56000000000000005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1.74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0.36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0.28000000000000003</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石巻市水産物地方卸売市場事業特別会計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石巻市後期高齢者医療特別会計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0.04</v>
      </c>
    </row>
    <row r="32" spans="1:11" x14ac:dyDescent="0.15">
      <c r="A32" s="175" t="str">
        <f>IF(連結実質赤字比率に係る赤字・黒字の構成分析!C$38="",NA(),連結実質赤字比率に係る赤字・黒字の構成分析!C$38)</f>
        <v>石巻市国民健康保険事業特別会計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0.11</v>
      </c>
    </row>
    <row r="33" spans="1:16" x14ac:dyDescent="0.15">
      <c r="A33" s="175" t="str">
        <f>IF(連結実質赤字比率に係る赤字・黒字の構成分析!C$37="",NA(),連結実質赤字比率に係る赤字・黒字の構成分析!C$37)</f>
        <v>石巻市介護保険事業特別会計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0.57999999999999996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v>
      </c>
    </row>
    <row r="34" spans="1:16" x14ac:dyDescent="0.15">
      <c r="A34" s="175" t="str">
        <f>IF(連結実質赤字比率に係る赤字・黒字の構成分析!C$36="",NA(),連結実質赤字比率に係る赤字・黒字の構成分析!C$36)</f>
        <v>石巻市下水道事業会計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1.21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24.11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3.07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1.4</v>
      </c>
    </row>
    <row r="35" spans="1:16" x14ac:dyDescent="0.15">
      <c r="A35" s="175" t="str">
        <f>IF(連結実質赤字比率に係る赤字・黒字の構成分析!C$35="",NA(),連結実質赤字比率に係る赤字・黒字の構成分析!C$35)</f>
        <v>石巻市病院事業会計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0.67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1.69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2.13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1.64</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10.16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12.59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12.09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7.27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4.26</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7302</v>
      </c>
      <c r="E42" s="176"/>
      <c r="F42" s="176"/>
      <c r="G42" s="176">
        <f>'実質公債費比率（分子）の構造'!L$52</f>
        <v>7180</v>
      </c>
      <c r="H42" s="176"/>
      <c r="I42" s="176"/>
      <c r="J42" s="176">
        <f>'実質公債費比率（分子）の構造'!M$52</f>
        <v>6790</v>
      </c>
      <c r="K42" s="176"/>
      <c r="L42" s="176"/>
      <c r="M42" s="176">
        <f>'実質公債費比率（分子）の構造'!N$52</f>
        <v>6294</v>
      </c>
      <c r="N42" s="176"/>
      <c r="O42" s="176"/>
      <c r="P42" s="176">
        <f>'実質公債費比率（分子）の構造'!O$52</f>
        <v>7313</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13</v>
      </c>
      <c r="C44" s="176"/>
      <c r="D44" s="176"/>
      <c r="E44" s="176">
        <f>'実質公債費比率（分子）の構造'!L$50</f>
        <v>75</v>
      </c>
      <c r="F44" s="176"/>
      <c r="G44" s="176"/>
      <c r="H44" s="176">
        <f>'実質公債費比率（分子）の構造'!M$50</f>
        <v>70</v>
      </c>
      <c r="I44" s="176"/>
      <c r="J44" s="176"/>
      <c r="K44" s="176">
        <f>'実質公債費比率（分子）の構造'!N$50</f>
        <v>49</v>
      </c>
      <c r="L44" s="176"/>
      <c r="M44" s="176"/>
      <c r="N44" s="176">
        <f>'実質公債費比率（分子）の構造'!O$50</f>
        <v>10</v>
      </c>
      <c r="O44" s="176"/>
      <c r="P44" s="176"/>
    </row>
    <row r="45" spans="1:16" x14ac:dyDescent="0.15">
      <c r="A45" s="176" t="s">
        <v>63</v>
      </c>
      <c r="B45" s="176">
        <f>'実質公債費比率（分子）の構造'!K$49</f>
        <v>359</v>
      </c>
      <c r="C45" s="176"/>
      <c r="D45" s="176"/>
      <c r="E45" s="176">
        <f>'実質公債費比率（分子）の構造'!L$49</f>
        <v>389</v>
      </c>
      <c r="F45" s="176"/>
      <c r="G45" s="176"/>
      <c r="H45" s="176">
        <f>'実質公債費比率（分子）の構造'!M$49</f>
        <v>323</v>
      </c>
      <c r="I45" s="176"/>
      <c r="J45" s="176"/>
      <c r="K45" s="176">
        <f>'実質公債費比率（分子）の構造'!N$49</f>
        <v>318</v>
      </c>
      <c r="L45" s="176"/>
      <c r="M45" s="176"/>
      <c r="N45" s="176">
        <f>'実質公債費比率（分子）の構造'!O$49</f>
        <v>297</v>
      </c>
      <c r="O45" s="176"/>
      <c r="P45" s="176"/>
    </row>
    <row r="46" spans="1:16" x14ac:dyDescent="0.15">
      <c r="A46" s="176" t="s">
        <v>64</v>
      </c>
      <c r="B46" s="176">
        <f>'実質公債費比率（分子）の構造'!K$48</f>
        <v>3315</v>
      </c>
      <c r="C46" s="176"/>
      <c r="D46" s="176"/>
      <c r="E46" s="176">
        <f>'実質公債費比率（分子）の構造'!L$48</f>
        <v>3677</v>
      </c>
      <c r="F46" s="176"/>
      <c r="G46" s="176"/>
      <c r="H46" s="176">
        <f>'実質公債費比率（分子）の構造'!M$48</f>
        <v>3991</v>
      </c>
      <c r="I46" s="176"/>
      <c r="J46" s="176"/>
      <c r="K46" s="176">
        <f>'実質公債費比率（分子）の構造'!N$48</f>
        <v>3061</v>
      </c>
      <c r="L46" s="176"/>
      <c r="M46" s="176"/>
      <c r="N46" s="176">
        <f>'実質公債費比率（分子）の構造'!O$48</f>
        <v>1887</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7005</v>
      </c>
      <c r="C49" s="176"/>
      <c r="D49" s="176"/>
      <c r="E49" s="176">
        <f>'実質公債費比率（分子）の構造'!L$45</f>
        <v>5738</v>
      </c>
      <c r="F49" s="176"/>
      <c r="G49" s="176"/>
      <c r="H49" s="176">
        <f>'実質公債費比率（分子）の構造'!M$45</f>
        <v>5995</v>
      </c>
      <c r="I49" s="176"/>
      <c r="J49" s="176"/>
      <c r="K49" s="176">
        <f>'実質公債費比率（分子）の構造'!N$45</f>
        <v>6126</v>
      </c>
      <c r="L49" s="176"/>
      <c r="M49" s="176"/>
      <c r="N49" s="176">
        <f>'実質公債費比率（分子）の構造'!O$45</f>
        <v>6702</v>
      </c>
      <c r="O49" s="176"/>
      <c r="P49" s="176"/>
    </row>
    <row r="50" spans="1:16" x14ac:dyDescent="0.15">
      <c r="A50" s="176" t="s">
        <v>67</v>
      </c>
      <c r="B50" s="176" t="e">
        <f>NA()</f>
        <v>#N/A</v>
      </c>
      <c r="C50" s="176">
        <f>IF(ISNUMBER('実質公債費比率（分子）の構造'!K$53),'実質公債費比率（分子）の構造'!K$53,NA())</f>
        <v>3390</v>
      </c>
      <c r="D50" s="176" t="e">
        <f>NA()</f>
        <v>#N/A</v>
      </c>
      <c r="E50" s="176" t="e">
        <f>NA()</f>
        <v>#N/A</v>
      </c>
      <c r="F50" s="176">
        <f>IF(ISNUMBER('実質公債費比率（分子）の構造'!L$53),'実質公債費比率（分子）の構造'!L$53,NA())</f>
        <v>2699</v>
      </c>
      <c r="G50" s="176" t="e">
        <f>NA()</f>
        <v>#N/A</v>
      </c>
      <c r="H50" s="176" t="e">
        <f>NA()</f>
        <v>#N/A</v>
      </c>
      <c r="I50" s="176">
        <f>IF(ISNUMBER('実質公債費比率（分子）の構造'!M$53),'実質公債費比率（分子）の構造'!M$53,NA())</f>
        <v>3589</v>
      </c>
      <c r="J50" s="176" t="e">
        <f>NA()</f>
        <v>#N/A</v>
      </c>
      <c r="K50" s="176" t="e">
        <f>NA()</f>
        <v>#N/A</v>
      </c>
      <c r="L50" s="176">
        <f>IF(ISNUMBER('実質公債費比率（分子）の構造'!N$53),'実質公債費比率（分子）の構造'!N$53,NA())</f>
        <v>3260</v>
      </c>
      <c r="M50" s="176" t="e">
        <f>NA()</f>
        <v>#N/A</v>
      </c>
      <c r="N50" s="176" t="e">
        <f>NA()</f>
        <v>#N/A</v>
      </c>
      <c r="O50" s="176">
        <f>IF(ISNUMBER('実質公債費比率（分子）の構造'!O$53),'実質公債費比率（分子）の構造'!O$53,NA())</f>
        <v>1583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72070</v>
      </c>
      <c r="E56" s="175"/>
      <c r="F56" s="175"/>
      <c r="G56" s="175">
        <f>'将来負担比率（分子）の構造'!J$52</f>
        <v>73544</v>
      </c>
      <c r="H56" s="175"/>
      <c r="I56" s="175"/>
      <c r="J56" s="175">
        <f>'将来負担比率（分子）の構造'!K$52</f>
        <v>72015</v>
      </c>
      <c r="K56" s="175"/>
      <c r="L56" s="175"/>
      <c r="M56" s="175">
        <f>'将来負担比率（分子）の構造'!L$52</f>
        <v>70259</v>
      </c>
      <c r="N56" s="175"/>
      <c r="O56" s="175"/>
      <c r="P56" s="175">
        <f>'将来負担比率（分子）の構造'!M$52</f>
        <v>71062</v>
      </c>
    </row>
    <row r="57" spans="1:16" x14ac:dyDescent="0.15">
      <c r="A57" s="175" t="s">
        <v>42</v>
      </c>
      <c r="B57" s="175"/>
      <c r="C57" s="175"/>
      <c r="D57" s="175">
        <f>'将来負担比率（分子）の構造'!I$51</f>
        <v>21866</v>
      </c>
      <c r="E57" s="175"/>
      <c r="F57" s="175"/>
      <c r="G57" s="175">
        <f>'将来負担比率（分子）の構造'!J$51</f>
        <v>20754</v>
      </c>
      <c r="H57" s="175"/>
      <c r="I57" s="175"/>
      <c r="J57" s="175">
        <f>'将来負担比率（分子）の構造'!K$51</f>
        <v>5131</v>
      </c>
      <c r="K57" s="175"/>
      <c r="L57" s="175"/>
      <c r="M57" s="175">
        <f>'将来負担比率（分子）の構造'!L$51</f>
        <v>4547</v>
      </c>
      <c r="N57" s="175"/>
      <c r="O57" s="175"/>
      <c r="P57" s="175">
        <f>'将来負担比率（分子）の構造'!M$51</f>
        <v>3707</v>
      </c>
    </row>
    <row r="58" spans="1:16" x14ac:dyDescent="0.15">
      <c r="A58" s="175" t="s">
        <v>41</v>
      </c>
      <c r="B58" s="175"/>
      <c r="C58" s="175"/>
      <c r="D58" s="175">
        <f>'将来負担比率（分子）の構造'!I$50</f>
        <v>45749</v>
      </c>
      <c r="E58" s="175"/>
      <c r="F58" s="175"/>
      <c r="G58" s="175">
        <f>'将来負担比率（分子）の構造'!J$50</f>
        <v>39168</v>
      </c>
      <c r="H58" s="175"/>
      <c r="I58" s="175"/>
      <c r="J58" s="175">
        <f>'将来負担比率（分子）の構造'!K$50</f>
        <v>29493</v>
      </c>
      <c r="K58" s="175"/>
      <c r="L58" s="175"/>
      <c r="M58" s="175">
        <f>'将来負担比率（分子）の構造'!L$50</f>
        <v>34751</v>
      </c>
      <c r="N58" s="175"/>
      <c r="O58" s="175"/>
      <c r="P58" s="175">
        <f>'将来負担比率（分子）の構造'!M$50</f>
        <v>33294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46</v>
      </c>
      <c r="C61" s="175"/>
      <c r="D61" s="175"/>
      <c r="E61" s="175">
        <f>'将来負担比率（分子）の構造'!J$46</f>
        <v>54</v>
      </c>
      <c r="F61" s="175"/>
      <c r="G61" s="175"/>
      <c r="H61" s="175">
        <f>'将来負担比率（分子）の構造'!K$46</f>
        <v>37</v>
      </c>
      <c r="I61" s="175"/>
      <c r="J61" s="175"/>
      <c r="K61" s="175">
        <f>'将来負担比率（分子）の構造'!L$46</f>
        <v>37</v>
      </c>
      <c r="L61" s="175"/>
      <c r="M61" s="175"/>
      <c r="N61" s="175" t="str">
        <f>'将来負担比率（分子）の構造'!M$46</f>
        <v>-</v>
      </c>
      <c r="O61" s="175"/>
      <c r="P61" s="175"/>
    </row>
    <row r="62" spans="1:16" x14ac:dyDescent="0.15">
      <c r="A62" s="175" t="s">
        <v>35</v>
      </c>
      <c r="B62" s="175">
        <f>'将来負担比率（分子）の構造'!I$45</f>
        <v>9009</v>
      </c>
      <c r="C62" s="175"/>
      <c r="D62" s="175"/>
      <c r="E62" s="175">
        <f>'将来負担比率（分子）の構造'!J$45</f>
        <v>8800</v>
      </c>
      <c r="F62" s="175"/>
      <c r="G62" s="175"/>
      <c r="H62" s="175">
        <f>'将来負担比率（分子）の構造'!K$45</f>
        <v>8401</v>
      </c>
      <c r="I62" s="175"/>
      <c r="J62" s="175"/>
      <c r="K62" s="175">
        <f>'将来負担比率（分子）の構造'!L$45</f>
        <v>8444</v>
      </c>
      <c r="L62" s="175"/>
      <c r="M62" s="175"/>
      <c r="N62" s="175">
        <f>'将来負担比率（分子）の構造'!M$45</f>
        <v>8081</v>
      </c>
      <c r="O62" s="175"/>
      <c r="P62" s="175"/>
    </row>
    <row r="63" spans="1:16" x14ac:dyDescent="0.15">
      <c r="A63" s="175" t="s">
        <v>34</v>
      </c>
      <c r="B63" s="175">
        <f>'将来負担比率（分子）の構造'!I$44</f>
        <v>2225</v>
      </c>
      <c r="C63" s="175"/>
      <c r="D63" s="175"/>
      <c r="E63" s="175">
        <f>'将来負担比率（分子）の構造'!J$44</f>
        <v>2097</v>
      </c>
      <c r="F63" s="175"/>
      <c r="G63" s="175"/>
      <c r="H63" s="175">
        <f>'将来負担比率（分子）の構造'!K$44</f>
        <v>1844</v>
      </c>
      <c r="I63" s="175"/>
      <c r="J63" s="175"/>
      <c r="K63" s="175">
        <f>'将来負担比率（分子）の構造'!L$44</f>
        <v>1666</v>
      </c>
      <c r="L63" s="175"/>
      <c r="M63" s="175"/>
      <c r="N63" s="175">
        <f>'将来負担比率（分子）の構造'!M$44</f>
        <v>1483</v>
      </c>
      <c r="O63" s="175"/>
      <c r="P63" s="175"/>
    </row>
    <row r="64" spans="1:16" x14ac:dyDescent="0.15">
      <c r="A64" s="175" t="s">
        <v>33</v>
      </c>
      <c r="B64" s="175">
        <f>'将来負担比率（分子）の構造'!I$43</f>
        <v>37858</v>
      </c>
      <c r="C64" s="175"/>
      <c r="D64" s="175"/>
      <c r="E64" s="175">
        <f>'将来負担比率（分子）の構造'!J$43</f>
        <v>38575</v>
      </c>
      <c r="F64" s="175"/>
      <c r="G64" s="175"/>
      <c r="H64" s="175">
        <f>'将来負担比率（分子）の構造'!K$43</f>
        <v>37719</v>
      </c>
      <c r="I64" s="175"/>
      <c r="J64" s="175"/>
      <c r="K64" s="175">
        <f>'将来負担比率（分子）の構造'!L$43</f>
        <v>37060</v>
      </c>
      <c r="L64" s="175"/>
      <c r="M64" s="175"/>
      <c r="N64" s="175">
        <f>'将来負担比率（分子）の構造'!M$43</f>
        <v>32555</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80262</v>
      </c>
      <c r="C66" s="175"/>
      <c r="D66" s="175"/>
      <c r="E66" s="175">
        <f>'将来負担比率（分子）の構造'!J$41</f>
        <v>84222</v>
      </c>
      <c r="F66" s="175"/>
      <c r="G66" s="175"/>
      <c r="H66" s="175">
        <f>'将来負担比率（分子）の構造'!K$41</f>
        <v>71655</v>
      </c>
      <c r="I66" s="175"/>
      <c r="J66" s="175"/>
      <c r="K66" s="175">
        <f>'将来負担比率（分子）の構造'!L$41</f>
        <v>71017</v>
      </c>
      <c r="L66" s="175"/>
      <c r="M66" s="175"/>
      <c r="N66" s="175">
        <f>'将来負担比率（分子）の構造'!M$41</f>
        <v>70945</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281</v>
      </c>
      <c r="G67" s="175" t="e">
        <f>NA()</f>
        <v>#N/A</v>
      </c>
      <c r="H67" s="175" t="e">
        <f>NA()</f>
        <v>#N/A</v>
      </c>
      <c r="I67" s="175">
        <f>IF(ISNUMBER('将来負担比率（分子）の構造'!K$53), IF('将来負担比率（分子）の構造'!K$53 &lt; 0, 0, '将来負担比率（分子）の構造'!K$53), NA())</f>
        <v>13018</v>
      </c>
      <c r="J67" s="175" t="e">
        <f>NA()</f>
        <v>#N/A</v>
      </c>
      <c r="K67" s="175" t="e">
        <f>NA()</f>
        <v>#N/A</v>
      </c>
      <c r="L67" s="175">
        <f>IF(ISNUMBER('将来負担比率（分子）の構造'!L$53), IF('将来負担比率（分子）の構造'!L$53 &lt; 0, 0, '将来負担比率（分子）の構造'!L$53), NA())</f>
        <v>8667</v>
      </c>
      <c r="M67" s="175" t="e">
        <f>NA()</f>
        <v>#N/A</v>
      </c>
      <c r="N67" s="175" t="e">
        <f>NA()</f>
        <v>#N/A</v>
      </c>
      <c r="O67" s="175">
        <f>IF(ISNUMBER('将来負担比率（分子）の構造'!M$53), IF('将来負担比率（分子）の構造'!M$53 &lt; 0, 0, '将来負担比率（分子）の構造'!M$53), NA())</f>
        <v>5001</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8618</v>
      </c>
      <c r="C72" s="179">
        <f>基金残高に係る経年分析!G55</f>
        <v>8589</v>
      </c>
      <c r="D72" s="179">
        <f>基金残高に係る経年分析!H55</f>
        <v>8141</v>
      </c>
    </row>
    <row r="73" spans="1:16" x14ac:dyDescent="0.15">
      <c r="A73" s="178" t="s">
        <v>74</v>
      </c>
      <c r="B73" s="179">
        <f>基金残高に係る経年分析!F56</f>
        <v>3851</v>
      </c>
      <c r="C73" s="179">
        <f>基金残高に係る経年分析!G56</f>
        <v>2831</v>
      </c>
      <c r="D73" s="179">
        <f>基金残高に係る経年分析!H56</f>
        <v>1990</v>
      </c>
    </row>
    <row r="74" spans="1:16" x14ac:dyDescent="0.15">
      <c r="A74" s="178" t="s">
        <v>75</v>
      </c>
      <c r="B74" s="179">
        <f>基金残高に係る経年分析!F57</f>
        <v>19864</v>
      </c>
      <c r="C74" s="179">
        <f>基金残高に係る経年分析!G57</f>
        <v>22877</v>
      </c>
      <c r="D74" s="179">
        <f>基金残高に係る経年分析!H57</f>
        <v>25568</v>
      </c>
    </row>
  </sheetData>
  <sheetProtection algorithmName="SHA-512" hashValue="tTLYbSiQl+nLR+ywdH6lCtB7nltT4tfDadRzu1tBwJ1OF2e6+eQ5wCOtYYXVdHFW4PObkisgdyF8CUvBaadSHw==" saltValue="JpflIFUQF2syds0yMwVue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7"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19500425</v>
      </c>
      <c r="S5" s="677"/>
      <c r="T5" s="677"/>
      <c r="U5" s="677"/>
      <c r="V5" s="677"/>
      <c r="W5" s="677"/>
      <c r="X5" s="677"/>
      <c r="Y5" s="702"/>
      <c r="Z5" s="715">
        <v>22.1</v>
      </c>
      <c r="AA5" s="715"/>
      <c r="AB5" s="715"/>
      <c r="AC5" s="715"/>
      <c r="AD5" s="716">
        <v>18304638</v>
      </c>
      <c r="AE5" s="716"/>
      <c r="AF5" s="716"/>
      <c r="AG5" s="716"/>
      <c r="AH5" s="716"/>
      <c r="AI5" s="716"/>
      <c r="AJ5" s="716"/>
      <c r="AK5" s="716"/>
      <c r="AL5" s="703">
        <v>45.4</v>
      </c>
      <c r="AM5" s="685"/>
      <c r="AN5" s="685"/>
      <c r="AO5" s="704"/>
      <c r="AP5" s="679" t="s">
        <v>217</v>
      </c>
      <c r="AQ5" s="680"/>
      <c r="AR5" s="680"/>
      <c r="AS5" s="680"/>
      <c r="AT5" s="680"/>
      <c r="AU5" s="680"/>
      <c r="AV5" s="680"/>
      <c r="AW5" s="680"/>
      <c r="AX5" s="680"/>
      <c r="AY5" s="680"/>
      <c r="AZ5" s="680"/>
      <c r="BA5" s="680"/>
      <c r="BB5" s="680"/>
      <c r="BC5" s="680"/>
      <c r="BD5" s="680"/>
      <c r="BE5" s="680"/>
      <c r="BF5" s="681"/>
      <c r="BG5" s="621">
        <v>18274208</v>
      </c>
      <c r="BH5" s="622"/>
      <c r="BI5" s="622"/>
      <c r="BJ5" s="622"/>
      <c r="BK5" s="622"/>
      <c r="BL5" s="622"/>
      <c r="BM5" s="622"/>
      <c r="BN5" s="623"/>
      <c r="BO5" s="659">
        <v>93.7</v>
      </c>
      <c r="BP5" s="659"/>
      <c r="BQ5" s="659"/>
      <c r="BR5" s="659"/>
      <c r="BS5" s="660">
        <v>159783</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758536</v>
      </c>
      <c r="S6" s="622"/>
      <c r="T6" s="622"/>
      <c r="U6" s="622"/>
      <c r="V6" s="622"/>
      <c r="W6" s="622"/>
      <c r="X6" s="622"/>
      <c r="Y6" s="623"/>
      <c r="Z6" s="659">
        <v>0.9</v>
      </c>
      <c r="AA6" s="659"/>
      <c r="AB6" s="659"/>
      <c r="AC6" s="659"/>
      <c r="AD6" s="660">
        <v>758536</v>
      </c>
      <c r="AE6" s="660"/>
      <c r="AF6" s="660"/>
      <c r="AG6" s="660"/>
      <c r="AH6" s="660"/>
      <c r="AI6" s="660"/>
      <c r="AJ6" s="660"/>
      <c r="AK6" s="660"/>
      <c r="AL6" s="624">
        <v>1.9</v>
      </c>
      <c r="AM6" s="625"/>
      <c r="AN6" s="625"/>
      <c r="AO6" s="661"/>
      <c r="AP6" s="618" t="s">
        <v>222</v>
      </c>
      <c r="AQ6" s="619"/>
      <c r="AR6" s="619"/>
      <c r="AS6" s="619"/>
      <c r="AT6" s="619"/>
      <c r="AU6" s="619"/>
      <c r="AV6" s="619"/>
      <c r="AW6" s="619"/>
      <c r="AX6" s="619"/>
      <c r="AY6" s="619"/>
      <c r="AZ6" s="619"/>
      <c r="BA6" s="619"/>
      <c r="BB6" s="619"/>
      <c r="BC6" s="619"/>
      <c r="BD6" s="619"/>
      <c r="BE6" s="619"/>
      <c r="BF6" s="620"/>
      <c r="BG6" s="621">
        <v>18274208</v>
      </c>
      <c r="BH6" s="622"/>
      <c r="BI6" s="622"/>
      <c r="BJ6" s="622"/>
      <c r="BK6" s="622"/>
      <c r="BL6" s="622"/>
      <c r="BM6" s="622"/>
      <c r="BN6" s="623"/>
      <c r="BO6" s="659">
        <v>93.7</v>
      </c>
      <c r="BP6" s="659"/>
      <c r="BQ6" s="659"/>
      <c r="BR6" s="659"/>
      <c r="BS6" s="660">
        <v>159783</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376533</v>
      </c>
      <c r="CS6" s="622"/>
      <c r="CT6" s="622"/>
      <c r="CU6" s="622"/>
      <c r="CV6" s="622"/>
      <c r="CW6" s="622"/>
      <c r="CX6" s="622"/>
      <c r="CY6" s="623"/>
      <c r="CZ6" s="703">
        <v>0.4</v>
      </c>
      <c r="DA6" s="685"/>
      <c r="DB6" s="685"/>
      <c r="DC6" s="705"/>
      <c r="DD6" s="627" t="s">
        <v>122</v>
      </c>
      <c r="DE6" s="622"/>
      <c r="DF6" s="622"/>
      <c r="DG6" s="622"/>
      <c r="DH6" s="622"/>
      <c r="DI6" s="622"/>
      <c r="DJ6" s="622"/>
      <c r="DK6" s="622"/>
      <c r="DL6" s="622"/>
      <c r="DM6" s="622"/>
      <c r="DN6" s="622"/>
      <c r="DO6" s="622"/>
      <c r="DP6" s="623"/>
      <c r="DQ6" s="627">
        <v>376533</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4242</v>
      </c>
      <c r="S7" s="622"/>
      <c r="T7" s="622"/>
      <c r="U7" s="622"/>
      <c r="V7" s="622"/>
      <c r="W7" s="622"/>
      <c r="X7" s="622"/>
      <c r="Y7" s="623"/>
      <c r="Z7" s="659">
        <v>0</v>
      </c>
      <c r="AA7" s="659"/>
      <c r="AB7" s="659"/>
      <c r="AC7" s="659"/>
      <c r="AD7" s="660">
        <v>4242</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7535647</v>
      </c>
      <c r="BH7" s="622"/>
      <c r="BI7" s="622"/>
      <c r="BJ7" s="622"/>
      <c r="BK7" s="622"/>
      <c r="BL7" s="622"/>
      <c r="BM7" s="622"/>
      <c r="BN7" s="623"/>
      <c r="BO7" s="659">
        <v>38.6</v>
      </c>
      <c r="BP7" s="659"/>
      <c r="BQ7" s="659"/>
      <c r="BR7" s="659"/>
      <c r="BS7" s="660">
        <v>159783</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10670656</v>
      </c>
      <c r="CS7" s="622"/>
      <c r="CT7" s="622"/>
      <c r="CU7" s="622"/>
      <c r="CV7" s="622"/>
      <c r="CW7" s="622"/>
      <c r="CX7" s="622"/>
      <c r="CY7" s="623"/>
      <c r="CZ7" s="659">
        <v>12.4</v>
      </c>
      <c r="DA7" s="659"/>
      <c r="DB7" s="659"/>
      <c r="DC7" s="659"/>
      <c r="DD7" s="627">
        <v>255917</v>
      </c>
      <c r="DE7" s="622"/>
      <c r="DF7" s="622"/>
      <c r="DG7" s="622"/>
      <c r="DH7" s="622"/>
      <c r="DI7" s="622"/>
      <c r="DJ7" s="622"/>
      <c r="DK7" s="622"/>
      <c r="DL7" s="622"/>
      <c r="DM7" s="622"/>
      <c r="DN7" s="622"/>
      <c r="DO7" s="622"/>
      <c r="DP7" s="623"/>
      <c r="DQ7" s="627">
        <v>6933099</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64109</v>
      </c>
      <c r="S8" s="622"/>
      <c r="T8" s="622"/>
      <c r="U8" s="622"/>
      <c r="V8" s="622"/>
      <c r="W8" s="622"/>
      <c r="X8" s="622"/>
      <c r="Y8" s="623"/>
      <c r="Z8" s="659">
        <v>0.1</v>
      </c>
      <c r="AA8" s="659"/>
      <c r="AB8" s="659"/>
      <c r="AC8" s="659"/>
      <c r="AD8" s="660">
        <v>64109</v>
      </c>
      <c r="AE8" s="660"/>
      <c r="AF8" s="660"/>
      <c r="AG8" s="660"/>
      <c r="AH8" s="660"/>
      <c r="AI8" s="660"/>
      <c r="AJ8" s="660"/>
      <c r="AK8" s="660"/>
      <c r="AL8" s="624">
        <v>0.2</v>
      </c>
      <c r="AM8" s="625"/>
      <c r="AN8" s="625"/>
      <c r="AO8" s="661"/>
      <c r="AP8" s="618" t="s">
        <v>228</v>
      </c>
      <c r="AQ8" s="619"/>
      <c r="AR8" s="619"/>
      <c r="AS8" s="619"/>
      <c r="AT8" s="619"/>
      <c r="AU8" s="619"/>
      <c r="AV8" s="619"/>
      <c r="AW8" s="619"/>
      <c r="AX8" s="619"/>
      <c r="AY8" s="619"/>
      <c r="AZ8" s="619"/>
      <c r="BA8" s="619"/>
      <c r="BB8" s="619"/>
      <c r="BC8" s="619"/>
      <c r="BD8" s="619"/>
      <c r="BE8" s="619"/>
      <c r="BF8" s="620"/>
      <c r="BG8" s="621">
        <v>226978</v>
      </c>
      <c r="BH8" s="622"/>
      <c r="BI8" s="622"/>
      <c r="BJ8" s="622"/>
      <c r="BK8" s="622"/>
      <c r="BL8" s="622"/>
      <c r="BM8" s="622"/>
      <c r="BN8" s="623"/>
      <c r="BO8" s="659">
        <v>1.2</v>
      </c>
      <c r="BP8" s="659"/>
      <c r="BQ8" s="659"/>
      <c r="BR8" s="659"/>
      <c r="BS8" s="660" t="s">
        <v>122</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26023896</v>
      </c>
      <c r="CS8" s="622"/>
      <c r="CT8" s="622"/>
      <c r="CU8" s="622"/>
      <c r="CV8" s="622"/>
      <c r="CW8" s="622"/>
      <c r="CX8" s="622"/>
      <c r="CY8" s="623"/>
      <c r="CZ8" s="659">
        <v>30.3</v>
      </c>
      <c r="DA8" s="659"/>
      <c r="DB8" s="659"/>
      <c r="DC8" s="659"/>
      <c r="DD8" s="627">
        <v>507889</v>
      </c>
      <c r="DE8" s="622"/>
      <c r="DF8" s="622"/>
      <c r="DG8" s="622"/>
      <c r="DH8" s="622"/>
      <c r="DI8" s="622"/>
      <c r="DJ8" s="622"/>
      <c r="DK8" s="622"/>
      <c r="DL8" s="622"/>
      <c r="DM8" s="622"/>
      <c r="DN8" s="622"/>
      <c r="DO8" s="622"/>
      <c r="DP8" s="623"/>
      <c r="DQ8" s="627">
        <v>15245344</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73930</v>
      </c>
      <c r="S9" s="622"/>
      <c r="T9" s="622"/>
      <c r="U9" s="622"/>
      <c r="V9" s="622"/>
      <c r="W9" s="622"/>
      <c r="X9" s="622"/>
      <c r="Y9" s="623"/>
      <c r="Z9" s="659">
        <v>0.1</v>
      </c>
      <c r="AA9" s="659"/>
      <c r="AB9" s="659"/>
      <c r="AC9" s="659"/>
      <c r="AD9" s="660">
        <v>73930</v>
      </c>
      <c r="AE9" s="660"/>
      <c r="AF9" s="660"/>
      <c r="AG9" s="660"/>
      <c r="AH9" s="660"/>
      <c r="AI9" s="660"/>
      <c r="AJ9" s="660"/>
      <c r="AK9" s="660"/>
      <c r="AL9" s="624">
        <v>0.2</v>
      </c>
      <c r="AM9" s="625"/>
      <c r="AN9" s="625"/>
      <c r="AO9" s="661"/>
      <c r="AP9" s="618" t="s">
        <v>231</v>
      </c>
      <c r="AQ9" s="619"/>
      <c r="AR9" s="619"/>
      <c r="AS9" s="619"/>
      <c r="AT9" s="619"/>
      <c r="AU9" s="619"/>
      <c r="AV9" s="619"/>
      <c r="AW9" s="619"/>
      <c r="AX9" s="619"/>
      <c r="AY9" s="619"/>
      <c r="AZ9" s="619"/>
      <c r="BA9" s="619"/>
      <c r="BB9" s="619"/>
      <c r="BC9" s="619"/>
      <c r="BD9" s="619"/>
      <c r="BE9" s="619"/>
      <c r="BF9" s="620"/>
      <c r="BG9" s="621">
        <v>6038858</v>
      </c>
      <c r="BH9" s="622"/>
      <c r="BI9" s="622"/>
      <c r="BJ9" s="622"/>
      <c r="BK9" s="622"/>
      <c r="BL9" s="622"/>
      <c r="BM9" s="622"/>
      <c r="BN9" s="623"/>
      <c r="BO9" s="659">
        <v>31</v>
      </c>
      <c r="BP9" s="659"/>
      <c r="BQ9" s="659"/>
      <c r="BR9" s="659"/>
      <c r="BS9" s="660" t="s">
        <v>122</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9098165</v>
      </c>
      <c r="CS9" s="622"/>
      <c r="CT9" s="622"/>
      <c r="CU9" s="622"/>
      <c r="CV9" s="622"/>
      <c r="CW9" s="622"/>
      <c r="CX9" s="622"/>
      <c r="CY9" s="623"/>
      <c r="CZ9" s="659">
        <v>10.6</v>
      </c>
      <c r="DA9" s="659"/>
      <c r="DB9" s="659"/>
      <c r="DC9" s="659"/>
      <c r="DD9" s="627">
        <v>1745736</v>
      </c>
      <c r="DE9" s="622"/>
      <c r="DF9" s="622"/>
      <c r="DG9" s="622"/>
      <c r="DH9" s="622"/>
      <c r="DI9" s="622"/>
      <c r="DJ9" s="622"/>
      <c r="DK9" s="622"/>
      <c r="DL9" s="622"/>
      <c r="DM9" s="622"/>
      <c r="DN9" s="622"/>
      <c r="DO9" s="622"/>
      <c r="DP9" s="623"/>
      <c r="DQ9" s="627">
        <v>5989544</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420881</v>
      </c>
      <c r="BH10" s="622"/>
      <c r="BI10" s="622"/>
      <c r="BJ10" s="622"/>
      <c r="BK10" s="622"/>
      <c r="BL10" s="622"/>
      <c r="BM10" s="622"/>
      <c r="BN10" s="623"/>
      <c r="BO10" s="659">
        <v>2.2000000000000002</v>
      </c>
      <c r="BP10" s="659"/>
      <c r="BQ10" s="659"/>
      <c r="BR10" s="659"/>
      <c r="BS10" s="660" t="s">
        <v>122</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v>69685</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56618</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3471315</v>
      </c>
      <c r="S11" s="622"/>
      <c r="T11" s="622"/>
      <c r="U11" s="622"/>
      <c r="V11" s="622"/>
      <c r="W11" s="622"/>
      <c r="X11" s="622"/>
      <c r="Y11" s="623"/>
      <c r="Z11" s="624">
        <v>3.9</v>
      </c>
      <c r="AA11" s="625"/>
      <c r="AB11" s="625"/>
      <c r="AC11" s="626"/>
      <c r="AD11" s="627">
        <v>3471315</v>
      </c>
      <c r="AE11" s="622"/>
      <c r="AF11" s="622"/>
      <c r="AG11" s="622"/>
      <c r="AH11" s="622"/>
      <c r="AI11" s="622"/>
      <c r="AJ11" s="622"/>
      <c r="AK11" s="623"/>
      <c r="AL11" s="624">
        <v>8.6</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848930</v>
      </c>
      <c r="BH11" s="622"/>
      <c r="BI11" s="622"/>
      <c r="BJ11" s="622"/>
      <c r="BK11" s="622"/>
      <c r="BL11" s="622"/>
      <c r="BM11" s="622"/>
      <c r="BN11" s="623"/>
      <c r="BO11" s="659">
        <v>4.4000000000000004</v>
      </c>
      <c r="BP11" s="659"/>
      <c r="BQ11" s="659"/>
      <c r="BR11" s="659"/>
      <c r="BS11" s="660">
        <v>159783</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2395682</v>
      </c>
      <c r="CS11" s="622"/>
      <c r="CT11" s="622"/>
      <c r="CU11" s="622"/>
      <c r="CV11" s="622"/>
      <c r="CW11" s="622"/>
      <c r="CX11" s="622"/>
      <c r="CY11" s="623"/>
      <c r="CZ11" s="659">
        <v>2.8</v>
      </c>
      <c r="DA11" s="659"/>
      <c r="DB11" s="659"/>
      <c r="DC11" s="659"/>
      <c r="DD11" s="627">
        <v>1009833</v>
      </c>
      <c r="DE11" s="622"/>
      <c r="DF11" s="622"/>
      <c r="DG11" s="622"/>
      <c r="DH11" s="622"/>
      <c r="DI11" s="622"/>
      <c r="DJ11" s="622"/>
      <c r="DK11" s="622"/>
      <c r="DL11" s="622"/>
      <c r="DM11" s="622"/>
      <c r="DN11" s="622"/>
      <c r="DO11" s="622"/>
      <c r="DP11" s="623"/>
      <c r="DQ11" s="627">
        <v>1104251</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8909489</v>
      </c>
      <c r="BH12" s="622"/>
      <c r="BI12" s="622"/>
      <c r="BJ12" s="622"/>
      <c r="BK12" s="622"/>
      <c r="BL12" s="622"/>
      <c r="BM12" s="622"/>
      <c r="BN12" s="623"/>
      <c r="BO12" s="659">
        <v>45.7</v>
      </c>
      <c r="BP12" s="659"/>
      <c r="BQ12" s="659"/>
      <c r="BR12" s="659"/>
      <c r="BS12" s="660" t="s">
        <v>122</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2480800</v>
      </c>
      <c r="CS12" s="622"/>
      <c r="CT12" s="622"/>
      <c r="CU12" s="622"/>
      <c r="CV12" s="622"/>
      <c r="CW12" s="622"/>
      <c r="CX12" s="622"/>
      <c r="CY12" s="623"/>
      <c r="CZ12" s="659">
        <v>2.9</v>
      </c>
      <c r="DA12" s="659"/>
      <c r="DB12" s="659"/>
      <c r="DC12" s="659"/>
      <c r="DD12" s="627">
        <v>33494</v>
      </c>
      <c r="DE12" s="622"/>
      <c r="DF12" s="622"/>
      <c r="DG12" s="622"/>
      <c r="DH12" s="622"/>
      <c r="DI12" s="622"/>
      <c r="DJ12" s="622"/>
      <c r="DK12" s="622"/>
      <c r="DL12" s="622"/>
      <c r="DM12" s="622"/>
      <c r="DN12" s="622"/>
      <c r="DO12" s="622"/>
      <c r="DP12" s="623"/>
      <c r="DQ12" s="627">
        <v>1259774</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8865765</v>
      </c>
      <c r="BH13" s="622"/>
      <c r="BI13" s="622"/>
      <c r="BJ13" s="622"/>
      <c r="BK13" s="622"/>
      <c r="BL13" s="622"/>
      <c r="BM13" s="622"/>
      <c r="BN13" s="623"/>
      <c r="BO13" s="659">
        <v>45.5</v>
      </c>
      <c r="BP13" s="659"/>
      <c r="BQ13" s="659"/>
      <c r="BR13" s="659"/>
      <c r="BS13" s="660" t="s">
        <v>122</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13851317</v>
      </c>
      <c r="CS13" s="622"/>
      <c r="CT13" s="622"/>
      <c r="CU13" s="622"/>
      <c r="CV13" s="622"/>
      <c r="CW13" s="622"/>
      <c r="CX13" s="622"/>
      <c r="CY13" s="623"/>
      <c r="CZ13" s="659">
        <v>16.100000000000001</v>
      </c>
      <c r="DA13" s="659"/>
      <c r="DB13" s="659"/>
      <c r="DC13" s="659"/>
      <c r="DD13" s="627">
        <v>3994797</v>
      </c>
      <c r="DE13" s="622"/>
      <c r="DF13" s="622"/>
      <c r="DG13" s="622"/>
      <c r="DH13" s="622"/>
      <c r="DI13" s="622"/>
      <c r="DJ13" s="622"/>
      <c r="DK13" s="622"/>
      <c r="DL13" s="622"/>
      <c r="DM13" s="622"/>
      <c r="DN13" s="622"/>
      <c r="DO13" s="622"/>
      <c r="DP13" s="623"/>
      <c r="DQ13" s="627">
        <v>4910903</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v>7811</v>
      </c>
      <c r="S14" s="622"/>
      <c r="T14" s="622"/>
      <c r="U14" s="622"/>
      <c r="V14" s="622"/>
      <c r="W14" s="622"/>
      <c r="X14" s="622"/>
      <c r="Y14" s="623"/>
      <c r="Z14" s="659">
        <v>0</v>
      </c>
      <c r="AA14" s="659"/>
      <c r="AB14" s="659"/>
      <c r="AC14" s="659"/>
      <c r="AD14" s="660">
        <v>7811</v>
      </c>
      <c r="AE14" s="660"/>
      <c r="AF14" s="660"/>
      <c r="AG14" s="660"/>
      <c r="AH14" s="660"/>
      <c r="AI14" s="660"/>
      <c r="AJ14" s="660"/>
      <c r="AK14" s="660"/>
      <c r="AL14" s="624">
        <v>0</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483491</v>
      </c>
      <c r="BH14" s="622"/>
      <c r="BI14" s="622"/>
      <c r="BJ14" s="622"/>
      <c r="BK14" s="622"/>
      <c r="BL14" s="622"/>
      <c r="BM14" s="622"/>
      <c r="BN14" s="623"/>
      <c r="BO14" s="659">
        <v>2.5</v>
      </c>
      <c r="BP14" s="659"/>
      <c r="BQ14" s="659"/>
      <c r="BR14" s="659"/>
      <c r="BS14" s="660" t="s">
        <v>122</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4002696</v>
      </c>
      <c r="CS14" s="622"/>
      <c r="CT14" s="622"/>
      <c r="CU14" s="622"/>
      <c r="CV14" s="622"/>
      <c r="CW14" s="622"/>
      <c r="CX14" s="622"/>
      <c r="CY14" s="623"/>
      <c r="CZ14" s="659">
        <v>4.7</v>
      </c>
      <c r="DA14" s="659"/>
      <c r="DB14" s="659"/>
      <c r="DC14" s="659"/>
      <c r="DD14" s="627">
        <v>980263</v>
      </c>
      <c r="DE14" s="622"/>
      <c r="DF14" s="622"/>
      <c r="DG14" s="622"/>
      <c r="DH14" s="622"/>
      <c r="DI14" s="622"/>
      <c r="DJ14" s="622"/>
      <c r="DK14" s="622"/>
      <c r="DL14" s="622"/>
      <c r="DM14" s="622"/>
      <c r="DN14" s="622"/>
      <c r="DO14" s="622"/>
      <c r="DP14" s="623"/>
      <c r="DQ14" s="627">
        <v>2972911</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1345581</v>
      </c>
      <c r="BH15" s="622"/>
      <c r="BI15" s="622"/>
      <c r="BJ15" s="622"/>
      <c r="BK15" s="622"/>
      <c r="BL15" s="622"/>
      <c r="BM15" s="622"/>
      <c r="BN15" s="623"/>
      <c r="BO15" s="659">
        <v>6.9</v>
      </c>
      <c r="BP15" s="659"/>
      <c r="BQ15" s="659"/>
      <c r="BR15" s="659"/>
      <c r="BS15" s="660" t="s">
        <v>122</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9761644</v>
      </c>
      <c r="CS15" s="622"/>
      <c r="CT15" s="622"/>
      <c r="CU15" s="622"/>
      <c r="CV15" s="622"/>
      <c r="CW15" s="622"/>
      <c r="CX15" s="622"/>
      <c r="CY15" s="623"/>
      <c r="CZ15" s="659">
        <v>11.4</v>
      </c>
      <c r="DA15" s="659"/>
      <c r="DB15" s="659"/>
      <c r="DC15" s="659"/>
      <c r="DD15" s="627">
        <v>2869924</v>
      </c>
      <c r="DE15" s="622"/>
      <c r="DF15" s="622"/>
      <c r="DG15" s="622"/>
      <c r="DH15" s="622"/>
      <c r="DI15" s="622"/>
      <c r="DJ15" s="622"/>
      <c r="DK15" s="622"/>
      <c r="DL15" s="622"/>
      <c r="DM15" s="622"/>
      <c r="DN15" s="622"/>
      <c r="DO15" s="622"/>
      <c r="DP15" s="623"/>
      <c r="DQ15" s="627">
        <v>5772644</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79969</v>
      </c>
      <c r="S16" s="622"/>
      <c r="T16" s="622"/>
      <c r="U16" s="622"/>
      <c r="V16" s="622"/>
      <c r="W16" s="622"/>
      <c r="X16" s="622"/>
      <c r="Y16" s="623"/>
      <c r="Z16" s="659">
        <v>0.1</v>
      </c>
      <c r="AA16" s="659"/>
      <c r="AB16" s="659"/>
      <c r="AC16" s="659"/>
      <c r="AD16" s="660">
        <v>79969</v>
      </c>
      <c r="AE16" s="660"/>
      <c r="AF16" s="660"/>
      <c r="AG16" s="660"/>
      <c r="AH16" s="660"/>
      <c r="AI16" s="660"/>
      <c r="AJ16" s="660"/>
      <c r="AK16" s="660"/>
      <c r="AL16" s="624">
        <v>0.2</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v>292573</v>
      </c>
      <c r="CS16" s="622"/>
      <c r="CT16" s="622"/>
      <c r="CU16" s="622"/>
      <c r="CV16" s="622"/>
      <c r="CW16" s="622"/>
      <c r="CX16" s="622"/>
      <c r="CY16" s="623"/>
      <c r="CZ16" s="659">
        <v>0.3</v>
      </c>
      <c r="DA16" s="659"/>
      <c r="DB16" s="659"/>
      <c r="DC16" s="659"/>
      <c r="DD16" s="627" t="s">
        <v>122</v>
      </c>
      <c r="DE16" s="622"/>
      <c r="DF16" s="622"/>
      <c r="DG16" s="622"/>
      <c r="DH16" s="622"/>
      <c r="DI16" s="622"/>
      <c r="DJ16" s="622"/>
      <c r="DK16" s="622"/>
      <c r="DL16" s="622"/>
      <c r="DM16" s="622"/>
      <c r="DN16" s="622"/>
      <c r="DO16" s="622"/>
      <c r="DP16" s="623"/>
      <c r="DQ16" s="627">
        <v>42869</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337356</v>
      </c>
      <c r="S17" s="622"/>
      <c r="T17" s="622"/>
      <c r="U17" s="622"/>
      <c r="V17" s="622"/>
      <c r="W17" s="622"/>
      <c r="X17" s="622"/>
      <c r="Y17" s="623"/>
      <c r="Z17" s="659">
        <v>0.4</v>
      </c>
      <c r="AA17" s="659"/>
      <c r="AB17" s="659"/>
      <c r="AC17" s="659"/>
      <c r="AD17" s="660">
        <v>337356</v>
      </c>
      <c r="AE17" s="660"/>
      <c r="AF17" s="660"/>
      <c r="AG17" s="660"/>
      <c r="AH17" s="660"/>
      <c r="AI17" s="660"/>
      <c r="AJ17" s="660"/>
      <c r="AK17" s="660"/>
      <c r="AL17" s="624">
        <v>0.8</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6744292</v>
      </c>
      <c r="CS17" s="622"/>
      <c r="CT17" s="622"/>
      <c r="CU17" s="622"/>
      <c r="CV17" s="622"/>
      <c r="CW17" s="622"/>
      <c r="CX17" s="622"/>
      <c r="CY17" s="623"/>
      <c r="CZ17" s="659">
        <v>7.9</v>
      </c>
      <c r="DA17" s="659"/>
      <c r="DB17" s="659"/>
      <c r="DC17" s="659"/>
      <c r="DD17" s="627" t="s">
        <v>122</v>
      </c>
      <c r="DE17" s="622"/>
      <c r="DF17" s="622"/>
      <c r="DG17" s="622"/>
      <c r="DH17" s="622"/>
      <c r="DI17" s="622"/>
      <c r="DJ17" s="622"/>
      <c r="DK17" s="622"/>
      <c r="DL17" s="622"/>
      <c r="DM17" s="622"/>
      <c r="DN17" s="622"/>
      <c r="DO17" s="622"/>
      <c r="DP17" s="623"/>
      <c r="DQ17" s="627">
        <v>6147151</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186884</v>
      </c>
      <c r="S18" s="622"/>
      <c r="T18" s="622"/>
      <c r="U18" s="622"/>
      <c r="V18" s="622"/>
      <c r="W18" s="622"/>
      <c r="X18" s="622"/>
      <c r="Y18" s="623"/>
      <c r="Z18" s="659">
        <v>0.2</v>
      </c>
      <c r="AA18" s="659"/>
      <c r="AB18" s="659"/>
      <c r="AC18" s="659"/>
      <c r="AD18" s="660">
        <v>186884</v>
      </c>
      <c r="AE18" s="660"/>
      <c r="AF18" s="660"/>
      <c r="AG18" s="660"/>
      <c r="AH18" s="660"/>
      <c r="AI18" s="660"/>
      <c r="AJ18" s="660"/>
      <c r="AK18" s="660"/>
      <c r="AL18" s="624">
        <v>0.5</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170651</v>
      </c>
      <c r="S19" s="622"/>
      <c r="T19" s="622"/>
      <c r="U19" s="622"/>
      <c r="V19" s="622"/>
      <c r="W19" s="622"/>
      <c r="X19" s="622"/>
      <c r="Y19" s="623"/>
      <c r="Z19" s="659">
        <v>0.2</v>
      </c>
      <c r="AA19" s="659"/>
      <c r="AB19" s="659"/>
      <c r="AC19" s="659"/>
      <c r="AD19" s="660">
        <v>170651</v>
      </c>
      <c r="AE19" s="660"/>
      <c r="AF19" s="660"/>
      <c r="AG19" s="660"/>
      <c r="AH19" s="660"/>
      <c r="AI19" s="660"/>
      <c r="AJ19" s="660"/>
      <c r="AK19" s="660"/>
      <c r="AL19" s="624">
        <v>0.4</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1226217</v>
      </c>
      <c r="BH19" s="622"/>
      <c r="BI19" s="622"/>
      <c r="BJ19" s="622"/>
      <c r="BK19" s="622"/>
      <c r="BL19" s="622"/>
      <c r="BM19" s="622"/>
      <c r="BN19" s="623"/>
      <c r="BO19" s="659">
        <v>6.3</v>
      </c>
      <c r="BP19" s="659"/>
      <c r="BQ19" s="659"/>
      <c r="BR19" s="659"/>
      <c r="BS19" s="660" t="s">
        <v>122</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263</v>
      </c>
      <c r="C20" s="689"/>
      <c r="D20" s="689"/>
      <c r="E20" s="689"/>
      <c r="F20" s="689"/>
      <c r="G20" s="689"/>
      <c r="H20" s="689"/>
      <c r="I20" s="689"/>
      <c r="J20" s="689"/>
      <c r="K20" s="689"/>
      <c r="L20" s="689"/>
      <c r="M20" s="689"/>
      <c r="N20" s="689"/>
      <c r="O20" s="689"/>
      <c r="P20" s="689"/>
      <c r="Q20" s="690"/>
      <c r="R20" s="621">
        <v>16233</v>
      </c>
      <c r="S20" s="622"/>
      <c r="T20" s="622"/>
      <c r="U20" s="622"/>
      <c r="V20" s="622"/>
      <c r="W20" s="622"/>
      <c r="X20" s="622"/>
      <c r="Y20" s="623"/>
      <c r="Z20" s="659">
        <v>0</v>
      </c>
      <c r="AA20" s="659"/>
      <c r="AB20" s="659"/>
      <c r="AC20" s="659"/>
      <c r="AD20" s="660">
        <v>16233</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1226217</v>
      </c>
      <c r="BH20" s="622"/>
      <c r="BI20" s="622"/>
      <c r="BJ20" s="622"/>
      <c r="BK20" s="622"/>
      <c r="BL20" s="622"/>
      <c r="BM20" s="622"/>
      <c r="BN20" s="623"/>
      <c r="BO20" s="659">
        <v>6.3</v>
      </c>
      <c r="BP20" s="659"/>
      <c r="BQ20" s="659"/>
      <c r="BR20" s="659"/>
      <c r="BS20" s="660" t="s">
        <v>122</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85767939</v>
      </c>
      <c r="CS20" s="622"/>
      <c r="CT20" s="622"/>
      <c r="CU20" s="622"/>
      <c r="CV20" s="622"/>
      <c r="CW20" s="622"/>
      <c r="CX20" s="622"/>
      <c r="CY20" s="623"/>
      <c r="CZ20" s="659">
        <v>100</v>
      </c>
      <c r="DA20" s="659"/>
      <c r="DB20" s="659"/>
      <c r="DC20" s="659"/>
      <c r="DD20" s="627">
        <v>11397853</v>
      </c>
      <c r="DE20" s="622"/>
      <c r="DF20" s="622"/>
      <c r="DG20" s="622"/>
      <c r="DH20" s="622"/>
      <c r="DI20" s="622"/>
      <c r="DJ20" s="622"/>
      <c r="DK20" s="622"/>
      <c r="DL20" s="622"/>
      <c r="DM20" s="622"/>
      <c r="DN20" s="622"/>
      <c r="DO20" s="622"/>
      <c r="DP20" s="623"/>
      <c r="DQ20" s="627">
        <v>50811641</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18669297</v>
      </c>
      <c r="S21" s="622"/>
      <c r="T21" s="622"/>
      <c r="U21" s="622"/>
      <c r="V21" s="622"/>
      <c r="W21" s="622"/>
      <c r="X21" s="622"/>
      <c r="Y21" s="623"/>
      <c r="Z21" s="659">
        <v>21.2</v>
      </c>
      <c r="AA21" s="659"/>
      <c r="AB21" s="659"/>
      <c r="AC21" s="659"/>
      <c r="AD21" s="660">
        <v>16329057</v>
      </c>
      <c r="AE21" s="660"/>
      <c r="AF21" s="660"/>
      <c r="AG21" s="660"/>
      <c r="AH21" s="660"/>
      <c r="AI21" s="660"/>
      <c r="AJ21" s="660"/>
      <c r="AK21" s="660"/>
      <c r="AL21" s="624">
        <v>40.5</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v>30430</v>
      </c>
      <c r="BH21" s="622"/>
      <c r="BI21" s="622"/>
      <c r="BJ21" s="622"/>
      <c r="BK21" s="622"/>
      <c r="BL21" s="622"/>
      <c r="BM21" s="622"/>
      <c r="BN21" s="623"/>
      <c r="BO21" s="659">
        <v>0.2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16329057</v>
      </c>
      <c r="S22" s="622"/>
      <c r="T22" s="622"/>
      <c r="U22" s="622"/>
      <c r="V22" s="622"/>
      <c r="W22" s="622"/>
      <c r="X22" s="622"/>
      <c r="Y22" s="623"/>
      <c r="Z22" s="659">
        <v>18.5</v>
      </c>
      <c r="AA22" s="659"/>
      <c r="AB22" s="659"/>
      <c r="AC22" s="659"/>
      <c r="AD22" s="660">
        <v>16329057</v>
      </c>
      <c r="AE22" s="660"/>
      <c r="AF22" s="660"/>
      <c r="AG22" s="660"/>
      <c r="AH22" s="660"/>
      <c r="AI22" s="660"/>
      <c r="AJ22" s="660"/>
      <c r="AK22" s="660"/>
      <c r="AL22" s="624">
        <v>40.5</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1894953</v>
      </c>
      <c r="S23" s="622"/>
      <c r="T23" s="622"/>
      <c r="U23" s="622"/>
      <c r="V23" s="622"/>
      <c r="W23" s="622"/>
      <c r="X23" s="622"/>
      <c r="Y23" s="623"/>
      <c r="Z23" s="659">
        <v>2.1</v>
      </c>
      <c r="AA23" s="659"/>
      <c r="AB23" s="659"/>
      <c r="AC23" s="659"/>
      <c r="AD23" s="660" t="s">
        <v>122</v>
      </c>
      <c r="AE23" s="660"/>
      <c r="AF23" s="660"/>
      <c r="AG23" s="660"/>
      <c r="AH23" s="660"/>
      <c r="AI23" s="660"/>
      <c r="AJ23" s="660"/>
      <c r="AK23" s="660"/>
      <c r="AL23" s="624" t="s">
        <v>122</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v>1195787</v>
      </c>
      <c r="BH23" s="622"/>
      <c r="BI23" s="622"/>
      <c r="BJ23" s="622"/>
      <c r="BK23" s="622"/>
      <c r="BL23" s="622"/>
      <c r="BM23" s="622"/>
      <c r="BN23" s="623"/>
      <c r="BO23" s="659">
        <v>6.1</v>
      </c>
      <c r="BP23" s="659"/>
      <c r="BQ23" s="659"/>
      <c r="BR23" s="659"/>
      <c r="BS23" s="660" t="s">
        <v>122</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v>445287</v>
      </c>
      <c r="S24" s="622"/>
      <c r="T24" s="622"/>
      <c r="U24" s="622"/>
      <c r="V24" s="622"/>
      <c r="W24" s="622"/>
      <c r="X24" s="622"/>
      <c r="Y24" s="623"/>
      <c r="Z24" s="659">
        <v>0.5</v>
      </c>
      <c r="AA24" s="659"/>
      <c r="AB24" s="659"/>
      <c r="AC24" s="659"/>
      <c r="AD24" s="660" t="s">
        <v>122</v>
      </c>
      <c r="AE24" s="660"/>
      <c r="AF24" s="660"/>
      <c r="AG24" s="660"/>
      <c r="AH24" s="660"/>
      <c r="AI24" s="660"/>
      <c r="AJ24" s="660"/>
      <c r="AK24" s="660"/>
      <c r="AL24" s="624" t="s">
        <v>122</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33150915</v>
      </c>
      <c r="CS24" s="677"/>
      <c r="CT24" s="677"/>
      <c r="CU24" s="677"/>
      <c r="CV24" s="677"/>
      <c r="CW24" s="677"/>
      <c r="CX24" s="677"/>
      <c r="CY24" s="702"/>
      <c r="CZ24" s="703">
        <v>38.700000000000003</v>
      </c>
      <c r="DA24" s="685"/>
      <c r="DB24" s="685"/>
      <c r="DC24" s="705"/>
      <c r="DD24" s="701">
        <v>22725465</v>
      </c>
      <c r="DE24" s="677"/>
      <c r="DF24" s="677"/>
      <c r="DG24" s="677"/>
      <c r="DH24" s="677"/>
      <c r="DI24" s="677"/>
      <c r="DJ24" s="677"/>
      <c r="DK24" s="702"/>
      <c r="DL24" s="701">
        <v>20014039</v>
      </c>
      <c r="DM24" s="677"/>
      <c r="DN24" s="677"/>
      <c r="DO24" s="677"/>
      <c r="DP24" s="677"/>
      <c r="DQ24" s="677"/>
      <c r="DR24" s="677"/>
      <c r="DS24" s="677"/>
      <c r="DT24" s="677"/>
      <c r="DU24" s="677"/>
      <c r="DV24" s="702"/>
      <c r="DW24" s="703">
        <v>49.3</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43153874</v>
      </c>
      <c r="S25" s="622"/>
      <c r="T25" s="622"/>
      <c r="U25" s="622"/>
      <c r="V25" s="622"/>
      <c r="W25" s="622"/>
      <c r="X25" s="622"/>
      <c r="Y25" s="623"/>
      <c r="Z25" s="659">
        <v>49</v>
      </c>
      <c r="AA25" s="659"/>
      <c r="AB25" s="659"/>
      <c r="AC25" s="659"/>
      <c r="AD25" s="660">
        <v>39617847</v>
      </c>
      <c r="AE25" s="660"/>
      <c r="AF25" s="660"/>
      <c r="AG25" s="660"/>
      <c r="AH25" s="660"/>
      <c r="AI25" s="660"/>
      <c r="AJ25" s="660"/>
      <c r="AK25" s="660"/>
      <c r="AL25" s="624">
        <v>98.3</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11256473</v>
      </c>
      <c r="CS25" s="634"/>
      <c r="CT25" s="634"/>
      <c r="CU25" s="634"/>
      <c r="CV25" s="634"/>
      <c r="CW25" s="634"/>
      <c r="CX25" s="634"/>
      <c r="CY25" s="635"/>
      <c r="CZ25" s="624">
        <v>13.1</v>
      </c>
      <c r="DA25" s="636"/>
      <c r="DB25" s="636"/>
      <c r="DC25" s="637"/>
      <c r="DD25" s="627">
        <v>10231434</v>
      </c>
      <c r="DE25" s="634"/>
      <c r="DF25" s="634"/>
      <c r="DG25" s="634"/>
      <c r="DH25" s="634"/>
      <c r="DI25" s="634"/>
      <c r="DJ25" s="634"/>
      <c r="DK25" s="635"/>
      <c r="DL25" s="627">
        <v>9799311</v>
      </c>
      <c r="DM25" s="634"/>
      <c r="DN25" s="634"/>
      <c r="DO25" s="634"/>
      <c r="DP25" s="634"/>
      <c r="DQ25" s="634"/>
      <c r="DR25" s="634"/>
      <c r="DS25" s="634"/>
      <c r="DT25" s="634"/>
      <c r="DU25" s="634"/>
      <c r="DV25" s="635"/>
      <c r="DW25" s="624">
        <v>24.1</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14304</v>
      </c>
      <c r="S26" s="622"/>
      <c r="T26" s="622"/>
      <c r="U26" s="622"/>
      <c r="V26" s="622"/>
      <c r="W26" s="622"/>
      <c r="X26" s="622"/>
      <c r="Y26" s="623"/>
      <c r="Z26" s="659">
        <v>0</v>
      </c>
      <c r="AA26" s="659"/>
      <c r="AB26" s="659"/>
      <c r="AC26" s="659"/>
      <c r="AD26" s="660">
        <v>14304</v>
      </c>
      <c r="AE26" s="660"/>
      <c r="AF26" s="660"/>
      <c r="AG26" s="660"/>
      <c r="AH26" s="660"/>
      <c r="AI26" s="660"/>
      <c r="AJ26" s="660"/>
      <c r="AK26" s="660"/>
      <c r="AL26" s="624">
        <v>0</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6940737</v>
      </c>
      <c r="CS26" s="622"/>
      <c r="CT26" s="622"/>
      <c r="CU26" s="622"/>
      <c r="CV26" s="622"/>
      <c r="CW26" s="622"/>
      <c r="CX26" s="622"/>
      <c r="CY26" s="623"/>
      <c r="CZ26" s="624">
        <v>8.1</v>
      </c>
      <c r="DA26" s="636"/>
      <c r="DB26" s="636"/>
      <c r="DC26" s="637"/>
      <c r="DD26" s="627">
        <v>6340686</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386046</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19500425</v>
      </c>
      <c r="BH27" s="622"/>
      <c r="BI27" s="622"/>
      <c r="BJ27" s="622"/>
      <c r="BK27" s="622"/>
      <c r="BL27" s="622"/>
      <c r="BM27" s="622"/>
      <c r="BN27" s="623"/>
      <c r="BO27" s="659">
        <v>100</v>
      </c>
      <c r="BP27" s="659"/>
      <c r="BQ27" s="659"/>
      <c r="BR27" s="659"/>
      <c r="BS27" s="660">
        <v>159783</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15150282</v>
      </c>
      <c r="CS27" s="634"/>
      <c r="CT27" s="634"/>
      <c r="CU27" s="634"/>
      <c r="CV27" s="634"/>
      <c r="CW27" s="634"/>
      <c r="CX27" s="634"/>
      <c r="CY27" s="635"/>
      <c r="CZ27" s="624">
        <v>17.7</v>
      </c>
      <c r="DA27" s="636"/>
      <c r="DB27" s="636"/>
      <c r="DC27" s="637"/>
      <c r="DD27" s="627">
        <v>6347012</v>
      </c>
      <c r="DE27" s="634"/>
      <c r="DF27" s="634"/>
      <c r="DG27" s="634"/>
      <c r="DH27" s="634"/>
      <c r="DI27" s="634"/>
      <c r="DJ27" s="634"/>
      <c r="DK27" s="635"/>
      <c r="DL27" s="627">
        <v>4154063</v>
      </c>
      <c r="DM27" s="634"/>
      <c r="DN27" s="634"/>
      <c r="DO27" s="634"/>
      <c r="DP27" s="634"/>
      <c r="DQ27" s="634"/>
      <c r="DR27" s="634"/>
      <c r="DS27" s="634"/>
      <c r="DT27" s="634"/>
      <c r="DU27" s="634"/>
      <c r="DV27" s="635"/>
      <c r="DW27" s="624">
        <v>10.199999999999999</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1532707</v>
      </c>
      <c r="S28" s="622"/>
      <c r="T28" s="622"/>
      <c r="U28" s="622"/>
      <c r="V28" s="622"/>
      <c r="W28" s="622"/>
      <c r="X28" s="622"/>
      <c r="Y28" s="623"/>
      <c r="Z28" s="659">
        <v>1.7</v>
      </c>
      <c r="AA28" s="659"/>
      <c r="AB28" s="659"/>
      <c r="AC28" s="659"/>
      <c r="AD28" s="660">
        <v>262502</v>
      </c>
      <c r="AE28" s="660"/>
      <c r="AF28" s="660"/>
      <c r="AG28" s="660"/>
      <c r="AH28" s="660"/>
      <c r="AI28" s="660"/>
      <c r="AJ28" s="660"/>
      <c r="AK28" s="660"/>
      <c r="AL28" s="624">
        <v>0.7</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6744160</v>
      </c>
      <c r="CS28" s="622"/>
      <c r="CT28" s="622"/>
      <c r="CU28" s="622"/>
      <c r="CV28" s="622"/>
      <c r="CW28" s="622"/>
      <c r="CX28" s="622"/>
      <c r="CY28" s="623"/>
      <c r="CZ28" s="624">
        <v>7.9</v>
      </c>
      <c r="DA28" s="636"/>
      <c r="DB28" s="636"/>
      <c r="DC28" s="637"/>
      <c r="DD28" s="627">
        <v>6147019</v>
      </c>
      <c r="DE28" s="622"/>
      <c r="DF28" s="622"/>
      <c r="DG28" s="622"/>
      <c r="DH28" s="622"/>
      <c r="DI28" s="622"/>
      <c r="DJ28" s="622"/>
      <c r="DK28" s="623"/>
      <c r="DL28" s="627">
        <v>6060665</v>
      </c>
      <c r="DM28" s="622"/>
      <c r="DN28" s="622"/>
      <c r="DO28" s="622"/>
      <c r="DP28" s="622"/>
      <c r="DQ28" s="622"/>
      <c r="DR28" s="622"/>
      <c r="DS28" s="622"/>
      <c r="DT28" s="622"/>
      <c r="DU28" s="622"/>
      <c r="DV28" s="623"/>
      <c r="DW28" s="624">
        <v>14.9</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110389</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6744160</v>
      </c>
      <c r="CS29" s="634"/>
      <c r="CT29" s="634"/>
      <c r="CU29" s="634"/>
      <c r="CV29" s="634"/>
      <c r="CW29" s="634"/>
      <c r="CX29" s="634"/>
      <c r="CY29" s="635"/>
      <c r="CZ29" s="624">
        <v>7.9</v>
      </c>
      <c r="DA29" s="636"/>
      <c r="DB29" s="636"/>
      <c r="DC29" s="637"/>
      <c r="DD29" s="627">
        <v>6147019</v>
      </c>
      <c r="DE29" s="634"/>
      <c r="DF29" s="634"/>
      <c r="DG29" s="634"/>
      <c r="DH29" s="634"/>
      <c r="DI29" s="634"/>
      <c r="DJ29" s="634"/>
      <c r="DK29" s="635"/>
      <c r="DL29" s="627">
        <v>6060665</v>
      </c>
      <c r="DM29" s="634"/>
      <c r="DN29" s="634"/>
      <c r="DO29" s="634"/>
      <c r="DP29" s="634"/>
      <c r="DQ29" s="634"/>
      <c r="DR29" s="634"/>
      <c r="DS29" s="634"/>
      <c r="DT29" s="634"/>
      <c r="DU29" s="634"/>
      <c r="DV29" s="635"/>
      <c r="DW29" s="624">
        <v>14.9</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18593015</v>
      </c>
      <c r="S30" s="622"/>
      <c r="T30" s="622"/>
      <c r="U30" s="622"/>
      <c r="V30" s="622"/>
      <c r="W30" s="622"/>
      <c r="X30" s="622"/>
      <c r="Y30" s="623"/>
      <c r="Z30" s="659">
        <v>21.1</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1"/>
      <c r="BI30" s="691"/>
      <c r="BJ30" s="691"/>
      <c r="BK30" s="691"/>
      <c r="BL30" s="691"/>
      <c r="BM30" s="691"/>
      <c r="BN30" s="691"/>
      <c r="BO30" s="691"/>
      <c r="BP30" s="691"/>
      <c r="BQ30" s="692"/>
      <c r="BR30" s="673" t="s">
        <v>296</v>
      </c>
      <c r="BS30" s="691"/>
      <c r="BT30" s="691"/>
      <c r="BU30" s="691"/>
      <c r="BV30" s="691"/>
      <c r="BW30" s="691"/>
      <c r="BX30" s="691"/>
      <c r="BY30" s="691"/>
      <c r="BZ30" s="691"/>
      <c r="CA30" s="691"/>
      <c r="CB30" s="692"/>
      <c r="CD30" s="642"/>
      <c r="CE30" s="643"/>
      <c r="CF30" s="618" t="s">
        <v>297</v>
      </c>
      <c r="CG30" s="619"/>
      <c r="CH30" s="619"/>
      <c r="CI30" s="619"/>
      <c r="CJ30" s="619"/>
      <c r="CK30" s="619"/>
      <c r="CL30" s="619"/>
      <c r="CM30" s="619"/>
      <c r="CN30" s="619"/>
      <c r="CO30" s="619"/>
      <c r="CP30" s="619"/>
      <c r="CQ30" s="620"/>
      <c r="CR30" s="621">
        <v>6457293</v>
      </c>
      <c r="CS30" s="622"/>
      <c r="CT30" s="622"/>
      <c r="CU30" s="622"/>
      <c r="CV30" s="622"/>
      <c r="CW30" s="622"/>
      <c r="CX30" s="622"/>
      <c r="CY30" s="623"/>
      <c r="CZ30" s="624">
        <v>7.5</v>
      </c>
      <c r="DA30" s="636"/>
      <c r="DB30" s="636"/>
      <c r="DC30" s="637"/>
      <c r="DD30" s="627">
        <v>5863459</v>
      </c>
      <c r="DE30" s="622"/>
      <c r="DF30" s="622"/>
      <c r="DG30" s="622"/>
      <c r="DH30" s="622"/>
      <c r="DI30" s="622"/>
      <c r="DJ30" s="622"/>
      <c r="DK30" s="623"/>
      <c r="DL30" s="627">
        <v>5779790</v>
      </c>
      <c r="DM30" s="622"/>
      <c r="DN30" s="622"/>
      <c r="DO30" s="622"/>
      <c r="DP30" s="622"/>
      <c r="DQ30" s="622"/>
      <c r="DR30" s="622"/>
      <c r="DS30" s="622"/>
      <c r="DT30" s="622"/>
      <c r="DU30" s="622"/>
      <c r="DV30" s="623"/>
      <c r="DW30" s="624">
        <v>14.2</v>
      </c>
      <c r="DX30" s="636"/>
      <c r="DY30" s="636"/>
      <c r="DZ30" s="636"/>
      <c r="EA30" s="636"/>
      <c r="EB30" s="636"/>
      <c r="EC30" s="648"/>
    </row>
    <row r="31" spans="2:133" ht="11.25" customHeight="1" x14ac:dyDescent="0.15">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299</v>
      </c>
      <c r="AQ31" s="694"/>
      <c r="AR31" s="694"/>
      <c r="AS31" s="694"/>
      <c r="AT31" s="695" t="s">
        <v>300</v>
      </c>
      <c r="AU31" s="218"/>
      <c r="AV31" s="218"/>
      <c r="AW31" s="218"/>
      <c r="AX31" s="679" t="s">
        <v>178</v>
      </c>
      <c r="AY31" s="680"/>
      <c r="AZ31" s="680"/>
      <c r="BA31" s="680"/>
      <c r="BB31" s="680"/>
      <c r="BC31" s="680"/>
      <c r="BD31" s="680"/>
      <c r="BE31" s="680"/>
      <c r="BF31" s="681"/>
      <c r="BG31" s="683">
        <v>99</v>
      </c>
      <c r="BH31" s="684"/>
      <c r="BI31" s="684"/>
      <c r="BJ31" s="684"/>
      <c r="BK31" s="684"/>
      <c r="BL31" s="684"/>
      <c r="BM31" s="685">
        <v>97.4</v>
      </c>
      <c r="BN31" s="684"/>
      <c r="BO31" s="684"/>
      <c r="BP31" s="684"/>
      <c r="BQ31" s="686"/>
      <c r="BR31" s="683">
        <v>99.1</v>
      </c>
      <c r="BS31" s="684"/>
      <c r="BT31" s="684"/>
      <c r="BU31" s="684"/>
      <c r="BV31" s="684"/>
      <c r="BW31" s="684"/>
      <c r="BX31" s="685">
        <v>97.4</v>
      </c>
      <c r="BY31" s="684"/>
      <c r="BZ31" s="684"/>
      <c r="CA31" s="684"/>
      <c r="CB31" s="686"/>
      <c r="CD31" s="642"/>
      <c r="CE31" s="643"/>
      <c r="CF31" s="618" t="s">
        <v>301</v>
      </c>
      <c r="CG31" s="619"/>
      <c r="CH31" s="619"/>
      <c r="CI31" s="619"/>
      <c r="CJ31" s="619"/>
      <c r="CK31" s="619"/>
      <c r="CL31" s="619"/>
      <c r="CM31" s="619"/>
      <c r="CN31" s="619"/>
      <c r="CO31" s="619"/>
      <c r="CP31" s="619"/>
      <c r="CQ31" s="620"/>
      <c r="CR31" s="621">
        <v>286867</v>
      </c>
      <c r="CS31" s="634"/>
      <c r="CT31" s="634"/>
      <c r="CU31" s="634"/>
      <c r="CV31" s="634"/>
      <c r="CW31" s="634"/>
      <c r="CX31" s="634"/>
      <c r="CY31" s="635"/>
      <c r="CZ31" s="624">
        <v>0.3</v>
      </c>
      <c r="DA31" s="636"/>
      <c r="DB31" s="636"/>
      <c r="DC31" s="637"/>
      <c r="DD31" s="627">
        <v>283560</v>
      </c>
      <c r="DE31" s="634"/>
      <c r="DF31" s="634"/>
      <c r="DG31" s="634"/>
      <c r="DH31" s="634"/>
      <c r="DI31" s="634"/>
      <c r="DJ31" s="634"/>
      <c r="DK31" s="635"/>
      <c r="DL31" s="627">
        <v>280875</v>
      </c>
      <c r="DM31" s="634"/>
      <c r="DN31" s="634"/>
      <c r="DO31" s="634"/>
      <c r="DP31" s="634"/>
      <c r="DQ31" s="634"/>
      <c r="DR31" s="634"/>
      <c r="DS31" s="634"/>
      <c r="DT31" s="634"/>
      <c r="DU31" s="634"/>
      <c r="DV31" s="635"/>
      <c r="DW31" s="624">
        <v>0.7</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4409819</v>
      </c>
      <c r="S32" s="622"/>
      <c r="T32" s="622"/>
      <c r="U32" s="622"/>
      <c r="V32" s="622"/>
      <c r="W32" s="622"/>
      <c r="X32" s="622"/>
      <c r="Y32" s="623"/>
      <c r="Z32" s="659">
        <v>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14" t="s">
        <v>303</v>
      </c>
      <c r="AX32" s="618" t="s">
        <v>304</v>
      </c>
      <c r="AY32" s="619"/>
      <c r="AZ32" s="619"/>
      <c r="BA32" s="619"/>
      <c r="BB32" s="619"/>
      <c r="BC32" s="619"/>
      <c r="BD32" s="619"/>
      <c r="BE32" s="619"/>
      <c r="BF32" s="620"/>
      <c r="BG32" s="687">
        <v>98.9</v>
      </c>
      <c r="BH32" s="634"/>
      <c r="BI32" s="634"/>
      <c r="BJ32" s="634"/>
      <c r="BK32" s="634"/>
      <c r="BL32" s="634"/>
      <c r="BM32" s="625">
        <v>97.3</v>
      </c>
      <c r="BN32" s="634"/>
      <c r="BO32" s="634"/>
      <c r="BP32" s="634"/>
      <c r="BQ32" s="657"/>
      <c r="BR32" s="687">
        <v>99</v>
      </c>
      <c r="BS32" s="634"/>
      <c r="BT32" s="634"/>
      <c r="BU32" s="634"/>
      <c r="BV32" s="634"/>
      <c r="BW32" s="634"/>
      <c r="BX32" s="625">
        <v>97.3</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984063</v>
      </c>
      <c r="S33" s="622"/>
      <c r="T33" s="622"/>
      <c r="U33" s="622"/>
      <c r="V33" s="622"/>
      <c r="W33" s="622"/>
      <c r="X33" s="622"/>
      <c r="Y33" s="623"/>
      <c r="Z33" s="659">
        <v>1.1000000000000001</v>
      </c>
      <c r="AA33" s="659"/>
      <c r="AB33" s="659"/>
      <c r="AC33" s="659"/>
      <c r="AD33" s="660">
        <v>124158</v>
      </c>
      <c r="AE33" s="660"/>
      <c r="AF33" s="660"/>
      <c r="AG33" s="660"/>
      <c r="AH33" s="660"/>
      <c r="AI33" s="660"/>
      <c r="AJ33" s="660"/>
      <c r="AK33" s="660"/>
      <c r="AL33" s="624">
        <v>0.3</v>
      </c>
      <c r="AM33" s="625"/>
      <c r="AN33" s="625"/>
      <c r="AO33" s="661"/>
      <c r="AP33" s="664"/>
      <c r="AQ33" s="665"/>
      <c r="AR33" s="665"/>
      <c r="AS33" s="665"/>
      <c r="AT33" s="697"/>
      <c r="AU33" s="219"/>
      <c r="AV33" s="219"/>
      <c r="AW33" s="219"/>
      <c r="AX33" s="602" t="s">
        <v>307</v>
      </c>
      <c r="AY33" s="603"/>
      <c r="AZ33" s="603"/>
      <c r="BA33" s="603"/>
      <c r="BB33" s="603"/>
      <c r="BC33" s="603"/>
      <c r="BD33" s="603"/>
      <c r="BE33" s="603"/>
      <c r="BF33" s="604"/>
      <c r="BG33" s="682">
        <v>99</v>
      </c>
      <c r="BH33" s="606"/>
      <c r="BI33" s="606"/>
      <c r="BJ33" s="606"/>
      <c r="BK33" s="606"/>
      <c r="BL33" s="606"/>
      <c r="BM33" s="652">
        <v>97.3</v>
      </c>
      <c r="BN33" s="606"/>
      <c r="BO33" s="606"/>
      <c r="BP33" s="606"/>
      <c r="BQ33" s="669"/>
      <c r="BR33" s="682">
        <v>99.1</v>
      </c>
      <c r="BS33" s="606"/>
      <c r="BT33" s="606"/>
      <c r="BU33" s="606"/>
      <c r="BV33" s="606"/>
      <c r="BW33" s="606"/>
      <c r="BX33" s="652">
        <v>97.2</v>
      </c>
      <c r="BY33" s="606"/>
      <c r="BZ33" s="606"/>
      <c r="CA33" s="606"/>
      <c r="CB33" s="669"/>
      <c r="CD33" s="618" t="s">
        <v>308</v>
      </c>
      <c r="CE33" s="619"/>
      <c r="CF33" s="619"/>
      <c r="CG33" s="619"/>
      <c r="CH33" s="619"/>
      <c r="CI33" s="619"/>
      <c r="CJ33" s="619"/>
      <c r="CK33" s="619"/>
      <c r="CL33" s="619"/>
      <c r="CM33" s="619"/>
      <c r="CN33" s="619"/>
      <c r="CO33" s="619"/>
      <c r="CP33" s="619"/>
      <c r="CQ33" s="620"/>
      <c r="CR33" s="621">
        <v>40926598</v>
      </c>
      <c r="CS33" s="634"/>
      <c r="CT33" s="634"/>
      <c r="CU33" s="634"/>
      <c r="CV33" s="634"/>
      <c r="CW33" s="634"/>
      <c r="CX33" s="634"/>
      <c r="CY33" s="635"/>
      <c r="CZ33" s="624">
        <v>47.7</v>
      </c>
      <c r="DA33" s="636"/>
      <c r="DB33" s="636"/>
      <c r="DC33" s="637"/>
      <c r="DD33" s="627">
        <v>26286839</v>
      </c>
      <c r="DE33" s="634"/>
      <c r="DF33" s="634"/>
      <c r="DG33" s="634"/>
      <c r="DH33" s="634"/>
      <c r="DI33" s="634"/>
      <c r="DJ33" s="634"/>
      <c r="DK33" s="635"/>
      <c r="DL33" s="627">
        <v>20944542</v>
      </c>
      <c r="DM33" s="634"/>
      <c r="DN33" s="634"/>
      <c r="DO33" s="634"/>
      <c r="DP33" s="634"/>
      <c r="DQ33" s="634"/>
      <c r="DR33" s="634"/>
      <c r="DS33" s="634"/>
      <c r="DT33" s="634"/>
      <c r="DU33" s="634"/>
      <c r="DV33" s="635"/>
      <c r="DW33" s="624">
        <v>51.6</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1377854</v>
      </c>
      <c r="S34" s="622"/>
      <c r="T34" s="622"/>
      <c r="U34" s="622"/>
      <c r="V34" s="622"/>
      <c r="W34" s="622"/>
      <c r="X34" s="622"/>
      <c r="Y34" s="623"/>
      <c r="Z34" s="659">
        <v>1.6</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310</v>
      </c>
      <c r="CE34" s="619"/>
      <c r="CF34" s="619"/>
      <c r="CG34" s="619"/>
      <c r="CH34" s="619"/>
      <c r="CI34" s="619"/>
      <c r="CJ34" s="619"/>
      <c r="CK34" s="619"/>
      <c r="CL34" s="619"/>
      <c r="CM34" s="619"/>
      <c r="CN34" s="619"/>
      <c r="CO34" s="619"/>
      <c r="CP34" s="619"/>
      <c r="CQ34" s="620"/>
      <c r="CR34" s="621">
        <v>11912636</v>
      </c>
      <c r="CS34" s="622"/>
      <c r="CT34" s="622"/>
      <c r="CU34" s="622"/>
      <c r="CV34" s="622"/>
      <c r="CW34" s="622"/>
      <c r="CX34" s="622"/>
      <c r="CY34" s="623"/>
      <c r="CZ34" s="624">
        <v>13.9</v>
      </c>
      <c r="DA34" s="636"/>
      <c r="DB34" s="636"/>
      <c r="DC34" s="637"/>
      <c r="DD34" s="627">
        <v>8165063</v>
      </c>
      <c r="DE34" s="622"/>
      <c r="DF34" s="622"/>
      <c r="DG34" s="622"/>
      <c r="DH34" s="622"/>
      <c r="DI34" s="622"/>
      <c r="DJ34" s="622"/>
      <c r="DK34" s="623"/>
      <c r="DL34" s="627">
        <v>6632490</v>
      </c>
      <c r="DM34" s="622"/>
      <c r="DN34" s="622"/>
      <c r="DO34" s="622"/>
      <c r="DP34" s="622"/>
      <c r="DQ34" s="622"/>
      <c r="DR34" s="622"/>
      <c r="DS34" s="622"/>
      <c r="DT34" s="622"/>
      <c r="DU34" s="622"/>
      <c r="DV34" s="623"/>
      <c r="DW34" s="624">
        <v>16.3</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6495612</v>
      </c>
      <c r="S35" s="622"/>
      <c r="T35" s="622"/>
      <c r="U35" s="622"/>
      <c r="V35" s="622"/>
      <c r="W35" s="622"/>
      <c r="X35" s="622"/>
      <c r="Y35" s="623"/>
      <c r="Z35" s="659">
        <v>7.4</v>
      </c>
      <c r="AA35" s="659"/>
      <c r="AB35" s="659"/>
      <c r="AC35" s="659"/>
      <c r="AD35" s="660" t="s">
        <v>122</v>
      </c>
      <c r="AE35" s="660"/>
      <c r="AF35" s="660"/>
      <c r="AG35" s="660"/>
      <c r="AH35" s="660"/>
      <c r="AI35" s="660"/>
      <c r="AJ35" s="660"/>
      <c r="AK35" s="660"/>
      <c r="AL35" s="624" t="s">
        <v>122</v>
      </c>
      <c r="AM35" s="625"/>
      <c r="AN35" s="625"/>
      <c r="AO35" s="661"/>
      <c r="AP35" s="222"/>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1129998</v>
      </c>
      <c r="CS35" s="634"/>
      <c r="CT35" s="634"/>
      <c r="CU35" s="634"/>
      <c r="CV35" s="634"/>
      <c r="CW35" s="634"/>
      <c r="CX35" s="634"/>
      <c r="CY35" s="635"/>
      <c r="CZ35" s="624">
        <v>1.3</v>
      </c>
      <c r="DA35" s="636"/>
      <c r="DB35" s="636"/>
      <c r="DC35" s="637"/>
      <c r="DD35" s="627">
        <v>910122</v>
      </c>
      <c r="DE35" s="634"/>
      <c r="DF35" s="634"/>
      <c r="DG35" s="634"/>
      <c r="DH35" s="634"/>
      <c r="DI35" s="634"/>
      <c r="DJ35" s="634"/>
      <c r="DK35" s="635"/>
      <c r="DL35" s="627">
        <v>619350</v>
      </c>
      <c r="DM35" s="634"/>
      <c r="DN35" s="634"/>
      <c r="DO35" s="634"/>
      <c r="DP35" s="634"/>
      <c r="DQ35" s="634"/>
      <c r="DR35" s="634"/>
      <c r="DS35" s="634"/>
      <c r="DT35" s="634"/>
      <c r="DU35" s="634"/>
      <c r="DV35" s="635"/>
      <c r="DW35" s="624">
        <v>1.5</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2341171</v>
      </c>
      <c r="S36" s="622"/>
      <c r="T36" s="622"/>
      <c r="U36" s="622"/>
      <c r="V36" s="622"/>
      <c r="W36" s="622"/>
      <c r="X36" s="622"/>
      <c r="Y36" s="623"/>
      <c r="Z36" s="659">
        <v>2.7</v>
      </c>
      <c r="AA36" s="659"/>
      <c r="AB36" s="659"/>
      <c r="AC36" s="659"/>
      <c r="AD36" s="660" t="s">
        <v>122</v>
      </c>
      <c r="AE36" s="660"/>
      <c r="AF36" s="660"/>
      <c r="AG36" s="660"/>
      <c r="AH36" s="660"/>
      <c r="AI36" s="660"/>
      <c r="AJ36" s="660"/>
      <c r="AK36" s="660"/>
      <c r="AL36" s="624" t="s">
        <v>122</v>
      </c>
      <c r="AM36" s="625"/>
      <c r="AN36" s="625"/>
      <c r="AO36" s="661"/>
      <c r="AP36" s="222"/>
      <c r="AQ36" s="670" t="s">
        <v>316</v>
      </c>
      <c r="AR36" s="671"/>
      <c r="AS36" s="671"/>
      <c r="AT36" s="671"/>
      <c r="AU36" s="671"/>
      <c r="AV36" s="671"/>
      <c r="AW36" s="671"/>
      <c r="AX36" s="671"/>
      <c r="AY36" s="672"/>
      <c r="AZ36" s="676">
        <v>10596237</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47011</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14302404</v>
      </c>
      <c r="CS36" s="622"/>
      <c r="CT36" s="622"/>
      <c r="CU36" s="622"/>
      <c r="CV36" s="622"/>
      <c r="CW36" s="622"/>
      <c r="CX36" s="622"/>
      <c r="CY36" s="623"/>
      <c r="CZ36" s="624">
        <v>16.7</v>
      </c>
      <c r="DA36" s="636"/>
      <c r="DB36" s="636"/>
      <c r="DC36" s="637"/>
      <c r="DD36" s="627">
        <v>11167487</v>
      </c>
      <c r="DE36" s="622"/>
      <c r="DF36" s="622"/>
      <c r="DG36" s="622"/>
      <c r="DH36" s="622"/>
      <c r="DI36" s="622"/>
      <c r="DJ36" s="622"/>
      <c r="DK36" s="623"/>
      <c r="DL36" s="627">
        <v>8906607</v>
      </c>
      <c r="DM36" s="622"/>
      <c r="DN36" s="622"/>
      <c r="DO36" s="622"/>
      <c r="DP36" s="622"/>
      <c r="DQ36" s="622"/>
      <c r="DR36" s="622"/>
      <c r="DS36" s="622"/>
      <c r="DT36" s="622"/>
      <c r="DU36" s="622"/>
      <c r="DV36" s="623"/>
      <c r="DW36" s="624">
        <v>21.9</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2315890</v>
      </c>
      <c r="S37" s="622"/>
      <c r="T37" s="622"/>
      <c r="U37" s="622"/>
      <c r="V37" s="622"/>
      <c r="W37" s="622"/>
      <c r="X37" s="622"/>
      <c r="Y37" s="623"/>
      <c r="Z37" s="659">
        <v>2.6</v>
      </c>
      <c r="AA37" s="659"/>
      <c r="AB37" s="659"/>
      <c r="AC37" s="659"/>
      <c r="AD37" s="660">
        <v>266169</v>
      </c>
      <c r="AE37" s="660"/>
      <c r="AF37" s="660"/>
      <c r="AG37" s="660"/>
      <c r="AH37" s="660"/>
      <c r="AI37" s="660"/>
      <c r="AJ37" s="660"/>
      <c r="AK37" s="660"/>
      <c r="AL37" s="624">
        <v>0.7</v>
      </c>
      <c r="AM37" s="625"/>
      <c r="AN37" s="625"/>
      <c r="AO37" s="661"/>
      <c r="AQ37" s="654" t="s">
        <v>320</v>
      </c>
      <c r="AR37" s="655"/>
      <c r="AS37" s="655"/>
      <c r="AT37" s="655"/>
      <c r="AU37" s="655"/>
      <c r="AV37" s="655"/>
      <c r="AW37" s="655"/>
      <c r="AX37" s="655"/>
      <c r="AY37" s="656"/>
      <c r="AZ37" s="621">
        <v>2599675</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-189400</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4216338</v>
      </c>
      <c r="CS37" s="634"/>
      <c r="CT37" s="634"/>
      <c r="CU37" s="634"/>
      <c r="CV37" s="634"/>
      <c r="CW37" s="634"/>
      <c r="CX37" s="634"/>
      <c r="CY37" s="635"/>
      <c r="CZ37" s="624">
        <v>4.9000000000000004</v>
      </c>
      <c r="DA37" s="636"/>
      <c r="DB37" s="636"/>
      <c r="DC37" s="637"/>
      <c r="DD37" s="627">
        <v>4216338</v>
      </c>
      <c r="DE37" s="634"/>
      <c r="DF37" s="634"/>
      <c r="DG37" s="634"/>
      <c r="DH37" s="634"/>
      <c r="DI37" s="634"/>
      <c r="DJ37" s="634"/>
      <c r="DK37" s="635"/>
      <c r="DL37" s="627">
        <v>3993692</v>
      </c>
      <c r="DM37" s="634"/>
      <c r="DN37" s="634"/>
      <c r="DO37" s="634"/>
      <c r="DP37" s="634"/>
      <c r="DQ37" s="634"/>
      <c r="DR37" s="634"/>
      <c r="DS37" s="634"/>
      <c r="DT37" s="634"/>
      <c r="DU37" s="634"/>
      <c r="DV37" s="635"/>
      <c r="DW37" s="624">
        <v>9.8000000000000007</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6427741</v>
      </c>
      <c r="S38" s="622"/>
      <c r="T38" s="622"/>
      <c r="U38" s="622"/>
      <c r="V38" s="622"/>
      <c r="W38" s="622"/>
      <c r="X38" s="622"/>
      <c r="Y38" s="623"/>
      <c r="Z38" s="659">
        <v>7.3</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1119178</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18542</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6553551</v>
      </c>
      <c r="CS38" s="622"/>
      <c r="CT38" s="622"/>
      <c r="CU38" s="622"/>
      <c r="CV38" s="622"/>
      <c r="CW38" s="622"/>
      <c r="CX38" s="622"/>
      <c r="CY38" s="623"/>
      <c r="CZ38" s="624">
        <v>7.6</v>
      </c>
      <c r="DA38" s="636"/>
      <c r="DB38" s="636"/>
      <c r="DC38" s="637"/>
      <c r="DD38" s="627">
        <v>5151408</v>
      </c>
      <c r="DE38" s="622"/>
      <c r="DF38" s="622"/>
      <c r="DG38" s="622"/>
      <c r="DH38" s="622"/>
      <c r="DI38" s="622"/>
      <c r="DJ38" s="622"/>
      <c r="DK38" s="623"/>
      <c r="DL38" s="627">
        <v>4786095</v>
      </c>
      <c r="DM38" s="622"/>
      <c r="DN38" s="622"/>
      <c r="DO38" s="622"/>
      <c r="DP38" s="622"/>
      <c r="DQ38" s="622"/>
      <c r="DR38" s="622"/>
      <c r="DS38" s="622"/>
      <c r="DT38" s="622"/>
      <c r="DU38" s="622"/>
      <c r="DV38" s="623"/>
      <c r="DW38" s="624">
        <v>11.8</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364583</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27840</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6346151</v>
      </c>
      <c r="CS39" s="634"/>
      <c r="CT39" s="634"/>
      <c r="CU39" s="634"/>
      <c r="CV39" s="634"/>
      <c r="CW39" s="634"/>
      <c r="CX39" s="634"/>
      <c r="CY39" s="635"/>
      <c r="CZ39" s="624">
        <v>7.4</v>
      </c>
      <c r="DA39" s="636"/>
      <c r="DB39" s="636"/>
      <c r="DC39" s="637"/>
      <c r="DD39" s="627">
        <v>826641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302300</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v>323833</v>
      </c>
      <c r="BA40" s="622"/>
      <c r="BB40" s="622"/>
      <c r="BC40" s="622"/>
      <c r="BD40" s="634"/>
      <c r="BE40" s="634"/>
      <c r="BF40" s="657"/>
      <c r="BG40" s="662" t="s">
        <v>333</v>
      </c>
      <c r="BH40" s="663"/>
      <c r="BI40" s="663"/>
      <c r="BJ40" s="663"/>
      <c r="BK40" s="663"/>
      <c r="BL40" s="223"/>
      <c r="BM40" s="619" t="s">
        <v>334</v>
      </c>
      <c r="BN40" s="619"/>
      <c r="BO40" s="619"/>
      <c r="BP40" s="619"/>
      <c r="BQ40" s="619"/>
      <c r="BR40" s="619"/>
      <c r="BS40" s="619"/>
      <c r="BT40" s="619"/>
      <c r="BU40" s="620"/>
      <c r="BV40" s="621">
        <v>86</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681858</v>
      </c>
      <c r="CS40" s="622"/>
      <c r="CT40" s="622"/>
      <c r="CU40" s="622"/>
      <c r="CV40" s="622"/>
      <c r="CW40" s="622"/>
      <c r="CX40" s="622"/>
      <c r="CY40" s="623"/>
      <c r="CZ40" s="624">
        <v>0.8</v>
      </c>
      <c r="DA40" s="636"/>
      <c r="DB40" s="636"/>
      <c r="DC40" s="637"/>
      <c r="DD40" s="627">
        <v>66118</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88142485</v>
      </c>
      <c r="S41" s="646"/>
      <c r="T41" s="646"/>
      <c r="U41" s="646"/>
      <c r="V41" s="646"/>
      <c r="W41" s="646"/>
      <c r="X41" s="646"/>
      <c r="Y41" s="649"/>
      <c r="Z41" s="650">
        <v>100</v>
      </c>
      <c r="AA41" s="650"/>
      <c r="AB41" s="650"/>
      <c r="AC41" s="650"/>
      <c r="AD41" s="651">
        <v>40284980</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1414771</v>
      </c>
      <c r="BA41" s="622"/>
      <c r="BB41" s="622"/>
      <c r="BC41" s="622"/>
      <c r="BD41" s="634"/>
      <c r="BE41" s="634"/>
      <c r="BF41" s="657"/>
      <c r="BG41" s="662"/>
      <c r="BH41" s="663"/>
      <c r="BI41" s="663"/>
      <c r="BJ41" s="663"/>
      <c r="BK41" s="663"/>
      <c r="BL41" s="223"/>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4774197</v>
      </c>
      <c r="BA42" s="646"/>
      <c r="BB42" s="646"/>
      <c r="BC42" s="646"/>
      <c r="BD42" s="606"/>
      <c r="BE42" s="606"/>
      <c r="BF42" s="669"/>
      <c r="BG42" s="664"/>
      <c r="BH42" s="665"/>
      <c r="BI42" s="665"/>
      <c r="BJ42" s="665"/>
      <c r="BK42" s="665"/>
      <c r="BL42" s="224"/>
      <c r="BM42" s="603" t="s">
        <v>341</v>
      </c>
      <c r="BN42" s="603"/>
      <c r="BO42" s="603"/>
      <c r="BP42" s="603"/>
      <c r="BQ42" s="603"/>
      <c r="BR42" s="603"/>
      <c r="BS42" s="603"/>
      <c r="BT42" s="603"/>
      <c r="BU42" s="604"/>
      <c r="BV42" s="605">
        <v>419</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11690426</v>
      </c>
      <c r="CS42" s="634"/>
      <c r="CT42" s="634"/>
      <c r="CU42" s="634"/>
      <c r="CV42" s="634"/>
      <c r="CW42" s="634"/>
      <c r="CX42" s="634"/>
      <c r="CY42" s="635"/>
      <c r="CZ42" s="624">
        <v>13.6</v>
      </c>
      <c r="DA42" s="636"/>
      <c r="DB42" s="636"/>
      <c r="DC42" s="637"/>
      <c r="DD42" s="627">
        <v>1799337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343</v>
      </c>
      <c r="CD43" s="618" t="s">
        <v>344</v>
      </c>
      <c r="CE43" s="619"/>
      <c r="CF43" s="619"/>
      <c r="CG43" s="619"/>
      <c r="CH43" s="619"/>
      <c r="CI43" s="619"/>
      <c r="CJ43" s="619"/>
      <c r="CK43" s="619"/>
      <c r="CL43" s="619"/>
      <c r="CM43" s="619"/>
      <c r="CN43" s="619"/>
      <c r="CO43" s="619"/>
      <c r="CP43" s="619"/>
      <c r="CQ43" s="620"/>
      <c r="CR43" s="621">
        <v>1102681</v>
      </c>
      <c r="CS43" s="634"/>
      <c r="CT43" s="634"/>
      <c r="CU43" s="634"/>
      <c r="CV43" s="634"/>
      <c r="CW43" s="634"/>
      <c r="CX43" s="634"/>
      <c r="CY43" s="635"/>
      <c r="CZ43" s="624">
        <v>1.3</v>
      </c>
      <c r="DA43" s="636"/>
      <c r="DB43" s="636"/>
      <c r="DC43" s="637"/>
      <c r="DD43" s="627">
        <v>1092606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11397853</v>
      </c>
      <c r="CS44" s="622"/>
      <c r="CT44" s="622"/>
      <c r="CU44" s="622"/>
      <c r="CV44" s="622"/>
      <c r="CW44" s="622"/>
      <c r="CX44" s="622"/>
      <c r="CY44" s="623"/>
      <c r="CZ44" s="624">
        <v>13.3</v>
      </c>
      <c r="DA44" s="625"/>
      <c r="DB44" s="625"/>
      <c r="DC44" s="626"/>
      <c r="DD44" s="627">
        <v>1756468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5981916</v>
      </c>
      <c r="CS45" s="634"/>
      <c r="CT45" s="634"/>
      <c r="CU45" s="634"/>
      <c r="CV45" s="634"/>
      <c r="CW45" s="634"/>
      <c r="CX45" s="634"/>
      <c r="CY45" s="635"/>
      <c r="CZ45" s="624">
        <v>7</v>
      </c>
      <c r="DA45" s="636"/>
      <c r="DB45" s="636"/>
      <c r="DC45" s="637"/>
      <c r="DD45" s="627">
        <v>191562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349</v>
      </c>
      <c r="CG46" s="619"/>
      <c r="CH46" s="619"/>
      <c r="CI46" s="619"/>
      <c r="CJ46" s="619"/>
      <c r="CK46" s="619"/>
      <c r="CL46" s="619"/>
      <c r="CM46" s="619"/>
      <c r="CN46" s="619"/>
      <c r="CO46" s="619"/>
      <c r="CP46" s="619"/>
      <c r="CQ46" s="620"/>
      <c r="CR46" s="621">
        <v>5136069</v>
      </c>
      <c r="CS46" s="622"/>
      <c r="CT46" s="622"/>
      <c r="CU46" s="622"/>
      <c r="CV46" s="622"/>
      <c r="CW46" s="622"/>
      <c r="CX46" s="622"/>
      <c r="CY46" s="623"/>
      <c r="CZ46" s="624">
        <v>6</v>
      </c>
      <c r="DA46" s="625"/>
      <c r="DB46" s="625"/>
      <c r="DC46" s="626"/>
      <c r="DD46" s="627">
        <v>1508290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350</v>
      </c>
      <c r="CG47" s="619"/>
      <c r="CH47" s="619"/>
      <c r="CI47" s="619"/>
      <c r="CJ47" s="619"/>
      <c r="CK47" s="619"/>
      <c r="CL47" s="619"/>
      <c r="CM47" s="619"/>
      <c r="CN47" s="619"/>
      <c r="CO47" s="619"/>
      <c r="CP47" s="619"/>
      <c r="CQ47" s="620"/>
      <c r="CR47" s="621">
        <v>292573</v>
      </c>
      <c r="CS47" s="634"/>
      <c r="CT47" s="634"/>
      <c r="CU47" s="634"/>
      <c r="CV47" s="634"/>
      <c r="CW47" s="634"/>
      <c r="CX47" s="634"/>
      <c r="CY47" s="635"/>
      <c r="CZ47" s="624">
        <v>0.3</v>
      </c>
      <c r="DA47" s="636"/>
      <c r="DB47" s="636"/>
      <c r="DC47" s="637"/>
      <c r="DD47" s="627">
        <v>42869</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352</v>
      </c>
      <c r="CE49" s="603"/>
      <c r="CF49" s="603"/>
      <c r="CG49" s="603"/>
      <c r="CH49" s="603"/>
      <c r="CI49" s="603"/>
      <c r="CJ49" s="603"/>
      <c r="CK49" s="603"/>
      <c r="CL49" s="603"/>
      <c r="CM49" s="603"/>
      <c r="CN49" s="603"/>
      <c r="CO49" s="603"/>
      <c r="CP49" s="603"/>
      <c r="CQ49" s="604"/>
      <c r="CR49" s="605">
        <v>85767939</v>
      </c>
      <c r="CS49" s="606"/>
      <c r="CT49" s="606"/>
      <c r="CU49" s="606"/>
      <c r="CV49" s="606"/>
      <c r="CW49" s="606"/>
      <c r="CX49" s="606"/>
      <c r="CY49" s="607"/>
      <c r="CZ49" s="608">
        <v>100</v>
      </c>
      <c r="DA49" s="609"/>
      <c r="DB49" s="609"/>
      <c r="DC49" s="610"/>
      <c r="DD49" s="611">
        <v>50811641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9Wi6dZMULmYqs494TEP/hHAbOynSnefPN3ve/6UzlzJ4/omGVgaAl66hnWblkODxgnY+Er5sqDgvJA3Z8eNsmw==" saltValue="A2P1QfjDQNE+EZ+37M0zU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65" sqref="A65"/>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3" t="s">
        <v>353</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4" t="s">
        <v>354</v>
      </c>
      <c r="DK2" s="1095"/>
      <c r="DL2" s="1095"/>
      <c r="DM2" s="1095"/>
      <c r="DN2" s="1095"/>
      <c r="DO2" s="1096"/>
      <c r="DP2" s="228"/>
      <c r="DQ2" s="1094" t="s">
        <v>355</v>
      </c>
      <c r="DR2" s="1095"/>
      <c r="DS2" s="1095"/>
      <c r="DT2" s="1095"/>
      <c r="DU2" s="1095"/>
      <c r="DV2" s="1095"/>
      <c r="DW2" s="1095"/>
      <c r="DX2" s="1095"/>
      <c r="DY2" s="1095"/>
      <c r="DZ2" s="1096"/>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62" t="s">
        <v>356</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32"/>
      <c r="BA4" s="232"/>
      <c r="BB4" s="232"/>
      <c r="BC4" s="232"/>
      <c r="BD4" s="232"/>
      <c r="BE4" s="233"/>
      <c r="BF4" s="233"/>
      <c r="BG4" s="233"/>
      <c r="BH4" s="233"/>
      <c r="BI4" s="233"/>
      <c r="BJ4" s="233"/>
      <c r="BK4" s="233"/>
      <c r="BL4" s="233"/>
      <c r="BM4" s="233"/>
      <c r="BN4" s="233"/>
      <c r="BO4" s="233"/>
      <c r="BP4" s="233"/>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8" t="s">
        <v>358</v>
      </c>
      <c r="B5" s="999"/>
      <c r="C5" s="999"/>
      <c r="D5" s="999"/>
      <c r="E5" s="999"/>
      <c r="F5" s="999"/>
      <c r="G5" s="999"/>
      <c r="H5" s="999"/>
      <c r="I5" s="999"/>
      <c r="J5" s="999"/>
      <c r="K5" s="999"/>
      <c r="L5" s="999"/>
      <c r="M5" s="999"/>
      <c r="N5" s="999"/>
      <c r="O5" s="999"/>
      <c r="P5" s="1000"/>
      <c r="Q5" s="1004" t="s">
        <v>359</v>
      </c>
      <c r="R5" s="1005"/>
      <c r="S5" s="1005"/>
      <c r="T5" s="1005"/>
      <c r="U5" s="1006"/>
      <c r="V5" s="1004" t="s">
        <v>360</v>
      </c>
      <c r="W5" s="1005"/>
      <c r="X5" s="1005"/>
      <c r="Y5" s="1005"/>
      <c r="Z5" s="1006"/>
      <c r="AA5" s="1004" t="s">
        <v>361</v>
      </c>
      <c r="AB5" s="1005"/>
      <c r="AC5" s="1005"/>
      <c r="AD5" s="1005"/>
      <c r="AE5" s="1005"/>
      <c r="AF5" s="1097" t="s">
        <v>362</v>
      </c>
      <c r="AG5" s="1005"/>
      <c r="AH5" s="1005"/>
      <c r="AI5" s="1005"/>
      <c r="AJ5" s="1018"/>
      <c r="AK5" s="1005" t="s">
        <v>363</v>
      </c>
      <c r="AL5" s="1005"/>
      <c r="AM5" s="1005"/>
      <c r="AN5" s="1005"/>
      <c r="AO5" s="1006"/>
      <c r="AP5" s="1004" t="s">
        <v>364</v>
      </c>
      <c r="AQ5" s="1005"/>
      <c r="AR5" s="1005"/>
      <c r="AS5" s="1005"/>
      <c r="AT5" s="1006"/>
      <c r="AU5" s="1004" t="s">
        <v>365</v>
      </c>
      <c r="AV5" s="1005"/>
      <c r="AW5" s="1005"/>
      <c r="AX5" s="1005"/>
      <c r="AY5" s="1018"/>
      <c r="AZ5" s="232"/>
      <c r="BA5" s="232"/>
      <c r="BB5" s="232"/>
      <c r="BC5" s="232"/>
      <c r="BD5" s="232"/>
      <c r="BE5" s="233"/>
      <c r="BF5" s="233"/>
      <c r="BG5" s="233"/>
      <c r="BH5" s="233"/>
      <c r="BI5" s="233"/>
      <c r="BJ5" s="233"/>
      <c r="BK5" s="233"/>
      <c r="BL5" s="233"/>
      <c r="BM5" s="233"/>
      <c r="BN5" s="233"/>
      <c r="BO5" s="233"/>
      <c r="BP5" s="233"/>
      <c r="BQ5" s="998" t="s">
        <v>366</v>
      </c>
      <c r="BR5" s="999"/>
      <c r="BS5" s="999"/>
      <c r="BT5" s="999"/>
      <c r="BU5" s="999"/>
      <c r="BV5" s="999"/>
      <c r="BW5" s="999"/>
      <c r="BX5" s="999"/>
      <c r="BY5" s="999"/>
      <c r="BZ5" s="999"/>
      <c r="CA5" s="999"/>
      <c r="CB5" s="999"/>
      <c r="CC5" s="999"/>
      <c r="CD5" s="999"/>
      <c r="CE5" s="999"/>
      <c r="CF5" s="999"/>
      <c r="CG5" s="1000"/>
      <c r="CH5" s="1004" t="s">
        <v>367</v>
      </c>
      <c r="CI5" s="1005"/>
      <c r="CJ5" s="1005"/>
      <c r="CK5" s="1005"/>
      <c r="CL5" s="1006"/>
      <c r="CM5" s="1004" t="s">
        <v>368</v>
      </c>
      <c r="CN5" s="1005"/>
      <c r="CO5" s="1005"/>
      <c r="CP5" s="1005"/>
      <c r="CQ5" s="1006"/>
      <c r="CR5" s="1004" t="s">
        <v>369</v>
      </c>
      <c r="CS5" s="1005"/>
      <c r="CT5" s="1005"/>
      <c r="CU5" s="1005"/>
      <c r="CV5" s="1006"/>
      <c r="CW5" s="1004" t="s">
        <v>370</v>
      </c>
      <c r="CX5" s="1005"/>
      <c r="CY5" s="1005"/>
      <c r="CZ5" s="1005"/>
      <c r="DA5" s="1006"/>
      <c r="DB5" s="1004" t="s">
        <v>371</v>
      </c>
      <c r="DC5" s="1005"/>
      <c r="DD5" s="1005"/>
      <c r="DE5" s="1005"/>
      <c r="DF5" s="1006"/>
      <c r="DG5" s="1087" t="s">
        <v>372</v>
      </c>
      <c r="DH5" s="1088"/>
      <c r="DI5" s="1088"/>
      <c r="DJ5" s="1088"/>
      <c r="DK5" s="1089"/>
      <c r="DL5" s="1087" t="s">
        <v>373</v>
      </c>
      <c r="DM5" s="1088"/>
      <c r="DN5" s="1088"/>
      <c r="DO5" s="1088"/>
      <c r="DP5" s="1089"/>
      <c r="DQ5" s="1004" t="s">
        <v>374</v>
      </c>
      <c r="DR5" s="1005"/>
      <c r="DS5" s="1005"/>
      <c r="DT5" s="1005"/>
      <c r="DU5" s="1006"/>
      <c r="DV5" s="1004" t="s">
        <v>365</v>
      </c>
      <c r="DW5" s="1005"/>
      <c r="DX5" s="1005"/>
      <c r="DY5" s="1005"/>
      <c r="DZ5" s="1018"/>
      <c r="EA5" s="234"/>
    </row>
    <row r="6" spans="1:131" s="235" customFormat="1" ht="26.25" customHeight="1" thickBot="1" x14ac:dyDescent="0.2">
      <c r="A6" s="1001"/>
      <c r="B6" s="1002"/>
      <c r="C6" s="1002"/>
      <c r="D6" s="1002"/>
      <c r="E6" s="1002"/>
      <c r="F6" s="1002"/>
      <c r="G6" s="1002"/>
      <c r="H6" s="1002"/>
      <c r="I6" s="1002"/>
      <c r="J6" s="1002"/>
      <c r="K6" s="1002"/>
      <c r="L6" s="1002"/>
      <c r="M6" s="1002"/>
      <c r="N6" s="1002"/>
      <c r="O6" s="1002"/>
      <c r="P6" s="1003"/>
      <c r="Q6" s="1007"/>
      <c r="R6" s="1008"/>
      <c r="S6" s="1008"/>
      <c r="T6" s="1008"/>
      <c r="U6" s="1009"/>
      <c r="V6" s="1007"/>
      <c r="W6" s="1008"/>
      <c r="X6" s="1008"/>
      <c r="Y6" s="1008"/>
      <c r="Z6" s="1009"/>
      <c r="AA6" s="1007"/>
      <c r="AB6" s="1008"/>
      <c r="AC6" s="1008"/>
      <c r="AD6" s="1008"/>
      <c r="AE6" s="1008"/>
      <c r="AF6" s="1098"/>
      <c r="AG6" s="1008"/>
      <c r="AH6" s="1008"/>
      <c r="AI6" s="1008"/>
      <c r="AJ6" s="1019"/>
      <c r="AK6" s="1008"/>
      <c r="AL6" s="1008"/>
      <c r="AM6" s="1008"/>
      <c r="AN6" s="1008"/>
      <c r="AO6" s="1009"/>
      <c r="AP6" s="1007"/>
      <c r="AQ6" s="1008"/>
      <c r="AR6" s="1008"/>
      <c r="AS6" s="1008"/>
      <c r="AT6" s="1009"/>
      <c r="AU6" s="1007"/>
      <c r="AV6" s="1008"/>
      <c r="AW6" s="1008"/>
      <c r="AX6" s="1008"/>
      <c r="AY6" s="1019"/>
      <c r="AZ6" s="232"/>
      <c r="BA6" s="232"/>
      <c r="BB6" s="232"/>
      <c r="BC6" s="232"/>
      <c r="BD6" s="232"/>
      <c r="BE6" s="233"/>
      <c r="BF6" s="233"/>
      <c r="BG6" s="233"/>
      <c r="BH6" s="233"/>
      <c r="BI6" s="233"/>
      <c r="BJ6" s="233"/>
      <c r="BK6" s="233"/>
      <c r="BL6" s="233"/>
      <c r="BM6" s="233"/>
      <c r="BN6" s="233"/>
      <c r="BO6" s="233"/>
      <c r="BP6" s="233"/>
      <c r="BQ6" s="1001"/>
      <c r="BR6" s="1002"/>
      <c r="BS6" s="1002"/>
      <c r="BT6" s="1002"/>
      <c r="BU6" s="1002"/>
      <c r="BV6" s="1002"/>
      <c r="BW6" s="1002"/>
      <c r="BX6" s="1002"/>
      <c r="BY6" s="1002"/>
      <c r="BZ6" s="1002"/>
      <c r="CA6" s="1002"/>
      <c r="CB6" s="1002"/>
      <c r="CC6" s="1002"/>
      <c r="CD6" s="1002"/>
      <c r="CE6" s="1002"/>
      <c r="CF6" s="1002"/>
      <c r="CG6" s="1003"/>
      <c r="CH6" s="1007"/>
      <c r="CI6" s="1008"/>
      <c r="CJ6" s="1008"/>
      <c r="CK6" s="1008"/>
      <c r="CL6" s="1009"/>
      <c r="CM6" s="1007"/>
      <c r="CN6" s="1008"/>
      <c r="CO6" s="1008"/>
      <c r="CP6" s="1008"/>
      <c r="CQ6" s="1009"/>
      <c r="CR6" s="1007"/>
      <c r="CS6" s="1008"/>
      <c r="CT6" s="1008"/>
      <c r="CU6" s="1008"/>
      <c r="CV6" s="1009"/>
      <c r="CW6" s="1007"/>
      <c r="CX6" s="1008"/>
      <c r="CY6" s="1008"/>
      <c r="CZ6" s="1008"/>
      <c r="DA6" s="1009"/>
      <c r="DB6" s="1007"/>
      <c r="DC6" s="1008"/>
      <c r="DD6" s="1008"/>
      <c r="DE6" s="1008"/>
      <c r="DF6" s="1009"/>
      <c r="DG6" s="1090"/>
      <c r="DH6" s="1091"/>
      <c r="DI6" s="1091"/>
      <c r="DJ6" s="1091"/>
      <c r="DK6" s="1092"/>
      <c r="DL6" s="1090"/>
      <c r="DM6" s="1091"/>
      <c r="DN6" s="1091"/>
      <c r="DO6" s="1091"/>
      <c r="DP6" s="1092"/>
      <c r="DQ6" s="1007"/>
      <c r="DR6" s="1008"/>
      <c r="DS6" s="1008"/>
      <c r="DT6" s="1008"/>
      <c r="DU6" s="1009"/>
      <c r="DV6" s="1007"/>
      <c r="DW6" s="1008"/>
      <c r="DX6" s="1008"/>
      <c r="DY6" s="1008"/>
      <c r="DZ6" s="1019"/>
      <c r="EA6" s="234"/>
    </row>
    <row r="7" spans="1:131" s="235" customFormat="1" ht="26.25" customHeight="1" thickTop="1" x14ac:dyDescent="0.15">
      <c r="A7" s="236">
        <v>1</v>
      </c>
      <c r="B7" s="1050" t="s">
        <v>375</v>
      </c>
      <c r="C7" s="1051"/>
      <c r="D7" s="1051"/>
      <c r="E7" s="1051"/>
      <c r="F7" s="1051"/>
      <c r="G7" s="1051"/>
      <c r="H7" s="1051"/>
      <c r="I7" s="1051"/>
      <c r="J7" s="1051"/>
      <c r="K7" s="1051"/>
      <c r="L7" s="1051"/>
      <c r="M7" s="1051"/>
      <c r="N7" s="1051"/>
      <c r="O7" s="1051"/>
      <c r="P7" s="1052"/>
      <c r="Q7" s="1105">
        <v>88143</v>
      </c>
      <c r="R7" s="1106"/>
      <c r="S7" s="1106"/>
      <c r="T7" s="1106"/>
      <c r="U7" s="1106"/>
      <c r="V7" s="1106">
        <v>85768</v>
      </c>
      <c r="W7" s="1106"/>
      <c r="X7" s="1106"/>
      <c r="Y7" s="1106"/>
      <c r="Z7" s="1106"/>
      <c r="AA7" s="1106">
        <f>Q7-V7</f>
        <v>2375</v>
      </c>
      <c r="AB7" s="1106"/>
      <c r="AC7" s="1106"/>
      <c r="AD7" s="1106"/>
      <c r="AE7" s="1107"/>
      <c r="AF7" s="1108">
        <v>1707</v>
      </c>
      <c r="AG7" s="1109"/>
      <c r="AH7" s="1109"/>
      <c r="AI7" s="1109"/>
      <c r="AJ7" s="1110"/>
      <c r="AK7" s="1111">
        <v>6496</v>
      </c>
      <c r="AL7" s="1112"/>
      <c r="AM7" s="1112"/>
      <c r="AN7" s="1112"/>
      <c r="AO7" s="1112"/>
      <c r="AP7" s="1112">
        <v>70945</v>
      </c>
      <c r="AQ7" s="1112"/>
      <c r="AR7" s="1112"/>
      <c r="AS7" s="1112"/>
      <c r="AT7" s="1112"/>
      <c r="AU7" s="1113"/>
      <c r="AV7" s="1113"/>
      <c r="AW7" s="1113"/>
      <c r="AX7" s="1113"/>
      <c r="AY7" s="1114"/>
      <c r="AZ7" s="232"/>
      <c r="BA7" s="232"/>
      <c r="BB7" s="232"/>
      <c r="BC7" s="232"/>
      <c r="BD7" s="232"/>
      <c r="BE7" s="233"/>
      <c r="BF7" s="233"/>
      <c r="BG7" s="233"/>
      <c r="BH7" s="233"/>
      <c r="BI7" s="233"/>
      <c r="BJ7" s="233"/>
      <c r="BK7" s="233"/>
      <c r="BL7" s="233"/>
      <c r="BM7" s="233"/>
      <c r="BN7" s="233"/>
      <c r="BO7" s="233"/>
      <c r="BP7" s="233"/>
      <c r="BQ7" s="236">
        <v>1</v>
      </c>
      <c r="BR7" s="237"/>
      <c r="BS7" s="1102" t="s">
        <v>550</v>
      </c>
      <c r="BT7" s="1103"/>
      <c r="BU7" s="1103"/>
      <c r="BV7" s="1103"/>
      <c r="BW7" s="1103"/>
      <c r="BX7" s="1103"/>
      <c r="BY7" s="1103"/>
      <c r="BZ7" s="1103"/>
      <c r="CA7" s="1103"/>
      <c r="CB7" s="1103"/>
      <c r="CC7" s="1103"/>
      <c r="CD7" s="1103"/>
      <c r="CE7" s="1103"/>
      <c r="CF7" s="1103"/>
      <c r="CG7" s="1115"/>
      <c r="CH7" s="1099">
        <v>-1</v>
      </c>
      <c r="CI7" s="1100"/>
      <c r="CJ7" s="1100"/>
      <c r="CK7" s="1100"/>
      <c r="CL7" s="1101"/>
      <c r="CM7" s="1099">
        <v>133</v>
      </c>
      <c r="CN7" s="1100"/>
      <c r="CO7" s="1100"/>
      <c r="CP7" s="1100"/>
      <c r="CQ7" s="1101"/>
      <c r="CR7" s="1099">
        <v>45</v>
      </c>
      <c r="CS7" s="1100"/>
      <c r="CT7" s="1100"/>
      <c r="CU7" s="1100"/>
      <c r="CV7" s="1101"/>
      <c r="CW7" s="1099" t="s">
        <v>489</v>
      </c>
      <c r="CX7" s="1100"/>
      <c r="CY7" s="1100"/>
      <c r="CZ7" s="1100"/>
      <c r="DA7" s="1101"/>
      <c r="DB7" s="1099" t="s">
        <v>489</v>
      </c>
      <c r="DC7" s="1100"/>
      <c r="DD7" s="1100"/>
      <c r="DE7" s="1100"/>
      <c r="DF7" s="1101"/>
      <c r="DG7" s="1099" t="s">
        <v>489</v>
      </c>
      <c r="DH7" s="1100"/>
      <c r="DI7" s="1100"/>
      <c r="DJ7" s="1100"/>
      <c r="DK7" s="1101"/>
      <c r="DL7" s="1099" t="s">
        <v>489</v>
      </c>
      <c r="DM7" s="1100"/>
      <c r="DN7" s="1100"/>
      <c r="DO7" s="1100"/>
      <c r="DP7" s="1101"/>
      <c r="DQ7" s="1099" t="s">
        <v>489</v>
      </c>
      <c r="DR7" s="1100"/>
      <c r="DS7" s="1100"/>
      <c r="DT7" s="1100"/>
      <c r="DU7" s="1101"/>
      <c r="DV7" s="1102"/>
      <c r="DW7" s="1103"/>
      <c r="DX7" s="1103"/>
      <c r="DY7" s="1103"/>
      <c r="DZ7" s="1104"/>
      <c r="EA7" s="234"/>
    </row>
    <row r="8" spans="1:131" s="235" customFormat="1" ht="26.25" customHeight="1" x14ac:dyDescent="0.15">
      <c r="A8" s="238">
        <v>2</v>
      </c>
      <c r="B8" s="1033"/>
      <c r="C8" s="1034"/>
      <c r="D8" s="1034"/>
      <c r="E8" s="1034"/>
      <c r="F8" s="1034"/>
      <c r="G8" s="1034"/>
      <c r="H8" s="1034"/>
      <c r="I8" s="1034"/>
      <c r="J8" s="1034"/>
      <c r="K8" s="1034"/>
      <c r="L8" s="1034"/>
      <c r="M8" s="1034"/>
      <c r="N8" s="1034"/>
      <c r="O8" s="1034"/>
      <c r="P8" s="1035"/>
      <c r="Q8" s="1041"/>
      <c r="R8" s="1042"/>
      <c r="S8" s="1042"/>
      <c r="T8" s="1042"/>
      <c r="U8" s="1042"/>
      <c r="V8" s="1042"/>
      <c r="W8" s="1042"/>
      <c r="X8" s="1042"/>
      <c r="Y8" s="1042"/>
      <c r="Z8" s="1042"/>
      <c r="AA8" s="1042"/>
      <c r="AB8" s="1042"/>
      <c r="AC8" s="1042"/>
      <c r="AD8" s="1042"/>
      <c r="AE8" s="1043"/>
      <c r="AF8" s="1038"/>
      <c r="AG8" s="1039"/>
      <c r="AH8" s="1039"/>
      <c r="AI8" s="1039"/>
      <c r="AJ8" s="1040"/>
      <c r="AK8" s="1083"/>
      <c r="AL8" s="1084"/>
      <c r="AM8" s="1084"/>
      <c r="AN8" s="1084"/>
      <c r="AO8" s="1084"/>
      <c r="AP8" s="1084"/>
      <c r="AQ8" s="1084"/>
      <c r="AR8" s="1084"/>
      <c r="AS8" s="1084"/>
      <c r="AT8" s="1084"/>
      <c r="AU8" s="1085"/>
      <c r="AV8" s="1085"/>
      <c r="AW8" s="1085"/>
      <c r="AX8" s="1085"/>
      <c r="AY8" s="1086"/>
      <c r="AZ8" s="232"/>
      <c r="BA8" s="232"/>
      <c r="BB8" s="232"/>
      <c r="BC8" s="232"/>
      <c r="BD8" s="232"/>
      <c r="BE8" s="233"/>
      <c r="BF8" s="233"/>
      <c r="BG8" s="233"/>
      <c r="BH8" s="233"/>
      <c r="BI8" s="233"/>
      <c r="BJ8" s="233"/>
      <c r="BK8" s="233"/>
      <c r="BL8" s="233"/>
      <c r="BM8" s="233"/>
      <c r="BN8" s="233"/>
      <c r="BO8" s="233"/>
      <c r="BP8" s="233"/>
      <c r="BQ8" s="238">
        <v>2</v>
      </c>
      <c r="BR8" s="239"/>
      <c r="BS8" s="995" t="s">
        <v>551</v>
      </c>
      <c r="BT8" s="996"/>
      <c r="BU8" s="996"/>
      <c r="BV8" s="996"/>
      <c r="BW8" s="996"/>
      <c r="BX8" s="996"/>
      <c r="BY8" s="996"/>
      <c r="BZ8" s="996"/>
      <c r="CA8" s="996"/>
      <c r="CB8" s="996"/>
      <c r="CC8" s="996"/>
      <c r="CD8" s="996"/>
      <c r="CE8" s="996"/>
      <c r="CF8" s="996"/>
      <c r="CG8" s="1017"/>
      <c r="CH8" s="992">
        <v>19</v>
      </c>
      <c r="CI8" s="993"/>
      <c r="CJ8" s="993"/>
      <c r="CK8" s="993"/>
      <c r="CL8" s="994"/>
      <c r="CM8" s="992">
        <v>183</v>
      </c>
      <c r="CN8" s="993"/>
      <c r="CO8" s="993"/>
      <c r="CP8" s="993"/>
      <c r="CQ8" s="994"/>
      <c r="CR8" s="992">
        <v>100</v>
      </c>
      <c r="CS8" s="993"/>
      <c r="CT8" s="993"/>
      <c r="CU8" s="993"/>
      <c r="CV8" s="994"/>
      <c r="CW8" s="992">
        <v>5</v>
      </c>
      <c r="CX8" s="993"/>
      <c r="CY8" s="993"/>
      <c r="CZ8" s="993"/>
      <c r="DA8" s="994"/>
      <c r="DB8" s="992" t="s">
        <v>489</v>
      </c>
      <c r="DC8" s="993"/>
      <c r="DD8" s="993"/>
      <c r="DE8" s="993"/>
      <c r="DF8" s="994"/>
      <c r="DG8" s="992" t="s">
        <v>489</v>
      </c>
      <c r="DH8" s="993"/>
      <c r="DI8" s="993"/>
      <c r="DJ8" s="993"/>
      <c r="DK8" s="994"/>
      <c r="DL8" s="992" t="s">
        <v>489</v>
      </c>
      <c r="DM8" s="993"/>
      <c r="DN8" s="993"/>
      <c r="DO8" s="993"/>
      <c r="DP8" s="994"/>
      <c r="DQ8" s="992" t="s">
        <v>489</v>
      </c>
      <c r="DR8" s="993"/>
      <c r="DS8" s="993"/>
      <c r="DT8" s="993"/>
      <c r="DU8" s="994"/>
      <c r="DV8" s="995"/>
      <c r="DW8" s="996"/>
      <c r="DX8" s="996"/>
      <c r="DY8" s="996"/>
      <c r="DZ8" s="997"/>
      <c r="EA8" s="234"/>
    </row>
    <row r="9" spans="1:131" s="235" customFormat="1" ht="26.25" customHeight="1" x14ac:dyDescent="0.15">
      <c r="A9" s="238">
        <v>3</v>
      </c>
      <c r="B9" s="1033"/>
      <c r="C9" s="1034"/>
      <c r="D9" s="1034"/>
      <c r="E9" s="1034"/>
      <c r="F9" s="1034"/>
      <c r="G9" s="1034"/>
      <c r="H9" s="1034"/>
      <c r="I9" s="1034"/>
      <c r="J9" s="1034"/>
      <c r="K9" s="1034"/>
      <c r="L9" s="1034"/>
      <c r="M9" s="1034"/>
      <c r="N9" s="1034"/>
      <c r="O9" s="1034"/>
      <c r="P9" s="1035"/>
      <c r="Q9" s="1041"/>
      <c r="R9" s="1042"/>
      <c r="S9" s="1042"/>
      <c r="T9" s="1042"/>
      <c r="U9" s="1042"/>
      <c r="V9" s="1042"/>
      <c r="W9" s="1042"/>
      <c r="X9" s="1042"/>
      <c r="Y9" s="1042"/>
      <c r="Z9" s="1042"/>
      <c r="AA9" s="1042"/>
      <c r="AB9" s="1042"/>
      <c r="AC9" s="1042"/>
      <c r="AD9" s="1042"/>
      <c r="AE9" s="1043"/>
      <c r="AF9" s="1038"/>
      <c r="AG9" s="1039"/>
      <c r="AH9" s="1039"/>
      <c r="AI9" s="1039"/>
      <c r="AJ9" s="1040"/>
      <c r="AK9" s="1083"/>
      <c r="AL9" s="1084"/>
      <c r="AM9" s="1084"/>
      <c r="AN9" s="1084"/>
      <c r="AO9" s="1084"/>
      <c r="AP9" s="1084"/>
      <c r="AQ9" s="1084"/>
      <c r="AR9" s="1084"/>
      <c r="AS9" s="1084"/>
      <c r="AT9" s="1084"/>
      <c r="AU9" s="1085"/>
      <c r="AV9" s="1085"/>
      <c r="AW9" s="1085"/>
      <c r="AX9" s="1085"/>
      <c r="AY9" s="1086"/>
      <c r="AZ9" s="232"/>
      <c r="BA9" s="232"/>
      <c r="BB9" s="232"/>
      <c r="BC9" s="232"/>
      <c r="BD9" s="232"/>
      <c r="BE9" s="233"/>
      <c r="BF9" s="233"/>
      <c r="BG9" s="233"/>
      <c r="BH9" s="233"/>
      <c r="BI9" s="233"/>
      <c r="BJ9" s="233"/>
      <c r="BK9" s="233"/>
      <c r="BL9" s="233"/>
      <c r="BM9" s="233"/>
      <c r="BN9" s="233"/>
      <c r="BO9" s="233"/>
      <c r="BP9" s="233"/>
      <c r="BQ9" s="238">
        <v>3</v>
      </c>
      <c r="BR9" s="239"/>
      <c r="BS9" s="995" t="s">
        <v>552</v>
      </c>
      <c r="BT9" s="996"/>
      <c r="BU9" s="996"/>
      <c r="BV9" s="996"/>
      <c r="BW9" s="996"/>
      <c r="BX9" s="996"/>
      <c r="BY9" s="996"/>
      <c r="BZ9" s="996"/>
      <c r="CA9" s="996"/>
      <c r="CB9" s="996"/>
      <c r="CC9" s="996"/>
      <c r="CD9" s="996"/>
      <c r="CE9" s="996"/>
      <c r="CF9" s="996"/>
      <c r="CG9" s="1017"/>
      <c r="CH9" s="992">
        <v>1</v>
      </c>
      <c r="CI9" s="993"/>
      <c r="CJ9" s="993"/>
      <c r="CK9" s="993"/>
      <c r="CL9" s="994"/>
      <c r="CM9" s="992">
        <v>63</v>
      </c>
      <c r="CN9" s="993"/>
      <c r="CO9" s="993"/>
      <c r="CP9" s="993"/>
      <c r="CQ9" s="994"/>
      <c r="CR9" s="992">
        <v>25</v>
      </c>
      <c r="CS9" s="993"/>
      <c r="CT9" s="993"/>
      <c r="CU9" s="993"/>
      <c r="CV9" s="994"/>
      <c r="CW9" s="992">
        <v>12</v>
      </c>
      <c r="CX9" s="993"/>
      <c r="CY9" s="993"/>
      <c r="CZ9" s="993"/>
      <c r="DA9" s="994"/>
      <c r="DB9" s="992" t="s">
        <v>489</v>
      </c>
      <c r="DC9" s="993"/>
      <c r="DD9" s="993"/>
      <c r="DE9" s="993"/>
      <c r="DF9" s="994"/>
      <c r="DG9" s="992" t="s">
        <v>489</v>
      </c>
      <c r="DH9" s="993"/>
      <c r="DI9" s="993"/>
      <c r="DJ9" s="993"/>
      <c r="DK9" s="994"/>
      <c r="DL9" s="992" t="s">
        <v>489</v>
      </c>
      <c r="DM9" s="993"/>
      <c r="DN9" s="993"/>
      <c r="DO9" s="993"/>
      <c r="DP9" s="994"/>
      <c r="DQ9" s="992" t="s">
        <v>489</v>
      </c>
      <c r="DR9" s="993"/>
      <c r="DS9" s="993"/>
      <c r="DT9" s="993"/>
      <c r="DU9" s="994"/>
      <c r="DV9" s="995"/>
      <c r="DW9" s="996"/>
      <c r="DX9" s="996"/>
      <c r="DY9" s="996"/>
      <c r="DZ9" s="997"/>
      <c r="EA9" s="234"/>
    </row>
    <row r="10" spans="1:131" s="235" customFormat="1" ht="26.25" customHeight="1" x14ac:dyDescent="0.15">
      <c r="A10" s="238">
        <v>4</v>
      </c>
      <c r="B10" s="1033"/>
      <c r="C10" s="1034"/>
      <c r="D10" s="1034"/>
      <c r="E10" s="1034"/>
      <c r="F10" s="1034"/>
      <c r="G10" s="1034"/>
      <c r="H10" s="1034"/>
      <c r="I10" s="1034"/>
      <c r="J10" s="1034"/>
      <c r="K10" s="1034"/>
      <c r="L10" s="1034"/>
      <c r="M10" s="1034"/>
      <c r="N10" s="1034"/>
      <c r="O10" s="1034"/>
      <c r="P10" s="1035"/>
      <c r="Q10" s="1041"/>
      <c r="R10" s="1042"/>
      <c r="S10" s="1042"/>
      <c r="T10" s="1042"/>
      <c r="U10" s="1042"/>
      <c r="V10" s="1042"/>
      <c r="W10" s="1042"/>
      <c r="X10" s="1042"/>
      <c r="Y10" s="1042"/>
      <c r="Z10" s="1042"/>
      <c r="AA10" s="1042"/>
      <c r="AB10" s="1042"/>
      <c r="AC10" s="1042"/>
      <c r="AD10" s="1042"/>
      <c r="AE10" s="1043"/>
      <c r="AF10" s="1038"/>
      <c r="AG10" s="1039"/>
      <c r="AH10" s="1039"/>
      <c r="AI10" s="1039"/>
      <c r="AJ10" s="1040"/>
      <c r="AK10" s="1083"/>
      <c r="AL10" s="1084"/>
      <c r="AM10" s="1084"/>
      <c r="AN10" s="1084"/>
      <c r="AO10" s="1084"/>
      <c r="AP10" s="1084"/>
      <c r="AQ10" s="1084"/>
      <c r="AR10" s="1084"/>
      <c r="AS10" s="1084"/>
      <c r="AT10" s="1084"/>
      <c r="AU10" s="1085"/>
      <c r="AV10" s="1085"/>
      <c r="AW10" s="1085"/>
      <c r="AX10" s="1085"/>
      <c r="AY10" s="1086"/>
      <c r="AZ10" s="232"/>
      <c r="BA10" s="232"/>
      <c r="BB10" s="232"/>
      <c r="BC10" s="232"/>
      <c r="BD10" s="232"/>
      <c r="BE10" s="233"/>
      <c r="BF10" s="233"/>
      <c r="BG10" s="233"/>
      <c r="BH10" s="233"/>
      <c r="BI10" s="233"/>
      <c r="BJ10" s="233"/>
      <c r="BK10" s="233"/>
      <c r="BL10" s="233"/>
      <c r="BM10" s="233"/>
      <c r="BN10" s="233"/>
      <c r="BO10" s="233"/>
      <c r="BP10" s="233"/>
      <c r="BQ10" s="238">
        <v>4</v>
      </c>
      <c r="BR10" s="239"/>
      <c r="BS10" s="995" t="s">
        <v>553</v>
      </c>
      <c r="BT10" s="996"/>
      <c r="BU10" s="996"/>
      <c r="BV10" s="996"/>
      <c r="BW10" s="996"/>
      <c r="BX10" s="996"/>
      <c r="BY10" s="996"/>
      <c r="BZ10" s="996"/>
      <c r="CA10" s="996"/>
      <c r="CB10" s="996"/>
      <c r="CC10" s="996"/>
      <c r="CD10" s="996"/>
      <c r="CE10" s="996"/>
      <c r="CF10" s="996"/>
      <c r="CG10" s="1017"/>
      <c r="CH10" s="992">
        <v>4</v>
      </c>
      <c r="CI10" s="993"/>
      <c r="CJ10" s="993"/>
      <c r="CK10" s="993"/>
      <c r="CL10" s="994"/>
      <c r="CM10" s="992">
        <v>60</v>
      </c>
      <c r="CN10" s="993"/>
      <c r="CO10" s="993"/>
      <c r="CP10" s="993"/>
      <c r="CQ10" s="994"/>
      <c r="CR10" s="992">
        <v>1</v>
      </c>
      <c r="CS10" s="993"/>
      <c r="CT10" s="993"/>
      <c r="CU10" s="993"/>
      <c r="CV10" s="994"/>
      <c r="CW10" s="992">
        <v>90</v>
      </c>
      <c r="CX10" s="993"/>
      <c r="CY10" s="993"/>
      <c r="CZ10" s="993"/>
      <c r="DA10" s="994"/>
      <c r="DB10" s="992">
        <v>51</v>
      </c>
      <c r="DC10" s="993"/>
      <c r="DD10" s="993"/>
      <c r="DE10" s="993"/>
      <c r="DF10" s="994"/>
      <c r="DG10" s="992" t="s">
        <v>489</v>
      </c>
      <c r="DH10" s="993"/>
      <c r="DI10" s="993"/>
      <c r="DJ10" s="993"/>
      <c r="DK10" s="994"/>
      <c r="DL10" s="992" t="s">
        <v>489</v>
      </c>
      <c r="DM10" s="993"/>
      <c r="DN10" s="993"/>
      <c r="DO10" s="993"/>
      <c r="DP10" s="994"/>
      <c r="DQ10" s="992" t="s">
        <v>489</v>
      </c>
      <c r="DR10" s="993"/>
      <c r="DS10" s="993"/>
      <c r="DT10" s="993"/>
      <c r="DU10" s="994"/>
      <c r="DV10" s="995"/>
      <c r="DW10" s="996"/>
      <c r="DX10" s="996"/>
      <c r="DY10" s="996"/>
      <c r="DZ10" s="997"/>
      <c r="EA10" s="234"/>
    </row>
    <row r="11" spans="1:131" s="235" customFormat="1" ht="26.25" customHeight="1" x14ac:dyDescent="0.15">
      <c r="A11" s="238">
        <v>5</v>
      </c>
      <c r="B11" s="1033"/>
      <c r="C11" s="1034"/>
      <c r="D11" s="1034"/>
      <c r="E11" s="1034"/>
      <c r="F11" s="1034"/>
      <c r="G11" s="1034"/>
      <c r="H11" s="1034"/>
      <c r="I11" s="1034"/>
      <c r="J11" s="1034"/>
      <c r="K11" s="1034"/>
      <c r="L11" s="1034"/>
      <c r="M11" s="1034"/>
      <c r="N11" s="1034"/>
      <c r="O11" s="1034"/>
      <c r="P11" s="1035"/>
      <c r="Q11" s="1041"/>
      <c r="R11" s="1042"/>
      <c r="S11" s="1042"/>
      <c r="T11" s="1042"/>
      <c r="U11" s="1042"/>
      <c r="V11" s="1042"/>
      <c r="W11" s="1042"/>
      <c r="X11" s="1042"/>
      <c r="Y11" s="1042"/>
      <c r="Z11" s="1042"/>
      <c r="AA11" s="1042"/>
      <c r="AB11" s="1042"/>
      <c r="AC11" s="1042"/>
      <c r="AD11" s="1042"/>
      <c r="AE11" s="1043"/>
      <c r="AF11" s="1038"/>
      <c r="AG11" s="1039"/>
      <c r="AH11" s="1039"/>
      <c r="AI11" s="1039"/>
      <c r="AJ11" s="1040"/>
      <c r="AK11" s="1083"/>
      <c r="AL11" s="1084"/>
      <c r="AM11" s="1084"/>
      <c r="AN11" s="1084"/>
      <c r="AO11" s="1084"/>
      <c r="AP11" s="1084"/>
      <c r="AQ11" s="1084"/>
      <c r="AR11" s="1084"/>
      <c r="AS11" s="1084"/>
      <c r="AT11" s="1084"/>
      <c r="AU11" s="1085"/>
      <c r="AV11" s="1085"/>
      <c r="AW11" s="1085"/>
      <c r="AX11" s="1085"/>
      <c r="AY11" s="1086"/>
      <c r="AZ11" s="232"/>
      <c r="BA11" s="232"/>
      <c r="BB11" s="232"/>
      <c r="BC11" s="232"/>
      <c r="BD11" s="232"/>
      <c r="BE11" s="233"/>
      <c r="BF11" s="233"/>
      <c r="BG11" s="233"/>
      <c r="BH11" s="233"/>
      <c r="BI11" s="233"/>
      <c r="BJ11" s="233"/>
      <c r="BK11" s="233"/>
      <c r="BL11" s="233"/>
      <c r="BM11" s="233"/>
      <c r="BN11" s="233"/>
      <c r="BO11" s="233"/>
      <c r="BP11" s="233"/>
      <c r="BQ11" s="238">
        <v>5</v>
      </c>
      <c r="BR11" s="239"/>
      <c r="BS11" s="995" t="s">
        <v>554</v>
      </c>
      <c r="BT11" s="996"/>
      <c r="BU11" s="996"/>
      <c r="BV11" s="996"/>
      <c r="BW11" s="996"/>
      <c r="BX11" s="996"/>
      <c r="BY11" s="996"/>
      <c r="BZ11" s="996"/>
      <c r="CA11" s="996"/>
      <c r="CB11" s="996"/>
      <c r="CC11" s="996"/>
      <c r="CD11" s="996"/>
      <c r="CE11" s="996"/>
      <c r="CF11" s="996"/>
      <c r="CG11" s="1017"/>
      <c r="CH11" s="992">
        <v>18</v>
      </c>
      <c r="CI11" s="993"/>
      <c r="CJ11" s="993"/>
      <c r="CK11" s="993"/>
      <c r="CL11" s="994"/>
      <c r="CM11" s="992">
        <v>146</v>
      </c>
      <c r="CN11" s="993"/>
      <c r="CO11" s="993"/>
      <c r="CP11" s="993"/>
      <c r="CQ11" s="994"/>
      <c r="CR11" s="992">
        <v>30</v>
      </c>
      <c r="CS11" s="993"/>
      <c r="CT11" s="993"/>
      <c r="CU11" s="993"/>
      <c r="CV11" s="994"/>
      <c r="CW11" s="992">
        <v>2</v>
      </c>
      <c r="CX11" s="993"/>
      <c r="CY11" s="993"/>
      <c r="CZ11" s="993"/>
      <c r="DA11" s="994"/>
      <c r="DB11" s="992" t="s">
        <v>489</v>
      </c>
      <c r="DC11" s="993"/>
      <c r="DD11" s="993"/>
      <c r="DE11" s="993"/>
      <c r="DF11" s="994"/>
      <c r="DG11" s="992" t="s">
        <v>489</v>
      </c>
      <c r="DH11" s="993"/>
      <c r="DI11" s="993"/>
      <c r="DJ11" s="993"/>
      <c r="DK11" s="994"/>
      <c r="DL11" s="992" t="s">
        <v>489</v>
      </c>
      <c r="DM11" s="993"/>
      <c r="DN11" s="993"/>
      <c r="DO11" s="993"/>
      <c r="DP11" s="994"/>
      <c r="DQ11" s="992" t="s">
        <v>489</v>
      </c>
      <c r="DR11" s="993"/>
      <c r="DS11" s="993"/>
      <c r="DT11" s="993"/>
      <c r="DU11" s="994"/>
      <c r="DV11" s="995"/>
      <c r="DW11" s="996"/>
      <c r="DX11" s="996"/>
      <c r="DY11" s="996"/>
      <c r="DZ11" s="997"/>
      <c r="EA11" s="234"/>
    </row>
    <row r="12" spans="1:131" s="235" customFormat="1" ht="26.25" customHeight="1" x14ac:dyDescent="0.15">
      <c r="A12" s="238">
        <v>6</v>
      </c>
      <c r="B12" s="1033"/>
      <c r="C12" s="1034"/>
      <c r="D12" s="1034"/>
      <c r="E12" s="1034"/>
      <c r="F12" s="1034"/>
      <c r="G12" s="1034"/>
      <c r="H12" s="1034"/>
      <c r="I12" s="1034"/>
      <c r="J12" s="1034"/>
      <c r="K12" s="1034"/>
      <c r="L12" s="1034"/>
      <c r="M12" s="1034"/>
      <c r="N12" s="1034"/>
      <c r="O12" s="1034"/>
      <c r="P12" s="1035"/>
      <c r="Q12" s="1041"/>
      <c r="R12" s="1042"/>
      <c r="S12" s="1042"/>
      <c r="T12" s="1042"/>
      <c r="U12" s="1042"/>
      <c r="V12" s="1042"/>
      <c r="W12" s="1042"/>
      <c r="X12" s="1042"/>
      <c r="Y12" s="1042"/>
      <c r="Z12" s="1042"/>
      <c r="AA12" s="1042"/>
      <c r="AB12" s="1042"/>
      <c r="AC12" s="1042"/>
      <c r="AD12" s="1042"/>
      <c r="AE12" s="1043"/>
      <c r="AF12" s="1038"/>
      <c r="AG12" s="1039"/>
      <c r="AH12" s="1039"/>
      <c r="AI12" s="1039"/>
      <c r="AJ12" s="1040"/>
      <c r="AK12" s="1083"/>
      <c r="AL12" s="1084"/>
      <c r="AM12" s="1084"/>
      <c r="AN12" s="1084"/>
      <c r="AO12" s="1084"/>
      <c r="AP12" s="1084"/>
      <c r="AQ12" s="1084"/>
      <c r="AR12" s="1084"/>
      <c r="AS12" s="1084"/>
      <c r="AT12" s="1084"/>
      <c r="AU12" s="1085"/>
      <c r="AV12" s="1085"/>
      <c r="AW12" s="1085"/>
      <c r="AX12" s="1085"/>
      <c r="AY12" s="1086"/>
      <c r="AZ12" s="232"/>
      <c r="BA12" s="232"/>
      <c r="BB12" s="232"/>
      <c r="BC12" s="232"/>
      <c r="BD12" s="232"/>
      <c r="BE12" s="233"/>
      <c r="BF12" s="233"/>
      <c r="BG12" s="233"/>
      <c r="BH12" s="233"/>
      <c r="BI12" s="233"/>
      <c r="BJ12" s="233"/>
      <c r="BK12" s="233"/>
      <c r="BL12" s="233"/>
      <c r="BM12" s="233"/>
      <c r="BN12" s="233"/>
      <c r="BO12" s="233"/>
      <c r="BP12" s="233"/>
      <c r="BQ12" s="238">
        <v>6</v>
      </c>
      <c r="BR12" s="239"/>
      <c r="BS12" s="995" t="s">
        <v>555</v>
      </c>
      <c r="BT12" s="996"/>
      <c r="BU12" s="996"/>
      <c r="BV12" s="996"/>
      <c r="BW12" s="996"/>
      <c r="BX12" s="996"/>
      <c r="BY12" s="996"/>
      <c r="BZ12" s="996"/>
      <c r="CA12" s="996"/>
      <c r="CB12" s="996"/>
      <c r="CC12" s="996"/>
      <c r="CD12" s="996"/>
      <c r="CE12" s="996"/>
      <c r="CF12" s="996"/>
      <c r="CG12" s="1017"/>
      <c r="CH12" s="992">
        <v>2</v>
      </c>
      <c r="CI12" s="993"/>
      <c r="CJ12" s="993"/>
      <c r="CK12" s="993"/>
      <c r="CL12" s="994"/>
      <c r="CM12" s="992">
        <v>101</v>
      </c>
      <c r="CN12" s="993"/>
      <c r="CO12" s="993"/>
      <c r="CP12" s="993"/>
      <c r="CQ12" s="994"/>
      <c r="CR12" s="992">
        <v>45</v>
      </c>
      <c r="CS12" s="993"/>
      <c r="CT12" s="993"/>
      <c r="CU12" s="993"/>
      <c r="CV12" s="994"/>
      <c r="CW12" s="992" t="s">
        <v>489</v>
      </c>
      <c r="CX12" s="993"/>
      <c r="CY12" s="993"/>
      <c r="CZ12" s="993"/>
      <c r="DA12" s="994"/>
      <c r="DB12" s="992" t="s">
        <v>489</v>
      </c>
      <c r="DC12" s="993"/>
      <c r="DD12" s="993"/>
      <c r="DE12" s="993"/>
      <c r="DF12" s="994"/>
      <c r="DG12" s="992" t="s">
        <v>489</v>
      </c>
      <c r="DH12" s="993"/>
      <c r="DI12" s="993"/>
      <c r="DJ12" s="993"/>
      <c r="DK12" s="994"/>
      <c r="DL12" s="992" t="s">
        <v>489</v>
      </c>
      <c r="DM12" s="993"/>
      <c r="DN12" s="993"/>
      <c r="DO12" s="993"/>
      <c r="DP12" s="994"/>
      <c r="DQ12" s="992" t="s">
        <v>489</v>
      </c>
      <c r="DR12" s="993"/>
      <c r="DS12" s="993"/>
      <c r="DT12" s="993"/>
      <c r="DU12" s="994"/>
      <c r="DV12" s="995"/>
      <c r="DW12" s="996"/>
      <c r="DX12" s="996"/>
      <c r="DY12" s="996"/>
      <c r="DZ12" s="997"/>
      <c r="EA12" s="234"/>
    </row>
    <row r="13" spans="1:131" s="235" customFormat="1" ht="26.25" customHeight="1" x14ac:dyDescent="0.15">
      <c r="A13" s="238">
        <v>7</v>
      </c>
      <c r="B13" s="1033"/>
      <c r="C13" s="1034"/>
      <c r="D13" s="1034"/>
      <c r="E13" s="1034"/>
      <c r="F13" s="1034"/>
      <c r="G13" s="1034"/>
      <c r="H13" s="1034"/>
      <c r="I13" s="1034"/>
      <c r="J13" s="1034"/>
      <c r="K13" s="1034"/>
      <c r="L13" s="1034"/>
      <c r="M13" s="1034"/>
      <c r="N13" s="1034"/>
      <c r="O13" s="1034"/>
      <c r="P13" s="1035"/>
      <c r="Q13" s="1041"/>
      <c r="R13" s="1042"/>
      <c r="S13" s="1042"/>
      <c r="T13" s="1042"/>
      <c r="U13" s="1042"/>
      <c r="V13" s="1042"/>
      <c r="W13" s="1042"/>
      <c r="X13" s="1042"/>
      <c r="Y13" s="1042"/>
      <c r="Z13" s="1042"/>
      <c r="AA13" s="1042"/>
      <c r="AB13" s="1042"/>
      <c r="AC13" s="1042"/>
      <c r="AD13" s="1042"/>
      <c r="AE13" s="1043"/>
      <c r="AF13" s="1038"/>
      <c r="AG13" s="1039"/>
      <c r="AH13" s="1039"/>
      <c r="AI13" s="1039"/>
      <c r="AJ13" s="1040"/>
      <c r="AK13" s="1083"/>
      <c r="AL13" s="1084"/>
      <c r="AM13" s="1084"/>
      <c r="AN13" s="1084"/>
      <c r="AO13" s="1084"/>
      <c r="AP13" s="1084"/>
      <c r="AQ13" s="1084"/>
      <c r="AR13" s="1084"/>
      <c r="AS13" s="1084"/>
      <c r="AT13" s="1084"/>
      <c r="AU13" s="1085"/>
      <c r="AV13" s="1085"/>
      <c r="AW13" s="1085"/>
      <c r="AX13" s="1085"/>
      <c r="AY13" s="1086"/>
      <c r="AZ13" s="232"/>
      <c r="BA13" s="232"/>
      <c r="BB13" s="232"/>
      <c r="BC13" s="232"/>
      <c r="BD13" s="232"/>
      <c r="BE13" s="233"/>
      <c r="BF13" s="233"/>
      <c r="BG13" s="233"/>
      <c r="BH13" s="233"/>
      <c r="BI13" s="233"/>
      <c r="BJ13" s="233"/>
      <c r="BK13" s="233"/>
      <c r="BL13" s="233"/>
      <c r="BM13" s="233"/>
      <c r="BN13" s="233"/>
      <c r="BO13" s="233"/>
      <c r="BP13" s="233"/>
      <c r="BQ13" s="238">
        <v>7</v>
      </c>
      <c r="BR13" s="239"/>
      <c r="BS13" s="995" t="s">
        <v>556</v>
      </c>
      <c r="BT13" s="996"/>
      <c r="BU13" s="996"/>
      <c r="BV13" s="996"/>
      <c r="BW13" s="996"/>
      <c r="BX13" s="996"/>
      <c r="BY13" s="996"/>
      <c r="BZ13" s="996"/>
      <c r="CA13" s="996"/>
      <c r="CB13" s="996"/>
      <c r="CC13" s="996"/>
      <c r="CD13" s="996"/>
      <c r="CE13" s="996"/>
      <c r="CF13" s="996"/>
      <c r="CG13" s="1017"/>
      <c r="CH13" s="992">
        <v>1</v>
      </c>
      <c r="CI13" s="993"/>
      <c r="CJ13" s="993"/>
      <c r="CK13" s="993"/>
      <c r="CL13" s="994"/>
      <c r="CM13" s="992">
        <v>17</v>
      </c>
      <c r="CN13" s="993"/>
      <c r="CO13" s="993"/>
      <c r="CP13" s="993"/>
      <c r="CQ13" s="994"/>
      <c r="CR13" s="992">
        <v>3</v>
      </c>
      <c r="CS13" s="993"/>
      <c r="CT13" s="993"/>
      <c r="CU13" s="993"/>
      <c r="CV13" s="994"/>
      <c r="CW13" s="992" t="s">
        <v>489</v>
      </c>
      <c r="CX13" s="993"/>
      <c r="CY13" s="993"/>
      <c r="CZ13" s="993"/>
      <c r="DA13" s="994"/>
      <c r="DB13" s="992" t="s">
        <v>489</v>
      </c>
      <c r="DC13" s="993"/>
      <c r="DD13" s="993"/>
      <c r="DE13" s="993"/>
      <c r="DF13" s="994"/>
      <c r="DG13" s="992" t="s">
        <v>489</v>
      </c>
      <c r="DH13" s="993"/>
      <c r="DI13" s="993"/>
      <c r="DJ13" s="993"/>
      <c r="DK13" s="994"/>
      <c r="DL13" s="992" t="s">
        <v>489</v>
      </c>
      <c r="DM13" s="993"/>
      <c r="DN13" s="993"/>
      <c r="DO13" s="993"/>
      <c r="DP13" s="994"/>
      <c r="DQ13" s="992" t="s">
        <v>489</v>
      </c>
      <c r="DR13" s="993"/>
      <c r="DS13" s="993"/>
      <c r="DT13" s="993"/>
      <c r="DU13" s="994"/>
      <c r="DV13" s="995"/>
      <c r="DW13" s="996"/>
      <c r="DX13" s="996"/>
      <c r="DY13" s="996"/>
      <c r="DZ13" s="997"/>
      <c r="EA13" s="234"/>
    </row>
    <row r="14" spans="1:131" s="235" customFormat="1" ht="26.25" customHeight="1" x14ac:dyDescent="0.15">
      <c r="A14" s="238">
        <v>8</v>
      </c>
      <c r="B14" s="1033"/>
      <c r="C14" s="1034"/>
      <c r="D14" s="1034"/>
      <c r="E14" s="1034"/>
      <c r="F14" s="1034"/>
      <c r="G14" s="1034"/>
      <c r="H14" s="1034"/>
      <c r="I14" s="1034"/>
      <c r="J14" s="1034"/>
      <c r="K14" s="1034"/>
      <c r="L14" s="1034"/>
      <c r="M14" s="1034"/>
      <c r="N14" s="1034"/>
      <c r="O14" s="1034"/>
      <c r="P14" s="1035"/>
      <c r="Q14" s="1041"/>
      <c r="R14" s="1042"/>
      <c r="S14" s="1042"/>
      <c r="T14" s="1042"/>
      <c r="U14" s="1042"/>
      <c r="V14" s="1042"/>
      <c r="W14" s="1042"/>
      <c r="X14" s="1042"/>
      <c r="Y14" s="1042"/>
      <c r="Z14" s="1042"/>
      <c r="AA14" s="1042"/>
      <c r="AB14" s="1042"/>
      <c r="AC14" s="1042"/>
      <c r="AD14" s="1042"/>
      <c r="AE14" s="1043"/>
      <c r="AF14" s="1038"/>
      <c r="AG14" s="1039"/>
      <c r="AH14" s="1039"/>
      <c r="AI14" s="1039"/>
      <c r="AJ14" s="1040"/>
      <c r="AK14" s="1083"/>
      <c r="AL14" s="1084"/>
      <c r="AM14" s="1084"/>
      <c r="AN14" s="1084"/>
      <c r="AO14" s="1084"/>
      <c r="AP14" s="1084"/>
      <c r="AQ14" s="1084"/>
      <c r="AR14" s="1084"/>
      <c r="AS14" s="1084"/>
      <c r="AT14" s="1084"/>
      <c r="AU14" s="1085"/>
      <c r="AV14" s="1085"/>
      <c r="AW14" s="1085"/>
      <c r="AX14" s="1085"/>
      <c r="AY14" s="1086"/>
      <c r="AZ14" s="232"/>
      <c r="BA14" s="232"/>
      <c r="BB14" s="232"/>
      <c r="BC14" s="232"/>
      <c r="BD14" s="232"/>
      <c r="BE14" s="233"/>
      <c r="BF14" s="233"/>
      <c r="BG14" s="233"/>
      <c r="BH14" s="233"/>
      <c r="BI14" s="233"/>
      <c r="BJ14" s="233"/>
      <c r="BK14" s="233"/>
      <c r="BL14" s="233"/>
      <c r="BM14" s="233"/>
      <c r="BN14" s="233"/>
      <c r="BO14" s="233"/>
      <c r="BP14" s="233"/>
      <c r="BQ14" s="238">
        <v>8</v>
      </c>
      <c r="BR14" s="239"/>
      <c r="BS14" s="995" t="s">
        <v>557</v>
      </c>
      <c r="BT14" s="996"/>
      <c r="BU14" s="996"/>
      <c r="BV14" s="996"/>
      <c r="BW14" s="996"/>
      <c r="BX14" s="996"/>
      <c r="BY14" s="996"/>
      <c r="BZ14" s="996"/>
      <c r="CA14" s="996"/>
      <c r="CB14" s="996"/>
      <c r="CC14" s="996"/>
      <c r="CD14" s="996"/>
      <c r="CE14" s="996"/>
      <c r="CF14" s="996"/>
      <c r="CG14" s="1017"/>
      <c r="CH14" s="992">
        <v>0</v>
      </c>
      <c r="CI14" s="993"/>
      <c r="CJ14" s="993"/>
      <c r="CK14" s="993"/>
      <c r="CL14" s="994"/>
      <c r="CM14" s="992">
        <v>1122</v>
      </c>
      <c r="CN14" s="993"/>
      <c r="CO14" s="993"/>
      <c r="CP14" s="993"/>
      <c r="CQ14" s="994"/>
      <c r="CR14" s="992">
        <v>500</v>
      </c>
      <c r="CS14" s="993"/>
      <c r="CT14" s="993"/>
      <c r="CU14" s="993"/>
      <c r="CV14" s="994"/>
      <c r="CW14" s="992" t="s">
        <v>489</v>
      </c>
      <c r="CX14" s="993"/>
      <c r="CY14" s="993"/>
      <c r="CZ14" s="993"/>
      <c r="DA14" s="994"/>
      <c r="DB14" s="992" t="s">
        <v>489</v>
      </c>
      <c r="DC14" s="993"/>
      <c r="DD14" s="993"/>
      <c r="DE14" s="993"/>
      <c r="DF14" s="994"/>
      <c r="DG14" s="992" t="s">
        <v>489</v>
      </c>
      <c r="DH14" s="993"/>
      <c r="DI14" s="993"/>
      <c r="DJ14" s="993"/>
      <c r="DK14" s="994"/>
      <c r="DL14" s="992" t="s">
        <v>489</v>
      </c>
      <c r="DM14" s="993"/>
      <c r="DN14" s="993"/>
      <c r="DO14" s="993"/>
      <c r="DP14" s="994"/>
      <c r="DQ14" s="992" t="s">
        <v>489</v>
      </c>
      <c r="DR14" s="993"/>
      <c r="DS14" s="993"/>
      <c r="DT14" s="993"/>
      <c r="DU14" s="994"/>
      <c r="DV14" s="995"/>
      <c r="DW14" s="996"/>
      <c r="DX14" s="996"/>
      <c r="DY14" s="996"/>
      <c r="DZ14" s="997"/>
      <c r="EA14" s="234"/>
    </row>
    <row r="15" spans="1:131" s="235" customFormat="1" ht="26.25" customHeight="1" x14ac:dyDescent="0.15">
      <c r="A15" s="238">
        <v>9</v>
      </c>
      <c r="B15" s="1033"/>
      <c r="C15" s="1034"/>
      <c r="D15" s="1034"/>
      <c r="E15" s="1034"/>
      <c r="F15" s="1034"/>
      <c r="G15" s="1034"/>
      <c r="H15" s="1034"/>
      <c r="I15" s="1034"/>
      <c r="J15" s="1034"/>
      <c r="K15" s="1034"/>
      <c r="L15" s="1034"/>
      <c r="M15" s="1034"/>
      <c r="N15" s="1034"/>
      <c r="O15" s="1034"/>
      <c r="P15" s="1035"/>
      <c r="Q15" s="1041"/>
      <c r="R15" s="1042"/>
      <c r="S15" s="1042"/>
      <c r="T15" s="1042"/>
      <c r="U15" s="1042"/>
      <c r="V15" s="1042"/>
      <c r="W15" s="1042"/>
      <c r="X15" s="1042"/>
      <c r="Y15" s="1042"/>
      <c r="Z15" s="1042"/>
      <c r="AA15" s="1042"/>
      <c r="AB15" s="1042"/>
      <c r="AC15" s="1042"/>
      <c r="AD15" s="1042"/>
      <c r="AE15" s="1043"/>
      <c r="AF15" s="1038"/>
      <c r="AG15" s="1039"/>
      <c r="AH15" s="1039"/>
      <c r="AI15" s="1039"/>
      <c r="AJ15" s="1040"/>
      <c r="AK15" s="1083"/>
      <c r="AL15" s="1084"/>
      <c r="AM15" s="1084"/>
      <c r="AN15" s="1084"/>
      <c r="AO15" s="1084"/>
      <c r="AP15" s="1084"/>
      <c r="AQ15" s="1084"/>
      <c r="AR15" s="1084"/>
      <c r="AS15" s="1084"/>
      <c r="AT15" s="1084"/>
      <c r="AU15" s="1085"/>
      <c r="AV15" s="1085"/>
      <c r="AW15" s="1085"/>
      <c r="AX15" s="1085"/>
      <c r="AY15" s="1086"/>
      <c r="AZ15" s="232"/>
      <c r="BA15" s="232"/>
      <c r="BB15" s="232"/>
      <c r="BC15" s="232"/>
      <c r="BD15" s="232"/>
      <c r="BE15" s="233"/>
      <c r="BF15" s="233"/>
      <c r="BG15" s="233"/>
      <c r="BH15" s="233"/>
      <c r="BI15" s="233"/>
      <c r="BJ15" s="233"/>
      <c r="BK15" s="233"/>
      <c r="BL15" s="233"/>
      <c r="BM15" s="233"/>
      <c r="BN15" s="233"/>
      <c r="BO15" s="233"/>
      <c r="BP15" s="233"/>
      <c r="BQ15" s="238">
        <v>9</v>
      </c>
      <c r="BR15" s="239"/>
      <c r="BS15" s="995"/>
      <c r="BT15" s="996"/>
      <c r="BU15" s="996"/>
      <c r="BV15" s="996"/>
      <c r="BW15" s="996"/>
      <c r="BX15" s="996"/>
      <c r="BY15" s="996"/>
      <c r="BZ15" s="996"/>
      <c r="CA15" s="996"/>
      <c r="CB15" s="996"/>
      <c r="CC15" s="996"/>
      <c r="CD15" s="996"/>
      <c r="CE15" s="996"/>
      <c r="CF15" s="996"/>
      <c r="CG15" s="1017"/>
      <c r="CH15" s="992"/>
      <c r="CI15" s="993"/>
      <c r="CJ15" s="993"/>
      <c r="CK15" s="993"/>
      <c r="CL15" s="994"/>
      <c r="CM15" s="992"/>
      <c r="CN15" s="993"/>
      <c r="CO15" s="993"/>
      <c r="CP15" s="993"/>
      <c r="CQ15" s="994"/>
      <c r="CR15" s="992"/>
      <c r="CS15" s="993"/>
      <c r="CT15" s="993"/>
      <c r="CU15" s="993"/>
      <c r="CV15" s="994"/>
      <c r="CW15" s="992"/>
      <c r="CX15" s="993"/>
      <c r="CY15" s="993"/>
      <c r="CZ15" s="993"/>
      <c r="DA15" s="994"/>
      <c r="DB15" s="992"/>
      <c r="DC15" s="993"/>
      <c r="DD15" s="993"/>
      <c r="DE15" s="993"/>
      <c r="DF15" s="994"/>
      <c r="DG15" s="992"/>
      <c r="DH15" s="993"/>
      <c r="DI15" s="993"/>
      <c r="DJ15" s="993"/>
      <c r="DK15" s="994"/>
      <c r="DL15" s="992"/>
      <c r="DM15" s="993"/>
      <c r="DN15" s="993"/>
      <c r="DO15" s="993"/>
      <c r="DP15" s="994"/>
      <c r="DQ15" s="992"/>
      <c r="DR15" s="993"/>
      <c r="DS15" s="993"/>
      <c r="DT15" s="993"/>
      <c r="DU15" s="994"/>
      <c r="DV15" s="995"/>
      <c r="DW15" s="996"/>
      <c r="DX15" s="996"/>
      <c r="DY15" s="996"/>
      <c r="DZ15" s="997"/>
      <c r="EA15" s="234"/>
    </row>
    <row r="16" spans="1:131" s="235" customFormat="1" ht="26.25" customHeight="1" x14ac:dyDescent="0.15">
      <c r="A16" s="238">
        <v>10</v>
      </c>
      <c r="B16" s="1033"/>
      <c r="C16" s="1034"/>
      <c r="D16" s="1034"/>
      <c r="E16" s="1034"/>
      <c r="F16" s="1034"/>
      <c r="G16" s="1034"/>
      <c r="H16" s="1034"/>
      <c r="I16" s="1034"/>
      <c r="J16" s="1034"/>
      <c r="K16" s="1034"/>
      <c r="L16" s="1034"/>
      <c r="M16" s="1034"/>
      <c r="N16" s="1034"/>
      <c r="O16" s="1034"/>
      <c r="P16" s="1035"/>
      <c r="Q16" s="1041"/>
      <c r="R16" s="1042"/>
      <c r="S16" s="1042"/>
      <c r="T16" s="1042"/>
      <c r="U16" s="1042"/>
      <c r="V16" s="1042"/>
      <c r="W16" s="1042"/>
      <c r="X16" s="1042"/>
      <c r="Y16" s="1042"/>
      <c r="Z16" s="1042"/>
      <c r="AA16" s="1042"/>
      <c r="AB16" s="1042"/>
      <c r="AC16" s="1042"/>
      <c r="AD16" s="1042"/>
      <c r="AE16" s="1043"/>
      <c r="AF16" s="1038"/>
      <c r="AG16" s="1039"/>
      <c r="AH16" s="1039"/>
      <c r="AI16" s="1039"/>
      <c r="AJ16" s="1040"/>
      <c r="AK16" s="1083"/>
      <c r="AL16" s="1084"/>
      <c r="AM16" s="1084"/>
      <c r="AN16" s="1084"/>
      <c r="AO16" s="1084"/>
      <c r="AP16" s="1084"/>
      <c r="AQ16" s="1084"/>
      <c r="AR16" s="1084"/>
      <c r="AS16" s="1084"/>
      <c r="AT16" s="1084"/>
      <c r="AU16" s="1085"/>
      <c r="AV16" s="1085"/>
      <c r="AW16" s="1085"/>
      <c r="AX16" s="1085"/>
      <c r="AY16" s="1086"/>
      <c r="AZ16" s="232"/>
      <c r="BA16" s="232"/>
      <c r="BB16" s="232"/>
      <c r="BC16" s="232"/>
      <c r="BD16" s="232"/>
      <c r="BE16" s="233"/>
      <c r="BF16" s="233"/>
      <c r="BG16" s="233"/>
      <c r="BH16" s="233"/>
      <c r="BI16" s="233"/>
      <c r="BJ16" s="233"/>
      <c r="BK16" s="233"/>
      <c r="BL16" s="233"/>
      <c r="BM16" s="233"/>
      <c r="BN16" s="233"/>
      <c r="BO16" s="233"/>
      <c r="BP16" s="233"/>
      <c r="BQ16" s="238">
        <v>10</v>
      </c>
      <c r="BR16" s="239"/>
      <c r="BS16" s="995"/>
      <c r="BT16" s="996"/>
      <c r="BU16" s="996"/>
      <c r="BV16" s="996"/>
      <c r="BW16" s="996"/>
      <c r="BX16" s="996"/>
      <c r="BY16" s="996"/>
      <c r="BZ16" s="996"/>
      <c r="CA16" s="996"/>
      <c r="CB16" s="996"/>
      <c r="CC16" s="996"/>
      <c r="CD16" s="996"/>
      <c r="CE16" s="996"/>
      <c r="CF16" s="996"/>
      <c r="CG16" s="1017"/>
      <c r="CH16" s="992"/>
      <c r="CI16" s="993"/>
      <c r="CJ16" s="993"/>
      <c r="CK16" s="993"/>
      <c r="CL16" s="994"/>
      <c r="CM16" s="992"/>
      <c r="CN16" s="993"/>
      <c r="CO16" s="993"/>
      <c r="CP16" s="993"/>
      <c r="CQ16" s="994"/>
      <c r="CR16" s="992"/>
      <c r="CS16" s="993"/>
      <c r="CT16" s="993"/>
      <c r="CU16" s="993"/>
      <c r="CV16" s="994"/>
      <c r="CW16" s="992"/>
      <c r="CX16" s="993"/>
      <c r="CY16" s="993"/>
      <c r="CZ16" s="993"/>
      <c r="DA16" s="994"/>
      <c r="DB16" s="992"/>
      <c r="DC16" s="993"/>
      <c r="DD16" s="993"/>
      <c r="DE16" s="993"/>
      <c r="DF16" s="994"/>
      <c r="DG16" s="992"/>
      <c r="DH16" s="993"/>
      <c r="DI16" s="993"/>
      <c r="DJ16" s="993"/>
      <c r="DK16" s="994"/>
      <c r="DL16" s="992"/>
      <c r="DM16" s="993"/>
      <c r="DN16" s="993"/>
      <c r="DO16" s="993"/>
      <c r="DP16" s="994"/>
      <c r="DQ16" s="992"/>
      <c r="DR16" s="993"/>
      <c r="DS16" s="993"/>
      <c r="DT16" s="993"/>
      <c r="DU16" s="994"/>
      <c r="DV16" s="995"/>
      <c r="DW16" s="996"/>
      <c r="DX16" s="996"/>
      <c r="DY16" s="996"/>
      <c r="DZ16" s="997"/>
      <c r="EA16" s="234"/>
    </row>
    <row r="17" spans="1:131" s="235" customFormat="1" ht="26.25" customHeight="1" x14ac:dyDescent="0.15">
      <c r="A17" s="238">
        <v>11</v>
      </c>
      <c r="B17" s="1033"/>
      <c r="C17" s="1034"/>
      <c r="D17" s="1034"/>
      <c r="E17" s="1034"/>
      <c r="F17" s="1034"/>
      <c r="G17" s="1034"/>
      <c r="H17" s="1034"/>
      <c r="I17" s="1034"/>
      <c r="J17" s="1034"/>
      <c r="K17" s="1034"/>
      <c r="L17" s="1034"/>
      <c r="M17" s="1034"/>
      <c r="N17" s="1034"/>
      <c r="O17" s="1034"/>
      <c r="P17" s="1035"/>
      <c r="Q17" s="1041"/>
      <c r="R17" s="1042"/>
      <c r="S17" s="1042"/>
      <c r="T17" s="1042"/>
      <c r="U17" s="1042"/>
      <c r="V17" s="1042"/>
      <c r="W17" s="1042"/>
      <c r="X17" s="1042"/>
      <c r="Y17" s="1042"/>
      <c r="Z17" s="1042"/>
      <c r="AA17" s="1042"/>
      <c r="AB17" s="1042"/>
      <c r="AC17" s="1042"/>
      <c r="AD17" s="1042"/>
      <c r="AE17" s="1043"/>
      <c r="AF17" s="1038"/>
      <c r="AG17" s="1039"/>
      <c r="AH17" s="1039"/>
      <c r="AI17" s="1039"/>
      <c r="AJ17" s="1040"/>
      <c r="AK17" s="1083"/>
      <c r="AL17" s="1084"/>
      <c r="AM17" s="1084"/>
      <c r="AN17" s="1084"/>
      <c r="AO17" s="1084"/>
      <c r="AP17" s="1084"/>
      <c r="AQ17" s="1084"/>
      <c r="AR17" s="1084"/>
      <c r="AS17" s="1084"/>
      <c r="AT17" s="1084"/>
      <c r="AU17" s="1085"/>
      <c r="AV17" s="1085"/>
      <c r="AW17" s="1085"/>
      <c r="AX17" s="1085"/>
      <c r="AY17" s="1086"/>
      <c r="AZ17" s="232"/>
      <c r="BA17" s="232"/>
      <c r="BB17" s="232"/>
      <c r="BC17" s="232"/>
      <c r="BD17" s="232"/>
      <c r="BE17" s="233"/>
      <c r="BF17" s="233"/>
      <c r="BG17" s="233"/>
      <c r="BH17" s="233"/>
      <c r="BI17" s="233"/>
      <c r="BJ17" s="233"/>
      <c r="BK17" s="233"/>
      <c r="BL17" s="233"/>
      <c r="BM17" s="233"/>
      <c r="BN17" s="233"/>
      <c r="BO17" s="233"/>
      <c r="BP17" s="233"/>
      <c r="BQ17" s="238">
        <v>11</v>
      </c>
      <c r="BR17" s="239"/>
      <c r="BS17" s="995"/>
      <c r="BT17" s="996"/>
      <c r="BU17" s="996"/>
      <c r="BV17" s="996"/>
      <c r="BW17" s="996"/>
      <c r="BX17" s="996"/>
      <c r="BY17" s="996"/>
      <c r="BZ17" s="996"/>
      <c r="CA17" s="996"/>
      <c r="CB17" s="996"/>
      <c r="CC17" s="996"/>
      <c r="CD17" s="996"/>
      <c r="CE17" s="996"/>
      <c r="CF17" s="996"/>
      <c r="CG17" s="1017"/>
      <c r="CH17" s="992"/>
      <c r="CI17" s="993"/>
      <c r="CJ17" s="993"/>
      <c r="CK17" s="993"/>
      <c r="CL17" s="994"/>
      <c r="CM17" s="992"/>
      <c r="CN17" s="993"/>
      <c r="CO17" s="993"/>
      <c r="CP17" s="993"/>
      <c r="CQ17" s="994"/>
      <c r="CR17" s="992"/>
      <c r="CS17" s="993"/>
      <c r="CT17" s="993"/>
      <c r="CU17" s="993"/>
      <c r="CV17" s="994"/>
      <c r="CW17" s="992"/>
      <c r="CX17" s="993"/>
      <c r="CY17" s="993"/>
      <c r="CZ17" s="993"/>
      <c r="DA17" s="994"/>
      <c r="DB17" s="992"/>
      <c r="DC17" s="993"/>
      <c r="DD17" s="993"/>
      <c r="DE17" s="993"/>
      <c r="DF17" s="994"/>
      <c r="DG17" s="992"/>
      <c r="DH17" s="993"/>
      <c r="DI17" s="993"/>
      <c r="DJ17" s="993"/>
      <c r="DK17" s="994"/>
      <c r="DL17" s="992"/>
      <c r="DM17" s="993"/>
      <c r="DN17" s="993"/>
      <c r="DO17" s="993"/>
      <c r="DP17" s="994"/>
      <c r="DQ17" s="992"/>
      <c r="DR17" s="993"/>
      <c r="DS17" s="993"/>
      <c r="DT17" s="993"/>
      <c r="DU17" s="994"/>
      <c r="DV17" s="995"/>
      <c r="DW17" s="996"/>
      <c r="DX17" s="996"/>
      <c r="DY17" s="996"/>
      <c r="DZ17" s="997"/>
      <c r="EA17" s="234"/>
    </row>
    <row r="18" spans="1:131" s="235" customFormat="1" ht="26.25" customHeight="1" x14ac:dyDescent="0.15">
      <c r="A18" s="238">
        <v>12</v>
      </c>
      <c r="B18" s="1033"/>
      <c r="C18" s="1034"/>
      <c r="D18" s="1034"/>
      <c r="E18" s="1034"/>
      <c r="F18" s="1034"/>
      <c r="G18" s="1034"/>
      <c r="H18" s="1034"/>
      <c r="I18" s="1034"/>
      <c r="J18" s="1034"/>
      <c r="K18" s="1034"/>
      <c r="L18" s="1034"/>
      <c r="M18" s="1034"/>
      <c r="N18" s="1034"/>
      <c r="O18" s="1034"/>
      <c r="P18" s="1035"/>
      <c r="Q18" s="1041"/>
      <c r="R18" s="1042"/>
      <c r="S18" s="1042"/>
      <c r="T18" s="1042"/>
      <c r="U18" s="1042"/>
      <c r="V18" s="1042"/>
      <c r="W18" s="1042"/>
      <c r="X18" s="1042"/>
      <c r="Y18" s="1042"/>
      <c r="Z18" s="1042"/>
      <c r="AA18" s="1042"/>
      <c r="AB18" s="1042"/>
      <c r="AC18" s="1042"/>
      <c r="AD18" s="1042"/>
      <c r="AE18" s="1043"/>
      <c r="AF18" s="1038"/>
      <c r="AG18" s="1039"/>
      <c r="AH18" s="1039"/>
      <c r="AI18" s="1039"/>
      <c r="AJ18" s="1040"/>
      <c r="AK18" s="1083"/>
      <c r="AL18" s="1084"/>
      <c r="AM18" s="1084"/>
      <c r="AN18" s="1084"/>
      <c r="AO18" s="1084"/>
      <c r="AP18" s="1084"/>
      <c r="AQ18" s="1084"/>
      <c r="AR18" s="1084"/>
      <c r="AS18" s="1084"/>
      <c r="AT18" s="1084"/>
      <c r="AU18" s="1085"/>
      <c r="AV18" s="1085"/>
      <c r="AW18" s="1085"/>
      <c r="AX18" s="1085"/>
      <c r="AY18" s="1086"/>
      <c r="AZ18" s="232"/>
      <c r="BA18" s="232"/>
      <c r="BB18" s="232"/>
      <c r="BC18" s="232"/>
      <c r="BD18" s="232"/>
      <c r="BE18" s="233"/>
      <c r="BF18" s="233"/>
      <c r="BG18" s="233"/>
      <c r="BH18" s="233"/>
      <c r="BI18" s="233"/>
      <c r="BJ18" s="233"/>
      <c r="BK18" s="233"/>
      <c r="BL18" s="233"/>
      <c r="BM18" s="233"/>
      <c r="BN18" s="233"/>
      <c r="BO18" s="233"/>
      <c r="BP18" s="233"/>
      <c r="BQ18" s="238">
        <v>12</v>
      </c>
      <c r="BR18" s="239"/>
      <c r="BS18" s="995"/>
      <c r="BT18" s="996"/>
      <c r="BU18" s="996"/>
      <c r="BV18" s="996"/>
      <c r="BW18" s="996"/>
      <c r="BX18" s="996"/>
      <c r="BY18" s="996"/>
      <c r="BZ18" s="996"/>
      <c r="CA18" s="996"/>
      <c r="CB18" s="996"/>
      <c r="CC18" s="996"/>
      <c r="CD18" s="996"/>
      <c r="CE18" s="996"/>
      <c r="CF18" s="996"/>
      <c r="CG18" s="1017"/>
      <c r="CH18" s="992"/>
      <c r="CI18" s="993"/>
      <c r="CJ18" s="993"/>
      <c r="CK18" s="993"/>
      <c r="CL18" s="994"/>
      <c r="CM18" s="992"/>
      <c r="CN18" s="993"/>
      <c r="CO18" s="993"/>
      <c r="CP18" s="993"/>
      <c r="CQ18" s="994"/>
      <c r="CR18" s="992"/>
      <c r="CS18" s="993"/>
      <c r="CT18" s="993"/>
      <c r="CU18" s="993"/>
      <c r="CV18" s="994"/>
      <c r="CW18" s="992"/>
      <c r="CX18" s="993"/>
      <c r="CY18" s="993"/>
      <c r="CZ18" s="993"/>
      <c r="DA18" s="994"/>
      <c r="DB18" s="992"/>
      <c r="DC18" s="993"/>
      <c r="DD18" s="993"/>
      <c r="DE18" s="993"/>
      <c r="DF18" s="994"/>
      <c r="DG18" s="992"/>
      <c r="DH18" s="993"/>
      <c r="DI18" s="993"/>
      <c r="DJ18" s="993"/>
      <c r="DK18" s="994"/>
      <c r="DL18" s="992"/>
      <c r="DM18" s="993"/>
      <c r="DN18" s="993"/>
      <c r="DO18" s="993"/>
      <c r="DP18" s="994"/>
      <c r="DQ18" s="992"/>
      <c r="DR18" s="993"/>
      <c r="DS18" s="993"/>
      <c r="DT18" s="993"/>
      <c r="DU18" s="994"/>
      <c r="DV18" s="995"/>
      <c r="DW18" s="996"/>
      <c r="DX18" s="996"/>
      <c r="DY18" s="996"/>
      <c r="DZ18" s="997"/>
      <c r="EA18" s="234"/>
    </row>
    <row r="19" spans="1:131" s="235" customFormat="1" ht="26.25" customHeight="1" x14ac:dyDescent="0.15">
      <c r="A19" s="238">
        <v>13</v>
      </c>
      <c r="B19" s="1033"/>
      <c r="C19" s="1034"/>
      <c r="D19" s="1034"/>
      <c r="E19" s="1034"/>
      <c r="F19" s="1034"/>
      <c r="G19" s="1034"/>
      <c r="H19" s="1034"/>
      <c r="I19" s="1034"/>
      <c r="J19" s="1034"/>
      <c r="K19" s="1034"/>
      <c r="L19" s="1034"/>
      <c r="M19" s="1034"/>
      <c r="N19" s="1034"/>
      <c r="O19" s="1034"/>
      <c r="P19" s="1035"/>
      <c r="Q19" s="1041"/>
      <c r="R19" s="1042"/>
      <c r="S19" s="1042"/>
      <c r="T19" s="1042"/>
      <c r="U19" s="1042"/>
      <c r="V19" s="1042"/>
      <c r="W19" s="1042"/>
      <c r="X19" s="1042"/>
      <c r="Y19" s="1042"/>
      <c r="Z19" s="1042"/>
      <c r="AA19" s="1042"/>
      <c r="AB19" s="1042"/>
      <c r="AC19" s="1042"/>
      <c r="AD19" s="1042"/>
      <c r="AE19" s="1043"/>
      <c r="AF19" s="1038"/>
      <c r="AG19" s="1039"/>
      <c r="AH19" s="1039"/>
      <c r="AI19" s="1039"/>
      <c r="AJ19" s="1040"/>
      <c r="AK19" s="1083"/>
      <c r="AL19" s="1084"/>
      <c r="AM19" s="1084"/>
      <c r="AN19" s="1084"/>
      <c r="AO19" s="1084"/>
      <c r="AP19" s="1084"/>
      <c r="AQ19" s="1084"/>
      <c r="AR19" s="1084"/>
      <c r="AS19" s="1084"/>
      <c r="AT19" s="1084"/>
      <c r="AU19" s="1085"/>
      <c r="AV19" s="1085"/>
      <c r="AW19" s="1085"/>
      <c r="AX19" s="1085"/>
      <c r="AY19" s="1086"/>
      <c r="AZ19" s="232"/>
      <c r="BA19" s="232"/>
      <c r="BB19" s="232"/>
      <c r="BC19" s="232"/>
      <c r="BD19" s="232"/>
      <c r="BE19" s="233"/>
      <c r="BF19" s="233"/>
      <c r="BG19" s="233"/>
      <c r="BH19" s="233"/>
      <c r="BI19" s="233"/>
      <c r="BJ19" s="233"/>
      <c r="BK19" s="233"/>
      <c r="BL19" s="233"/>
      <c r="BM19" s="233"/>
      <c r="BN19" s="233"/>
      <c r="BO19" s="233"/>
      <c r="BP19" s="233"/>
      <c r="BQ19" s="238">
        <v>13</v>
      </c>
      <c r="BR19" s="239"/>
      <c r="BS19" s="995"/>
      <c r="BT19" s="996"/>
      <c r="BU19" s="996"/>
      <c r="BV19" s="996"/>
      <c r="BW19" s="996"/>
      <c r="BX19" s="996"/>
      <c r="BY19" s="996"/>
      <c r="BZ19" s="996"/>
      <c r="CA19" s="996"/>
      <c r="CB19" s="996"/>
      <c r="CC19" s="996"/>
      <c r="CD19" s="996"/>
      <c r="CE19" s="996"/>
      <c r="CF19" s="996"/>
      <c r="CG19" s="1017"/>
      <c r="CH19" s="992"/>
      <c r="CI19" s="993"/>
      <c r="CJ19" s="993"/>
      <c r="CK19" s="993"/>
      <c r="CL19" s="994"/>
      <c r="CM19" s="992"/>
      <c r="CN19" s="993"/>
      <c r="CO19" s="993"/>
      <c r="CP19" s="993"/>
      <c r="CQ19" s="994"/>
      <c r="CR19" s="992"/>
      <c r="CS19" s="993"/>
      <c r="CT19" s="993"/>
      <c r="CU19" s="993"/>
      <c r="CV19" s="994"/>
      <c r="CW19" s="992"/>
      <c r="CX19" s="993"/>
      <c r="CY19" s="993"/>
      <c r="CZ19" s="993"/>
      <c r="DA19" s="994"/>
      <c r="DB19" s="992"/>
      <c r="DC19" s="993"/>
      <c r="DD19" s="993"/>
      <c r="DE19" s="993"/>
      <c r="DF19" s="994"/>
      <c r="DG19" s="992"/>
      <c r="DH19" s="993"/>
      <c r="DI19" s="993"/>
      <c r="DJ19" s="993"/>
      <c r="DK19" s="994"/>
      <c r="DL19" s="992"/>
      <c r="DM19" s="993"/>
      <c r="DN19" s="993"/>
      <c r="DO19" s="993"/>
      <c r="DP19" s="994"/>
      <c r="DQ19" s="992"/>
      <c r="DR19" s="993"/>
      <c r="DS19" s="993"/>
      <c r="DT19" s="993"/>
      <c r="DU19" s="994"/>
      <c r="DV19" s="995"/>
      <c r="DW19" s="996"/>
      <c r="DX19" s="996"/>
      <c r="DY19" s="996"/>
      <c r="DZ19" s="997"/>
      <c r="EA19" s="234"/>
    </row>
    <row r="20" spans="1:131" s="235" customFormat="1" ht="26.25" customHeight="1" x14ac:dyDescent="0.15">
      <c r="A20" s="238">
        <v>14</v>
      </c>
      <c r="B20" s="1033"/>
      <c r="C20" s="1034"/>
      <c r="D20" s="1034"/>
      <c r="E20" s="1034"/>
      <c r="F20" s="1034"/>
      <c r="G20" s="1034"/>
      <c r="H20" s="1034"/>
      <c r="I20" s="1034"/>
      <c r="J20" s="1034"/>
      <c r="K20" s="1034"/>
      <c r="L20" s="1034"/>
      <c r="M20" s="1034"/>
      <c r="N20" s="1034"/>
      <c r="O20" s="1034"/>
      <c r="P20" s="1035"/>
      <c r="Q20" s="1041"/>
      <c r="R20" s="1042"/>
      <c r="S20" s="1042"/>
      <c r="T20" s="1042"/>
      <c r="U20" s="1042"/>
      <c r="V20" s="1042"/>
      <c r="W20" s="1042"/>
      <c r="X20" s="1042"/>
      <c r="Y20" s="1042"/>
      <c r="Z20" s="1042"/>
      <c r="AA20" s="1042"/>
      <c r="AB20" s="1042"/>
      <c r="AC20" s="1042"/>
      <c r="AD20" s="1042"/>
      <c r="AE20" s="1043"/>
      <c r="AF20" s="1038"/>
      <c r="AG20" s="1039"/>
      <c r="AH20" s="1039"/>
      <c r="AI20" s="1039"/>
      <c r="AJ20" s="1040"/>
      <c r="AK20" s="1083"/>
      <c r="AL20" s="1084"/>
      <c r="AM20" s="1084"/>
      <c r="AN20" s="1084"/>
      <c r="AO20" s="1084"/>
      <c r="AP20" s="1084"/>
      <c r="AQ20" s="1084"/>
      <c r="AR20" s="1084"/>
      <c r="AS20" s="1084"/>
      <c r="AT20" s="1084"/>
      <c r="AU20" s="1085"/>
      <c r="AV20" s="1085"/>
      <c r="AW20" s="1085"/>
      <c r="AX20" s="1085"/>
      <c r="AY20" s="1086"/>
      <c r="AZ20" s="232"/>
      <c r="BA20" s="232"/>
      <c r="BB20" s="232"/>
      <c r="BC20" s="232"/>
      <c r="BD20" s="232"/>
      <c r="BE20" s="233"/>
      <c r="BF20" s="233"/>
      <c r="BG20" s="233"/>
      <c r="BH20" s="233"/>
      <c r="BI20" s="233"/>
      <c r="BJ20" s="233"/>
      <c r="BK20" s="233"/>
      <c r="BL20" s="233"/>
      <c r="BM20" s="233"/>
      <c r="BN20" s="233"/>
      <c r="BO20" s="233"/>
      <c r="BP20" s="233"/>
      <c r="BQ20" s="238">
        <v>14</v>
      </c>
      <c r="BR20" s="239"/>
      <c r="BS20" s="995"/>
      <c r="BT20" s="996"/>
      <c r="BU20" s="996"/>
      <c r="BV20" s="996"/>
      <c r="BW20" s="996"/>
      <c r="BX20" s="996"/>
      <c r="BY20" s="996"/>
      <c r="BZ20" s="996"/>
      <c r="CA20" s="996"/>
      <c r="CB20" s="996"/>
      <c r="CC20" s="996"/>
      <c r="CD20" s="996"/>
      <c r="CE20" s="996"/>
      <c r="CF20" s="996"/>
      <c r="CG20" s="1017"/>
      <c r="CH20" s="992"/>
      <c r="CI20" s="993"/>
      <c r="CJ20" s="993"/>
      <c r="CK20" s="993"/>
      <c r="CL20" s="994"/>
      <c r="CM20" s="992"/>
      <c r="CN20" s="993"/>
      <c r="CO20" s="993"/>
      <c r="CP20" s="993"/>
      <c r="CQ20" s="994"/>
      <c r="CR20" s="992"/>
      <c r="CS20" s="993"/>
      <c r="CT20" s="993"/>
      <c r="CU20" s="993"/>
      <c r="CV20" s="994"/>
      <c r="CW20" s="992"/>
      <c r="CX20" s="993"/>
      <c r="CY20" s="993"/>
      <c r="CZ20" s="993"/>
      <c r="DA20" s="994"/>
      <c r="DB20" s="992"/>
      <c r="DC20" s="993"/>
      <c r="DD20" s="993"/>
      <c r="DE20" s="993"/>
      <c r="DF20" s="994"/>
      <c r="DG20" s="992"/>
      <c r="DH20" s="993"/>
      <c r="DI20" s="993"/>
      <c r="DJ20" s="993"/>
      <c r="DK20" s="994"/>
      <c r="DL20" s="992"/>
      <c r="DM20" s="993"/>
      <c r="DN20" s="993"/>
      <c r="DO20" s="993"/>
      <c r="DP20" s="994"/>
      <c r="DQ20" s="992"/>
      <c r="DR20" s="993"/>
      <c r="DS20" s="993"/>
      <c r="DT20" s="993"/>
      <c r="DU20" s="994"/>
      <c r="DV20" s="995"/>
      <c r="DW20" s="996"/>
      <c r="DX20" s="996"/>
      <c r="DY20" s="996"/>
      <c r="DZ20" s="997"/>
      <c r="EA20" s="234"/>
    </row>
    <row r="21" spans="1:131" s="235" customFormat="1" ht="26.25" customHeight="1" thickBot="1" x14ac:dyDescent="0.2">
      <c r="A21" s="238">
        <v>15</v>
      </c>
      <c r="B21" s="1033"/>
      <c r="C21" s="1034"/>
      <c r="D21" s="1034"/>
      <c r="E21" s="1034"/>
      <c r="F21" s="1034"/>
      <c r="G21" s="1034"/>
      <c r="H21" s="1034"/>
      <c r="I21" s="1034"/>
      <c r="J21" s="1034"/>
      <c r="K21" s="1034"/>
      <c r="L21" s="1034"/>
      <c r="M21" s="1034"/>
      <c r="N21" s="1034"/>
      <c r="O21" s="1034"/>
      <c r="P21" s="1035"/>
      <c r="Q21" s="1041"/>
      <c r="R21" s="1042"/>
      <c r="S21" s="1042"/>
      <c r="T21" s="1042"/>
      <c r="U21" s="1042"/>
      <c r="V21" s="1042"/>
      <c r="W21" s="1042"/>
      <c r="X21" s="1042"/>
      <c r="Y21" s="1042"/>
      <c r="Z21" s="1042"/>
      <c r="AA21" s="1042"/>
      <c r="AB21" s="1042"/>
      <c r="AC21" s="1042"/>
      <c r="AD21" s="1042"/>
      <c r="AE21" s="1043"/>
      <c r="AF21" s="1038"/>
      <c r="AG21" s="1039"/>
      <c r="AH21" s="1039"/>
      <c r="AI21" s="1039"/>
      <c r="AJ21" s="1040"/>
      <c r="AK21" s="1083"/>
      <c r="AL21" s="1084"/>
      <c r="AM21" s="1084"/>
      <c r="AN21" s="1084"/>
      <c r="AO21" s="1084"/>
      <c r="AP21" s="1084"/>
      <c r="AQ21" s="1084"/>
      <c r="AR21" s="1084"/>
      <c r="AS21" s="1084"/>
      <c r="AT21" s="1084"/>
      <c r="AU21" s="1085"/>
      <c r="AV21" s="1085"/>
      <c r="AW21" s="1085"/>
      <c r="AX21" s="1085"/>
      <c r="AY21" s="1086"/>
      <c r="AZ21" s="232"/>
      <c r="BA21" s="232"/>
      <c r="BB21" s="232"/>
      <c r="BC21" s="232"/>
      <c r="BD21" s="232"/>
      <c r="BE21" s="233"/>
      <c r="BF21" s="233"/>
      <c r="BG21" s="233"/>
      <c r="BH21" s="233"/>
      <c r="BI21" s="233"/>
      <c r="BJ21" s="233"/>
      <c r="BK21" s="233"/>
      <c r="BL21" s="233"/>
      <c r="BM21" s="233"/>
      <c r="BN21" s="233"/>
      <c r="BO21" s="233"/>
      <c r="BP21" s="233"/>
      <c r="BQ21" s="238">
        <v>15</v>
      </c>
      <c r="BR21" s="239"/>
      <c r="BS21" s="995"/>
      <c r="BT21" s="996"/>
      <c r="BU21" s="996"/>
      <c r="BV21" s="996"/>
      <c r="BW21" s="996"/>
      <c r="BX21" s="996"/>
      <c r="BY21" s="996"/>
      <c r="BZ21" s="996"/>
      <c r="CA21" s="996"/>
      <c r="CB21" s="996"/>
      <c r="CC21" s="996"/>
      <c r="CD21" s="996"/>
      <c r="CE21" s="996"/>
      <c r="CF21" s="996"/>
      <c r="CG21" s="1017"/>
      <c r="CH21" s="992"/>
      <c r="CI21" s="993"/>
      <c r="CJ21" s="993"/>
      <c r="CK21" s="993"/>
      <c r="CL21" s="994"/>
      <c r="CM21" s="992"/>
      <c r="CN21" s="993"/>
      <c r="CO21" s="993"/>
      <c r="CP21" s="993"/>
      <c r="CQ21" s="994"/>
      <c r="CR21" s="992"/>
      <c r="CS21" s="993"/>
      <c r="CT21" s="993"/>
      <c r="CU21" s="993"/>
      <c r="CV21" s="994"/>
      <c r="CW21" s="992"/>
      <c r="CX21" s="993"/>
      <c r="CY21" s="993"/>
      <c r="CZ21" s="993"/>
      <c r="DA21" s="994"/>
      <c r="DB21" s="992"/>
      <c r="DC21" s="993"/>
      <c r="DD21" s="993"/>
      <c r="DE21" s="993"/>
      <c r="DF21" s="994"/>
      <c r="DG21" s="992"/>
      <c r="DH21" s="993"/>
      <c r="DI21" s="993"/>
      <c r="DJ21" s="993"/>
      <c r="DK21" s="994"/>
      <c r="DL21" s="992"/>
      <c r="DM21" s="993"/>
      <c r="DN21" s="993"/>
      <c r="DO21" s="993"/>
      <c r="DP21" s="994"/>
      <c r="DQ21" s="992"/>
      <c r="DR21" s="993"/>
      <c r="DS21" s="993"/>
      <c r="DT21" s="993"/>
      <c r="DU21" s="994"/>
      <c r="DV21" s="995"/>
      <c r="DW21" s="996"/>
      <c r="DX21" s="996"/>
      <c r="DY21" s="996"/>
      <c r="DZ21" s="997"/>
      <c r="EA21" s="234"/>
    </row>
    <row r="22" spans="1:131" s="235" customFormat="1" ht="26.25" customHeight="1" x14ac:dyDescent="0.15">
      <c r="A22" s="238">
        <v>16</v>
      </c>
      <c r="B22" s="1033"/>
      <c r="C22" s="1034"/>
      <c r="D22" s="1034"/>
      <c r="E22" s="1034"/>
      <c r="F22" s="1034"/>
      <c r="G22" s="1034"/>
      <c r="H22" s="1034"/>
      <c r="I22" s="1034"/>
      <c r="J22" s="1034"/>
      <c r="K22" s="1034"/>
      <c r="L22" s="1034"/>
      <c r="M22" s="1034"/>
      <c r="N22" s="1034"/>
      <c r="O22" s="1034"/>
      <c r="P22" s="1035"/>
      <c r="Q22" s="1076"/>
      <c r="R22" s="1077"/>
      <c r="S22" s="1077"/>
      <c r="T22" s="1077"/>
      <c r="U22" s="1077"/>
      <c r="V22" s="1077"/>
      <c r="W22" s="1077"/>
      <c r="X22" s="1077"/>
      <c r="Y22" s="1077"/>
      <c r="Z22" s="1077"/>
      <c r="AA22" s="1077"/>
      <c r="AB22" s="1077"/>
      <c r="AC22" s="1077"/>
      <c r="AD22" s="1077"/>
      <c r="AE22" s="1078"/>
      <c r="AF22" s="1038"/>
      <c r="AG22" s="1039"/>
      <c r="AH22" s="1039"/>
      <c r="AI22" s="1039"/>
      <c r="AJ22" s="1040"/>
      <c r="AK22" s="1079"/>
      <c r="AL22" s="1080"/>
      <c r="AM22" s="1080"/>
      <c r="AN22" s="1080"/>
      <c r="AO22" s="1080"/>
      <c r="AP22" s="1080"/>
      <c r="AQ22" s="1080"/>
      <c r="AR22" s="1080"/>
      <c r="AS22" s="1080"/>
      <c r="AT22" s="1080"/>
      <c r="AU22" s="1081"/>
      <c r="AV22" s="1081"/>
      <c r="AW22" s="1081"/>
      <c r="AX22" s="1081"/>
      <c r="AY22" s="1082"/>
      <c r="AZ22" s="1031" t="s">
        <v>376</v>
      </c>
      <c r="BA22" s="1031"/>
      <c r="BB22" s="1031"/>
      <c r="BC22" s="1031"/>
      <c r="BD22" s="1032"/>
      <c r="BE22" s="233"/>
      <c r="BF22" s="233"/>
      <c r="BG22" s="233"/>
      <c r="BH22" s="233"/>
      <c r="BI22" s="233"/>
      <c r="BJ22" s="233"/>
      <c r="BK22" s="233"/>
      <c r="BL22" s="233"/>
      <c r="BM22" s="233"/>
      <c r="BN22" s="233"/>
      <c r="BO22" s="233"/>
      <c r="BP22" s="233"/>
      <c r="BQ22" s="238">
        <v>16</v>
      </c>
      <c r="BR22" s="239"/>
      <c r="BS22" s="995"/>
      <c r="BT22" s="996"/>
      <c r="BU22" s="996"/>
      <c r="BV22" s="996"/>
      <c r="BW22" s="996"/>
      <c r="BX22" s="996"/>
      <c r="BY22" s="996"/>
      <c r="BZ22" s="996"/>
      <c r="CA22" s="996"/>
      <c r="CB22" s="996"/>
      <c r="CC22" s="996"/>
      <c r="CD22" s="996"/>
      <c r="CE22" s="996"/>
      <c r="CF22" s="996"/>
      <c r="CG22" s="1017"/>
      <c r="CH22" s="992"/>
      <c r="CI22" s="993"/>
      <c r="CJ22" s="993"/>
      <c r="CK22" s="993"/>
      <c r="CL22" s="994"/>
      <c r="CM22" s="992"/>
      <c r="CN22" s="993"/>
      <c r="CO22" s="993"/>
      <c r="CP22" s="993"/>
      <c r="CQ22" s="994"/>
      <c r="CR22" s="992"/>
      <c r="CS22" s="993"/>
      <c r="CT22" s="993"/>
      <c r="CU22" s="993"/>
      <c r="CV22" s="994"/>
      <c r="CW22" s="992"/>
      <c r="CX22" s="993"/>
      <c r="CY22" s="993"/>
      <c r="CZ22" s="993"/>
      <c r="DA22" s="994"/>
      <c r="DB22" s="992"/>
      <c r="DC22" s="993"/>
      <c r="DD22" s="993"/>
      <c r="DE22" s="993"/>
      <c r="DF22" s="994"/>
      <c r="DG22" s="992"/>
      <c r="DH22" s="993"/>
      <c r="DI22" s="993"/>
      <c r="DJ22" s="993"/>
      <c r="DK22" s="994"/>
      <c r="DL22" s="992"/>
      <c r="DM22" s="993"/>
      <c r="DN22" s="993"/>
      <c r="DO22" s="993"/>
      <c r="DP22" s="994"/>
      <c r="DQ22" s="992"/>
      <c r="DR22" s="993"/>
      <c r="DS22" s="993"/>
      <c r="DT22" s="993"/>
      <c r="DU22" s="994"/>
      <c r="DV22" s="995"/>
      <c r="DW22" s="996"/>
      <c r="DX22" s="996"/>
      <c r="DY22" s="996"/>
      <c r="DZ22" s="997"/>
      <c r="EA22" s="234"/>
    </row>
    <row r="23" spans="1:131" s="235" customFormat="1" ht="26.25" customHeight="1" thickBot="1" x14ac:dyDescent="0.2">
      <c r="A23" s="240" t="s">
        <v>377</v>
      </c>
      <c r="B23" s="937" t="s">
        <v>378</v>
      </c>
      <c r="C23" s="938"/>
      <c r="D23" s="938"/>
      <c r="E23" s="938"/>
      <c r="F23" s="938"/>
      <c r="G23" s="938"/>
      <c r="H23" s="938"/>
      <c r="I23" s="938"/>
      <c r="J23" s="938"/>
      <c r="K23" s="938"/>
      <c r="L23" s="938"/>
      <c r="M23" s="938"/>
      <c r="N23" s="938"/>
      <c r="O23" s="938"/>
      <c r="P23" s="948"/>
      <c r="Q23" s="1070">
        <f>SUM(Q7:U22)</f>
        <v>88143</v>
      </c>
      <c r="R23" s="1064"/>
      <c r="S23" s="1064"/>
      <c r="T23" s="1064"/>
      <c r="U23" s="1064"/>
      <c r="V23" s="1064">
        <f t="shared" ref="V23" si="0">SUM(V7:Z22)</f>
        <v>85768</v>
      </c>
      <c r="W23" s="1064"/>
      <c r="X23" s="1064"/>
      <c r="Y23" s="1064"/>
      <c r="Z23" s="1064"/>
      <c r="AA23" s="1064">
        <f t="shared" ref="AA23" si="1">SUM(AA7:AE22)</f>
        <v>2375</v>
      </c>
      <c r="AB23" s="1064"/>
      <c r="AC23" s="1064"/>
      <c r="AD23" s="1064"/>
      <c r="AE23" s="1071"/>
      <c r="AF23" s="1072">
        <v>1707</v>
      </c>
      <c r="AG23" s="1064"/>
      <c r="AH23" s="1064"/>
      <c r="AI23" s="1064"/>
      <c r="AJ23" s="1073"/>
      <c r="AK23" s="1074"/>
      <c r="AL23" s="1075"/>
      <c r="AM23" s="1075"/>
      <c r="AN23" s="1075"/>
      <c r="AO23" s="1075"/>
      <c r="AP23" s="1064">
        <f t="shared" ref="AP23" si="2">SUM(AP7:AT22)</f>
        <v>70945</v>
      </c>
      <c r="AQ23" s="1064"/>
      <c r="AR23" s="1064"/>
      <c r="AS23" s="1064"/>
      <c r="AT23" s="1064"/>
      <c r="AU23" s="1065"/>
      <c r="AV23" s="1065"/>
      <c r="AW23" s="1065"/>
      <c r="AX23" s="1065"/>
      <c r="AY23" s="1066"/>
      <c r="AZ23" s="1067" t="s">
        <v>122</v>
      </c>
      <c r="BA23" s="1068"/>
      <c r="BB23" s="1068"/>
      <c r="BC23" s="1068"/>
      <c r="BD23" s="1069"/>
      <c r="BE23" s="233"/>
      <c r="BF23" s="233"/>
      <c r="BG23" s="233"/>
      <c r="BH23" s="233"/>
      <c r="BI23" s="233"/>
      <c r="BJ23" s="233"/>
      <c r="BK23" s="233"/>
      <c r="BL23" s="233"/>
      <c r="BM23" s="233"/>
      <c r="BN23" s="233"/>
      <c r="BO23" s="233"/>
      <c r="BP23" s="233"/>
      <c r="BQ23" s="238">
        <v>17</v>
      </c>
      <c r="BR23" s="239"/>
      <c r="BS23" s="995"/>
      <c r="BT23" s="996"/>
      <c r="BU23" s="996"/>
      <c r="BV23" s="996"/>
      <c r="BW23" s="996"/>
      <c r="BX23" s="996"/>
      <c r="BY23" s="996"/>
      <c r="BZ23" s="996"/>
      <c r="CA23" s="996"/>
      <c r="CB23" s="996"/>
      <c r="CC23" s="996"/>
      <c r="CD23" s="996"/>
      <c r="CE23" s="996"/>
      <c r="CF23" s="996"/>
      <c r="CG23" s="1017"/>
      <c r="CH23" s="992"/>
      <c r="CI23" s="993"/>
      <c r="CJ23" s="993"/>
      <c r="CK23" s="993"/>
      <c r="CL23" s="994"/>
      <c r="CM23" s="992"/>
      <c r="CN23" s="993"/>
      <c r="CO23" s="993"/>
      <c r="CP23" s="993"/>
      <c r="CQ23" s="994"/>
      <c r="CR23" s="992"/>
      <c r="CS23" s="993"/>
      <c r="CT23" s="993"/>
      <c r="CU23" s="993"/>
      <c r="CV23" s="994"/>
      <c r="CW23" s="992"/>
      <c r="CX23" s="993"/>
      <c r="CY23" s="993"/>
      <c r="CZ23" s="993"/>
      <c r="DA23" s="994"/>
      <c r="DB23" s="992"/>
      <c r="DC23" s="993"/>
      <c r="DD23" s="993"/>
      <c r="DE23" s="993"/>
      <c r="DF23" s="994"/>
      <c r="DG23" s="992"/>
      <c r="DH23" s="993"/>
      <c r="DI23" s="993"/>
      <c r="DJ23" s="993"/>
      <c r="DK23" s="994"/>
      <c r="DL23" s="992"/>
      <c r="DM23" s="993"/>
      <c r="DN23" s="993"/>
      <c r="DO23" s="993"/>
      <c r="DP23" s="994"/>
      <c r="DQ23" s="992"/>
      <c r="DR23" s="993"/>
      <c r="DS23" s="993"/>
      <c r="DT23" s="993"/>
      <c r="DU23" s="994"/>
      <c r="DV23" s="995"/>
      <c r="DW23" s="996"/>
      <c r="DX23" s="996"/>
      <c r="DY23" s="996"/>
      <c r="DZ23" s="997"/>
      <c r="EA23" s="234"/>
    </row>
    <row r="24" spans="1:131" s="235" customFormat="1" ht="26.25" customHeight="1" x14ac:dyDescent="0.15">
      <c r="A24" s="1063" t="s">
        <v>379</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32"/>
      <c r="BA24" s="232"/>
      <c r="BB24" s="232"/>
      <c r="BC24" s="232"/>
      <c r="BD24" s="232"/>
      <c r="BE24" s="233"/>
      <c r="BF24" s="233"/>
      <c r="BG24" s="233"/>
      <c r="BH24" s="233"/>
      <c r="BI24" s="233"/>
      <c r="BJ24" s="233"/>
      <c r="BK24" s="233"/>
      <c r="BL24" s="233"/>
      <c r="BM24" s="233"/>
      <c r="BN24" s="233"/>
      <c r="BO24" s="233"/>
      <c r="BP24" s="233"/>
      <c r="BQ24" s="238">
        <v>18</v>
      </c>
      <c r="BR24" s="239"/>
      <c r="BS24" s="995"/>
      <c r="BT24" s="996"/>
      <c r="BU24" s="996"/>
      <c r="BV24" s="996"/>
      <c r="BW24" s="996"/>
      <c r="BX24" s="996"/>
      <c r="BY24" s="996"/>
      <c r="BZ24" s="996"/>
      <c r="CA24" s="996"/>
      <c r="CB24" s="996"/>
      <c r="CC24" s="996"/>
      <c r="CD24" s="996"/>
      <c r="CE24" s="996"/>
      <c r="CF24" s="996"/>
      <c r="CG24" s="1017"/>
      <c r="CH24" s="992"/>
      <c r="CI24" s="993"/>
      <c r="CJ24" s="993"/>
      <c r="CK24" s="993"/>
      <c r="CL24" s="994"/>
      <c r="CM24" s="992"/>
      <c r="CN24" s="993"/>
      <c r="CO24" s="993"/>
      <c r="CP24" s="993"/>
      <c r="CQ24" s="994"/>
      <c r="CR24" s="992"/>
      <c r="CS24" s="993"/>
      <c r="CT24" s="993"/>
      <c r="CU24" s="993"/>
      <c r="CV24" s="994"/>
      <c r="CW24" s="992"/>
      <c r="CX24" s="993"/>
      <c r="CY24" s="993"/>
      <c r="CZ24" s="993"/>
      <c r="DA24" s="994"/>
      <c r="DB24" s="992"/>
      <c r="DC24" s="993"/>
      <c r="DD24" s="993"/>
      <c r="DE24" s="993"/>
      <c r="DF24" s="994"/>
      <c r="DG24" s="992"/>
      <c r="DH24" s="993"/>
      <c r="DI24" s="993"/>
      <c r="DJ24" s="993"/>
      <c r="DK24" s="994"/>
      <c r="DL24" s="992"/>
      <c r="DM24" s="993"/>
      <c r="DN24" s="993"/>
      <c r="DO24" s="993"/>
      <c r="DP24" s="994"/>
      <c r="DQ24" s="992"/>
      <c r="DR24" s="993"/>
      <c r="DS24" s="993"/>
      <c r="DT24" s="993"/>
      <c r="DU24" s="994"/>
      <c r="DV24" s="995"/>
      <c r="DW24" s="996"/>
      <c r="DX24" s="996"/>
      <c r="DY24" s="996"/>
      <c r="DZ24" s="997"/>
      <c r="EA24" s="234"/>
    </row>
    <row r="25" spans="1:131" ht="26.25" customHeight="1" thickBot="1" x14ac:dyDescent="0.2">
      <c r="A25" s="1062" t="s">
        <v>380</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32"/>
      <c r="BK25" s="232"/>
      <c r="BL25" s="232"/>
      <c r="BM25" s="232"/>
      <c r="BN25" s="232"/>
      <c r="BO25" s="241"/>
      <c r="BP25" s="241"/>
      <c r="BQ25" s="238">
        <v>19</v>
      </c>
      <c r="BR25" s="239"/>
      <c r="BS25" s="995"/>
      <c r="BT25" s="996"/>
      <c r="BU25" s="996"/>
      <c r="BV25" s="996"/>
      <c r="BW25" s="996"/>
      <c r="BX25" s="996"/>
      <c r="BY25" s="996"/>
      <c r="BZ25" s="996"/>
      <c r="CA25" s="996"/>
      <c r="CB25" s="996"/>
      <c r="CC25" s="996"/>
      <c r="CD25" s="996"/>
      <c r="CE25" s="996"/>
      <c r="CF25" s="996"/>
      <c r="CG25" s="1017"/>
      <c r="CH25" s="992"/>
      <c r="CI25" s="993"/>
      <c r="CJ25" s="993"/>
      <c r="CK25" s="993"/>
      <c r="CL25" s="994"/>
      <c r="CM25" s="992"/>
      <c r="CN25" s="993"/>
      <c r="CO25" s="993"/>
      <c r="CP25" s="993"/>
      <c r="CQ25" s="994"/>
      <c r="CR25" s="992"/>
      <c r="CS25" s="993"/>
      <c r="CT25" s="993"/>
      <c r="CU25" s="993"/>
      <c r="CV25" s="994"/>
      <c r="CW25" s="992"/>
      <c r="CX25" s="993"/>
      <c r="CY25" s="993"/>
      <c r="CZ25" s="993"/>
      <c r="DA25" s="994"/>
      <c r="DB25" s="992"/>
      <c r="DC25" s="993"/>
      <c r="DD25" s="993"/>
      <c r="DE25" s="993"/>
      <c r="DF25" s="994"/>
      <c r="DG25" s="992"/>
      <c r="DH25" s="993"/>
      <c r="DI25" s="993"/>
      <c r="DJ25" s="993"/>
      <c r="DK25" s="994"/>
      <c r="DL25" s="992"/>
      <c r="DM25" s="993"/>
      <c r="DN25" s="993"/>
      <c r="DO25" s="993"/>
      <c r="DP25" s="994"/>
      <c r="DQ25" s="992"/>
      <c r="DR25" s="993"/>
      <c r="DS25" s="993"/>
      <c r="DT25" s="993"/>
      <c r="DU25" s="994"/>
      <c r="DV25" s="995"/>
      <c r="DW25" s="996"/>
      <c r="DX25" s="996"/>
      <c r="DY25" s="996"/>
      <c r="DZ25" s="997"/>
      <c r="EA25" s="230"/>
    </row>
    <row r="26" spans="1:131" ht="26.25" customHeight="1" x14ac:dyDescent="0.15">
      <c r="A26" s="998" t="s">
        <v>358</v>
      </c>
      <c r="B26" s="999"/>
      <c r="C26" s="999"/>
      <c r="D26" s="999"/>
      <c r="E26" s="999"/>
      <c r="F26" s="999"/>
      <c r="G26" s="999"/>
      <c r="H26" s="999"/>
      <c r="I26" s="999"/>
      <c r="J26" s="999"/>
      <c r="K26" s="999"/>
      <c r="L26" s="999"/>
      <c r="M26" s="999"/>
      <c r="N26" s="999"/>
      <c r="O26" s="999"/>
      <c r="P26" s="1000"/>
      <c r="Q26" s="1004" t="s">
        <v>381</v>
      </c>
      <c r="R26" s="1005"/>
      <c r="S26" s="1005"/>
      <c r="T26" s="1005"/>
      <c r="U26" s="1006"/>
      <c r="V26" s="1004" t="s">
        <v>382</v>
      </c>
      <c r="W26" s="1005"/>
      <c r="X26" s="1005"/>
      <c r="Y26" s="1005"/>
      <c r="Z26" s="1006"/>
      <c r="AA26" s="1004" t="s">
        <v>383</v>
      </c>
      <c r="AB26" s="1005"/>
      <c r="AC26" s="1005"/>
      <c r="AD26" s="1005"/>
      <c r="AE26" s="1005"/>
      <c r="AF26" s="1058" t="s">
        <v>384</v>
      </c>
      <c r="AG26" s="1011"/>
      <c r="AH26" s="1011"/>
      <c r="AI26" s="1011"/>
      <c r="AJ26" s="1059"/>
      <c r="AK26" s="1005" t="s">
        <v>385</v>
      </c>
      <c r="AL26" s="1005"/>
      <c r="AM26" s="1005"/>
      <c r="AN26" s="1005"/>
      <c r="AO26" s="1006"/>
      <c r="AP26" s="1004" t="s">
        <v>386</v>
      </c>
      <c r="AQ26" s="1005"/>
      <c r="AR26" s="1005"/>
      <c r="AS26" s="1005"/>
      <c r="AT26" s="1006"/>
      <c r="AU26" s="1004" t="s">
        <v>387</v>
      </c>
      <c r="AV26" s="1005"/>
      <c r="AW26" s="1005"/>
      <c r="AX26" s="1005"/>
      <c r="AY26" s="1006"/>
      <c r="AZ26" s="1004" t="s">
        <v>388</v>
      </c>
      <c r="BA26" s="1005"/>
      <c r="BB26" s="1005"/>
      <c r="BC26" s="1005"/>
      <c r="BD26" s="1006"/>
      <c r="BE26" s="1004" t="s">
        <v>365</v>
      </c>
      <c r="BF26" s="1005"/>
      <c r="BG26" s="1005"/>
      <c r="BH26" s="1005"/>
      <c r="BI26" s="1018"/>
      <c r="BJ26" s="232"/>
      <c r="BK26" s="232"/>
      <c r="BL26" s="232"/>
      <c r="BM26" s="232"/>
      <c r="BN26" s="232"/>
      <c r="BO26" s="241"/>
      <c r="BP26" s="241"/>
      <c r="BQ26" s="238">
        <v>20</v>
      </c>
      <c r="BR26" s="239"/>
      <c r="BS26" s="995"/>
      <c r="BT26" s="996"/>
      <c r="BU26" s="996"/>
      <c r="BV26" s="996"/>
      <c r="BW26" s="996"/>
      <c r="BX26" s="996"/>
      <c r="BY26" s="996"/>
      <c r="BZ26" s="996"/>
      <c r="CA26" s="996"/>
      <c r="CB26" s="996"/>
      <c r="CC26" s="996"/>
      <c r="CD26" s="996"/>
      <c r="CE26" s="996"/>
      <c r="CF26" s="996"/>
      <c r="CG26" s="1017"/>
      <c r="CH26" s="992"/>
      <c r="CI26" s="993"/>
      <c r="CJ26" s="993"/>
      <c r="CK26" s="993"/>
      <c r="CL26" s="994"/>
      <c r="CM26" s="992"/>
      <c r="CN26" s="993"/>
      <c r="CO26" s="993"/>
      <c r="CP26" s="993"/>
      <c r="CQ26" s="994"/>
      <c r="CR26" s="992"/>
      <c r="CS26" s="993"/>
      <c r="CT26" s="993"/>
      <c r="CU26" s="993"/>
      <c r="CV26" s="994"/>
      <c r="CW26" s="992"/>
      <c r="CX26" s="993"/>
      <c r="CY26" s="993"/>
      <c r="CZ26" s="993"/>
      <c r="DA26" s="994"/>
      <c r="DB26" s="992"/>
      <c r="DC26" s="993"/>
      <c r="DD26" s="993"/>
      <c r="DE26" s="993"/>
      <c r="DF26" s="994"/>
      <c r="DG26" s="992"/>
      <c r="DH26" s="993"/>
      <c r="DI26" s="993"/>
      <c r="DJ26" s="993"/>
      <c r="DK26" s="994"/>
      <c r="DL26" s="992"/>
      <c r="DM26" s="993"/>
      <c r="DN26" s="993"/>
      <c r="DO26" s="993"/>
      <c r="DP26" s="994"/>
      <c r="DQ26" s="992"/>
      <c r="DR26" s="993"/>
      <c r="DS26" s="993"/>
      <c r="DT26" s="993"/>
      <c r="DU26" s="994"/>
      <c r="DV26" s="995"/>
      <c r="DW26" s="996"/>
      <c r="DX26" s="996"/>
      <c r="DY26" s="996"/>
      <c r="DZ26" s="997"/>
      <c r="EA26" s="230"/>
    </row>
    <row r="27" spans="1:131" ht="26.25" customHeight="1" thickBot="1" x14ac:dyDescent="0.2">
      <c r="A27" s="1001"/>
      <c r="B27" s="1002"/>
      <c r="C27" s="1002"/>
      <c r="D27" s="1002"/>
      <c r="E27" s="1002"/>
      <c r="F27" s="1002"/>
      <c r="G27" s="1002"/>
      <c r="H27" s="1002"/>
      <c r="I27" s="1002"/>
      <c r="J27" s="1002"/>
      <c r="K27" s="1002"/>
      <c r="L27" s="1002"/>
      <c r="M27" s="1002"/>
      <c r="N27" s="1002"/>
      <c r="O27" s="1002"/>
      <c r="P27" s="1003"/>
      <c r="Q27" s="1007"/>
      <c r="R27" s="1008"/>
      <c r="S27" s="1008"/>
      <c r="T27" s="1008"/>
      <c r="U27" s="1009"/>
      <c r="V27" s="1007"/>
      <c r="W27" s="1008"/>
      <c r="X27" s="1008"/>
      <c r="Y27" s="1008"/>
      <c r="Z27" s="1009"/>
      <c r="AA27" s="1007"/>
      <c r="AB27" s="1008"/>
      <c r="AC27" s="1008"/>
      <c r="AD27" s="1008"/>
      <c r="AE27" s="1008"/>
      <c r="AF27" s="1060"/>
      <c r="AG27" s="1014"/>
      <c r="AH27" s="1014"/>
      <c r="AI27" s="1014"/>
      <c r="AJ27" s="1061"/>
      <c r="AK27" s="1008"/>
      <c r="AL27" s="1008"/>
      <c r="AM27" s="1008"/>
      <c r="AN27" s="1008"/>
      <c r="AO27" s="1009"/>
      <c r="AP27" s="1007"/>
      <c r="AQ27" s="1008"/>
      <c r="AR27" s="1008"/>
      <c r="AS27" s="1008"/>
      <c r="AT27" s="1009"/>
      <c r="AU27" s="1007"/>
      <c r="AV27" s="1008"/>
      <c r="AW27" s="1008"/>
      <c r="AX27" s="1008"/>
      <c r="AY27" s="1009"/>
      <c r="AZ27" s="1007"/>
      <c r="BA27" s="1008"/>
      <c r="BB27" s="1008"/>
      <c r="BC27" s="1008"/>
      <c r="BD27" s="1009"/>
      <c r="BE27" s="1007"/>
      <c r="BF27" s="1008"/>
      <c r="BG27" s="1008"/>
      <c r="BH27" s="1008"/>
      <c r="BI27" s="1019"/>
      <c r="BJ27" s="232"/>
      <c r="BK27" s="232"/>
      <c r="BL27" s="232"/>
      <c r="BM27" s="232"/>
      <c r="BN27" s="232"/>
      <c r="BO27" s="241"/>
      <c r="BP27" s="241"/>
      <c r="BQ27" s="238">
        <v>21</v>
      </c>
      <c r="BR27" s="239"/>
      <c r="BS27" s="995"/>
      <c r="BT27" s="996"/>
      <c r="BU27" s="996"/>
      <c r="BV27" s="996"/>
      <c r="BW27" s="996"/>
      <c r="BX27" s="996"/>
      <c r="BY27" s="996"/>
      <c r="BZ27" s="996"/>
      <c r="CA27" s="996"/>
      <c r="CB27" s="996"/>
      <c r="CC27" s="996"/>
      <c r="CD27" s="996"/>
      <c r="CE27" s="996"/>
      <c r="CF27" s="996"/>
      <c r="CG27" s="1017"/>
      <c r="CH27" s="992"/>
      <c r="CI27" s="993"/>
      <c r="CJ27" s="993"/>
      <c r="CK27" s="993"/>
      <c r="CL27" s="994"/>
      <c r="CM27" s="992"/>
      <c r="CN27" s="993"/>
      <c r="CO27" s="993"/>
      <c r="CP27" s="993"/>
      <c r="CQ27" s="994"/>
      <c r="CR27" s="992"/>
      <c r="CS27" s="993"/>
      <c r="CT27" s="993"/>
      <c r="CU27" s="993"/>
      <c r="CV27" s="994"/>
      <c r="CW27" s="992"/>
      <c r="CX27" s="993"/>
      <c r="CY27" s="993"/>
      <c r="CZ27" s="993"/>
      <c r="DA27" s="994"/>
      <c r="DB27" s="992"/>
      <c r="DC27" s="993"/>
      <c r="DD27" s="993"/>
      <c r="DE27" s="993"/>
      <c r="DF27" s="994"/>
      <c r="DG27" s="992"/>
      <c r="DH27" s="993"/>
      <c r="DI27" s="993"/>
      <c r="DJ27" s="993"/>
      <c r="DK27" s="994"/>
      <c r="DL27" s="992"/>
      <c r="DM27" s="993"/>
      <c r="DN27" s="993"/>
      <c r="DO27" s="993"/>
      <c r="DP27" s="994"/>
      <c r="DQ27" s="992"/>
      <c r="DR27" s="993"/>
      <c r="DS27" s="993"/>
      <c r="DT27" s="993"/>
      <c r="DU27" s="994"/>
      <c r="DV27" s="995"/>
      <c r="DW27" s="996"/>
      <c r="DX27" s="996"/>
      <c r="DY27" s="996"/>
      <c r="DZ27" s="997"/>
      <c r="EA27" s="230"/>
    </row>
    <row r="28" spans="1:131" ht="26.25" customHeight="1" thickTop="1" x14ac:dyDescent="0.15">
      <c r="A28" s="242">
        <v>1</v>
      </c>
      <c r="B28" s="1050" t="s">
        <v>389</v>
      </c>
      <c r="C28" s="1051"/>
      <c r="D28" s="1051"/>
      <c r="E28" s="1051"/>
      <c r="F28" s="1051"/>
      <c r="G28" s="1051"/>
      <c r="H28" s="1051"/>
      <c r="I28" s="1051"/>
      <c r="J28" s="1051"/>
      <c r="K28" s="1051"/>
      <c r="L28" s="1051"/>
      <c r="M28" s="1051"/>
      <c r="N28" s="1051"/>
      <c r="O28" s="1051"/>
      <c r="P28" s="1052"/>
      <c r="Q28" s="1053">
        <v>16004</v>
      </c>
      <c r="R28" s="1054"/>
      <c r="S28" s="1054"/>
      <c r="T28" s="1054"/>
      <c r="U28" s="1054"/>
      <c r="V28" s="1054">
        <v>15957</v>
      </c>
      <c r="W28" s="1054"/>
      <c r="X28" s="1054"/>
      <c r="Y28" s="1054"/>
      <c r="Z28" s="1054"/>
      <c r="AA28" s="1054">
        <f>Q28-V28</f>
        <v>47</v>
      </c>
      <c r="AB28" s="1054"/>
      <c r="AC28" s="1054"/>
      <c r="AD28" s="1054"/>
      <c r="AE28" s="1055"/>
      <c r="AF28" s="1056">
        <v>47</v>
      </c>
      <c r="AG28" s="1054"/>
      <c r="AH28" s="1054"/>
      <c r="AI28" s="1054"/>
      <c r="AJ28" s="1057"/>
      <c r="AK28" s="1045">
        <v>1215</v>
      </c>
      <c r="AL28" s="1046"/>
      <c r="AM28" s="1046"/>
      <c r="AN28" s="1046"/>
      <c r="AO28" s="1046"/>
      <c r="AP28" s="1046" t="s">
        <v>489</v>
      </c>
      <c r="AQ28" s="1046"/>
      <c r="AR28" s="1046"/>
      <c r="AS28" s="1046"/>
      <c r="AT28" s="1046"/>
      <c r="AU28" s="1046" t="s">
        <v>489</v>
      </c>
      <c r="AV28" s="1046"/>
      <c r="AW28" s="1046"/>
      <c r="AX28" s="1046"/>
      <c r="AY28" s="1046"/>
      <c r="AZ28" s="1047" t="s">
        <v>489</v>
      </c>
      <c r="BA28" s="1047"/>
      <c r="BB28" s="1047"/>
      <c r="BC28" s="1047"/>
      <c r="BD28" s="1047"/>
      <c r="BE28" s="1048"/>
      <c r="BF28" s="1048"/>
      <c r="BG28" s="1048"/>
      <c r="BH28" s="1048"/>
      <c r="BI28" s="1049"/>
      <c r="BJ28" s="232"/>
      <c r="BK28" s="232"/>
      <c r="BL28" s="232"/>
      <c r="BM28" s="232"/>
      <c r="BN28" s="232"/>
      <c r="BO28" s="241"/>
      <c r="BP28" s="241"/>
      <c r="BQ28" s="238">
        <v>22</v>
      </c>
      <c r="BR28" s="239"/>
      <c r="BS28" s="995"/>
      <c r="BT28" s="996"/>
      <c r="BU28" s="996"/>
      <c r="BV28" s="996"/>
      <c r="BW28" s="996"/>
      <c r="BX28" s="996"/>
      <c r="BY28" s="996"/>
      <c r="BZ28" s="996"/>
      <c r="CA28" s="996"/>
      <c r="CB28" s="996"/>
      <c r="CC28" s="996"/>
      <c r="CD28" s="996"/>
      <c r="CE28" s="996"/>
      <c r="CF28" s="996"/>
      <c r="CG28" s="1017"/>
      <c r="CH28" s="992"/>
      <c r="CI28" s="993"/>
      <c r="CJ28" s="993"/>
      <c r="CK28" s="993"/>
      <c r="CL28" s="994"/>
      <c r="CM28" s="992"/>
      <c r="CN28" s="993"/>
      <c r="CO28" s="993"/>
      <c r="CP28" s="993"/>
      <c r="CQ28" s="994"/>
      <c r="CR28" s="992"/>
      <c r="CS28" s="993"/>
      <c r="CT28" s="993"/>
      <c r="CU28" s="993"/>
      <c r="CV28" s="994"/>
      <c r="CW28" s="992"/>
      <c r="CX28" s="993"/>
      <c r="CY28" s="993"/>
      <c r="CZ28" s="993"/>
      <c r="DA28" s="994"/>
      <c r="DB28" s="992"/>
      <c r="DC28" s="993"/>
      <c r="DD28" s="993"/>
      <c r="DE28" s="993"/>
      <c r="DF28" s="994"/>
      <c r="DG28" s="992"/>
      <c r="DH28" s="993"/>
      <c r="DI28" s="993"/>
      <c r="DJ28" s="993"/>
      <c r="DK28" s="994"/>
      <c r="DL28" s="992"/>
      <c r="DM28" s="993"/>
      <c r="DN28" s="993"/>
      <c r="DO28" s="993"/>
      <c r="DP28" s="994"/>
      <c r="DQ28" s="992"/>
      <c r="DR28" s="993"/>
      <c r="DS28" s="993"/>
      <c r="DT28" s="993"/>
      <c r="DU28" s="994"/>
      <c r="DV28" s="995"/>
      <c r="DW28" s="996"/>
      <c r="DX28" s="996"/>
      <c r="DY28" s="996"/>
      <c r="DZ28" s="997"/>
      <c r="EA28" s="230"/>
    </row>
    <row r="29" spans="1:131" ht="26.25" customHeight="1" x14ac:dyDescent="0.15">
      <c r="A29" s="242">
        <v>2</v>
      </c>
      <c r="B29" s="1033" t="s">
        <v>390</v>
      </c>
      <c r="C29" s="1034"/>
      <c r="D29" s="1034"/>
      <c r="E29" s="1034"/>
      <c r="F29" s="1034"/>
      <c r="G29" s="1034"/>
      <c r="H29" s="1034"/>
      <c r="I29" s="1034"/>
      <c r="J29" s="1034"/>
      <c r="K29" s="1034"/>
      <c r="L29" s="1034"/>
      <c r="M29" s="1034"/>
      <c r="N29" s="1034"/>
      <c r="O29" s="1034"/>
      <c r="P29" s="1035"/>
      <c r="Q29" s="1041">
        <v>2054</v>
      </c>
      <c r="R29" s="1042"/>
      <c r="S29" s="1042"/>
      <c r="T29" s="1042"/>
      <c r="U29" s="1042"/>
      <c r="V29" s="1042">
        <v>2034</v>
      </c>
      <c r="W29" s="1042"/>
      <c r="X29" s="1042"/>
      <c r="Y29" s="1042"/>
      <c r="Z29" s="1042"/>
      <c r="AA29" s="1042">
        <f t="shared" ref="AA29:AA33" si="3">Q29-V29</f>
        <v>20</v>
      </c>
      <c r="AB29" s="1042"/>
      <c r="AC29" s="1042"/>
      <c r="AD29" s="1042"/>
      <c r="AE29" s="1043"/>
      <c r="AF29" s="1038">
        <v>20</v>
      </c>
      <c r="AG29" s="1039"/>
      <c r="AH29" s="1039"/>
      <c r="AI29" s="1039"/>
      <c r="AJ29" s="1040"/>
      <c r="AK29" s="980">
        <v>526</v>
      </c>
      <c r="AL29" s="971"/>
      <c r="AM29" s="971"/>
      <c r="AN29" s="971"/>
      <c r="AO29" s="971"/>
      <c r="AP29" s="971" t="s">
        <v>489</v>
      </c>
      <c r="AQ29" s="971"/>
      <c r="AR29" s="971"/>
      <c r="AS29" s="971"/>
      <c r="AT29" s="971"/>
      <c r="AU29" s="971" t="s">
        <v>489</v>
      </c>
      <c r="AV29" s="971"/>
      <c r="AW29" s="971"/>
      <c r="AX29" s="971"/>
      <c r="AY29" s="971"/>
      <c r="AZ29" s="1044" t="s">
        <v>489</v>
      </c>
      <c r="BA29" s="1044"/>
      <c r="BB29" s="1044"/>
      <c r="BC29" s="1044"/>
      <c r="BD29" s="1044"/>
      <c r="BE29" s="972"/>
      <c r="BF29" s="972"/>
      <c r="BG29" s="972"/>
      <c r="BH29" s="972"/>
      <c r="BI29" s="973"/>
      <c r="BJ29" s="232"/>
      <c r="BK29" s="232"/>
      <c r="BL29" s="232"/>
      <c r="BM29" s="232"/>
      <c r="BN29" s="232"/>
      <c r="BO29" s="241"/>
      <c r="BP29" s="241"/>
      <c r="BQ29" s="238">
        <v>23</v>
      </c>
      <c r="BR29" s="239"/>
      <c r="BS29" s="995"/>
      <c r="BT29" s="996"/>
      <c r="BU29" s="996"/>
      <c r="BV29" s="996"/>
      <c r="BW29" s="996"/>
      <c r="BX29" s="996"/>
      <c r="BY29" s="996"/>
      <c r="BZ29" s="996"/>
      <c r="CA29" s="996"/>
      <c r="CB29" s="996"/>
      <c r="CC29" s="996"/>
      <c r="CD29" s="996"/>
      <c r="CE29" s="996"/>
      <c r="CF29" s="996"/>
      <c r="CG29" s="1017"/>
      <c r="CH29" s="992"/>
      <c r="CI29" s="993"/>
      <c r="CJ29" s="993"/>
      <c r="CK29" s="993"/>
      <c r="CL29" s="994"/>
      <c r="CM29" s="992"/>
      <c r="CN29" s="993"/>
      <c r="CO29" s="993"/>
      <c r="CP29" s="993"/>
      <c r="CQ29" s="994"/>
      <c r="CR29" s="992"/>
      <c r="CS29" s="993"/>
      <c r="CT29" s="993"/>
      <c r="CU29" s="993"/>
      <c r="CV29" s="994"/>
      <c r="CW29" s="992"/>
      <c r="CX29" s="993"/>
      <c r="CY29" s="993"/>
      <c r="CZ29" s="993"/>
      <c r="DA29" s="994"/>
      <c r="DB29" s="992"/>
      <c r="DC29" s="993"/>
      <c r="DD29" s="993"/>
      <c r="DE29" s="993"/>
      <c r="DF29" s="994"/>
      <c r="DG29" s="992"/>
      <c r="DH29" s="993"/>
      <c r="DI29" s="993"/>
      <c r="DJ29" s="993"/>
      <c r="DK29" s="994"/>
      <c r="DL29" s="992"/>
      <c r="DM29" s="993"/>
      <c r="DN29" s="993"/>
      <c r="DO29" s="993"/>
      <c r="DP29" s="994"/>
      <c r="DQ29" s="992"/>
      <c r="DR29" s="993"/>
      <c r="DS29" s="993"/>
      <c r="DT29" s="993"/>
      <c r="DU29" s="994"/>
      <c r="DV29" s="995"/>
      <c r="DW29" s="996"/>
      <c r="DX29" s="996"/>
      <c r="DY29" s="996"/>
      <c r="DZ29" s="997"/>
      <c r="EA29" s="230"/>
    </row>
    <row r="30" spans="1:131" ht="26.25" customHeight="1" x14ac:dyDescent="0.15">
      <c r="A30" s="242">
        <v>3</v>
      </c>
      <c r="B30" s="1033" t="s">
        <v>391</v>
      </c>
      <c r="C30" s="1034"/>
      <c r="D30" s="1034"/>
      <c r="E30" s="1034"/>
      <c r="F30" s="1034"/>
      <c r="G30" s="1034"/>
      <c r="H30" s="1034"/>
      <c r="I30" s="1034"/>
      <c r="J30" s="1034"/>
      <c r="K30" s="1034"/>
      <c r="L30" s="1034"/>
      <c r="M30" s="1034"/>
      <c r="N30" s="1034"/>
      <c r="O30" s="1034"/>
      <c r="P30" s="1035"/>
      <c r="Q30" s="1041">
        <v>14862</v>
      </c>
      <c r="R30" s="1042"/>
      <c r="S30" s="1042"/>
      <c r="T30" s="1042"/>
      <c r="U30" s="1042"/>
      <c r="V30" s="1042">
        <v>14741</v>
      </c>
      <c r="W30" s="1042"/>
      <c r="X30" s="1042"/>
      <c r="Y30" s="1042"/>
      <c r="Z30" s="1042"/>
      <c r="AA30" s="1042">
        <f t="shared" si="3"/>
        <v>121</v>
      </c>
      <c r="AB30" s="1042"/>
      <c r="AC30" s="1042"/>
      <c r="AD30" s="1042"/>
      <c r="AE30" s="1043"/>
      <c r="AF30" s="1038">
        <v>121</v>
      </c>
      <c r="AG30" s="1039"/>
      <c r="AH30" s="1039"/>
      <c r="AI30" s="1039"/>
      <c r="AJ30" s="1040"/>
      <c r="AK30" s="980">
        <v>2281</v>
      </c>
      <c r="AL30" s="971"/>
      <c r="AM30" s="971"/>
      <c r="AN30" s="971"/>
      <c r="AO30" s="971"/>
      <c r="AP30" s="971" t="s">
        <v>489</v>
      </c>
      <c r="AQ30" s="971"/>
      <c r="AR30" s="971"/>
      <c r="AS30" s="971"/>
      <c r="AT30" s="971"/>
      <c r="AU30" s="971" t="s">
        <v>489</v>
      </c>
      <c r="AV30" s="971"/>
      <c r="AW30" s="971"/>
      <c r="AX30" s="971"/>
      <c r="AY30" s="971"/>
      <c r="AZ30" s="1044" t="s">
        <v>489</v>
      </c>
      <c r="BA30" s="1044"/>
      <c r="BB30" s="1044"/>
      <c r="BC30" s="1044"/>
      <c r="BD30" s="1044"/>
      <c r="BE30" s="972"/>
      <c r="BF30" s="972"/>
      <c r="BG30" s="972"/>
      <c r="BH30" s="972"/>
      <c r="BI30" s="973"/>
      <c r="BJ30" s="232"/>
      <c r="BK30" s="232"/>
      <c r="BL30" s="232"/>
      <c r="BM30" s="232"/>
      <c r="BN30" s="232"/>
      <c r="BO30" s="241"/>
      <c r="BP30" s="241"/>
      <c r="BQ30" s="238">
        <v>24</v>
      </c>
      <c r="BR30" s="239"/>
      <c r="BS30" s="995"/>
      <c r="BT30" s="996"/>
      <c r="BU30" s="996"/>
      <c r="BV30" s="996"/>
      <c r="BW30" s="996"/>
      <c r="BX30" s="996"/>
      <c r="BY30" s="996"/>
      <c r="BZ30" s="996"/>
      <c r="CA30" s="996"/>
      <c r="CB30" s="996"/>
      <c r="CC30" s="996"/>
      <c r="CD30" s="996"/>
      <c r="CE30" s="996"/>
      <c r="CF30" s="996"/>
      <c r="CG30" s="1017"/>
      <c r="CH30" s="992"/>
      <c r="CI30" s="993"/>
      <c r="CJ30" s="993"/>
      <c r="CK30" s="993"/>
      <c r="CL30" s="994"/>
      <c r="CM30" s="992"/>
      <c r="CN30" s="993"/>
      <c r="CO30" s="993"/>
      <c r="CP30" s="993"/>
      <c r="CQ30" s="994"/>
      <c r="CR30" s="992"/>
      <c r="CS30" s="993"/>
      <c r="CT30" s="993"/>
      <c r="CU30" s="993"/>
      <c r="CV30" s="994"/>
      <c r="CW30" s="992"/>
      <c r="CX30" s="993"/>
      <c r="CY30" s="993"/>
      <c r="CZ30" s="993"/>
      <c r="DA30" s="994"/>
      <c r="DB30" s="992"/>
      <c r="DC30" s="993"/>
      <c r="DD30" s="993"/>
      <c r="DE30" s="993"/>
      <c r="DF30" s="994"/>
      <c r="DG30" s="992"/>
      <c r="DH30" s="993"/>
      <c r="DI30" s="993"/>
      <c r="DJ30" s="993"/>
      <c r="DK30" s="994"/>
      <c r="DL30" s="992"/>
      <c r="DM30" s="993"/>
      <c r="DN30" s="993"/>
      <c r="DO30" s="993"/>
      <c r="DP30" s="994"/>
      <c r="DQ30" s="992"/>
      <c r="DR30" s="993"/>
      <c r="DS30" s="993"/>
      <c r="DT30" s="993"/>
      <c r="DU30" s="994"/>
      <c r="DV30" s="995"/>
      <c r="DW30" s="996"/>
      <c r="DX30" s="996"/>
      <c r="DY30" s="996"/>
      <c r="DZ30" s="997"/>
      <c r="EA30" s="230"/>
    </row>
    <row r="31" spans="1:131" ht="26.25" customHeight="1" x14ac:dyDescent="0.15">
      <c r="A31" s="242">
        <v>4</v>
      </c>
      <c r="B31" s="1033" t="s">
        <v>392</v>
      </c>
      <c r="C31" s="1034"/>
      <c r="D31" s="1034"/>
      <c r="E31" s="1034"/>
      <c r="F31" s="1034"/>
      <c r="G31" s="1034"/>
      <c r="H31" s="1034"/>
      <c r="I31" s="1034"/>
      <c r="J31" s="1034"/>
      <c r="K31" s="1034"/>
      <c r="L31" s="1034"/>
      <c r="M31" s="1034"/>
      <c r="N31" s="1034"/>
      <c r="O31" s="1034"/>
      <c r="P31" s="1035"/>
      <c r="Q31" s="1041">
        <v>4849</v>
      </c>
      <c r="R31" s="1042"/>
      <c r="S31" s="1042"/>
      <c r="T31" s="1042"/>
      <c r="U31" s="1042"/>
      <c r="V31" s="1042">
        <v>5111</v>
      </c>
      <c r="W31" s="1042"/>
      <c r="X31" s="1042"/>
      <c r="Y31" s="1042"/>
      <c r="Z31" s="1042"/>
      <c r="AA31" s="1042">
        <f t="shared" si="3"/>
        <v>-262</v>
      </c>
      <c r="AB31" s="1042"/>
      <c r="AC31" s="1042"/>
      <c r="AD31" s="1042"/>
      <c r="AE31" s="1043"/>
      <c r="AF31" s="1038">
        <v>657</v>
      </c>
      <c r="AG31" s="1039"/>
      <c r="AH31" s="1039"/>
      <c r="AI31" s="1039"/>
      <c r="AJ31" s="1040"/>
      <c r="AK31" s="980">
        <v>1047</v>
      </c>
      <c r="AL31" s="971"/>
      <c r="AM31" s="971"/>
      <c r="AN31" s="971"/>
      <c r="AO31" s="971"/>
      <c r="AP31" s="971">
        <v>884</v>
      </c>
      <c r="AQ31" s="971"/>
      <c r="AR31" s="971"/>
      <c r="AS31" s="971"/>
      <c r="AT31" s="971"/>
      <c r="AU31" s="971">
        <v>468</v>
      </c>
      <c r="AV31" s="971"/>
      <c r="AW31" s="971"/>
      <c r="AX31" s="971"/>
      <c r="AY31" s="971"/>
      <c r="AZ31" s="1044" t="s">
        <v>489</v>
      </c>
      <c r="BA31" s="1044"/>
      <c r="BB31" s="1044"/>
      <c r="BC31" s="1044"/>
      <c r="BD31" s="1044"/>
      <c r="BE31" s="972" t="s">
        <v>393</v>
      </c>
      <c r="BF31" s="972"/>
      <c r="BG31" s="972"/>
      <c r="BH31" s="972"/>
      <c r="BI31" s="973"/>
      <c r="BJ31" s="232"/>
      <c r="BK31" s="232"/>
      <c r="BL31" s="232"/>
      <c r="BM31" s="232"/>
      <c r="BN31" s="232"/>
      <c r="BO31" s="241"/>
      <c r="BP31" s="241"/>
      <c r="BQ31" s="238">
        <v>25</v>
      </c>
      <c r="BR31" s="239"/>
      <c r="BS31" s="995"/>
      <c r="BT31" s="996"/>
      <c r="BU31" s="996"/>
      <c r="BV31" s="996"/>
      <c r="BW31" s="996"/>
      <c r="BX31" s="996"/>
      <c r="BY31" s="996"/>
      <c r="BZ31" s="996"/>
      <c r="CA31" s="996"/>
      <c r="CB31" s="996"/>
      <c r="CC31" s="996"/>
      <c r="CD31" s="996"/>
      <c r="CE31" s="996"/>
      <c r="CF31" s="996"/>
      <c r="CG31" s="1017"/>
      <c r="CH31" s="992"/>
      <c r="CI31" s="993"/>
      <c r="CJ31" s="993"/>
      <c r="CK31" s="993"/>
      <c r="CL31" s="994"/>
      <c r="CM31" s="992"/>
      <c r="CN31" s="993"/>
      <c r="CO31" s="993"/>
      <c r="CP31" s="993"/>
      <c r="CQ31" s="994"/>
      <c r="CR31" s="992"/>
      <c r="CS31" s="993"/>
      <c r="CT31" s="993"/>
      <c r="CU31" s="993"/>
      <c r="CV31" s="994"/>
      <c r="CW31" s="992"/>
      <c r="CX31" s="993"/>
      <c r="CY31" s="993"/>
      <c r="CZ31" s="993"/>
      <c r="DA31" s="994"/>
      <c r="DB31" s="992"/>
      <c r="DC31" s="993"/>
      <c r="DD31" s="993"/>
      <c r="DE31" s="993"/>
      <c r="DF31" s="994"/>
      <c r="DG31" s="992"/>
      <c r="DH31" s="993"/>
      <c r="DI31" s="993"/>
      <c r="DJ31" s="993"/>
      <c r="DK31" s="994"/>
      <c r="DL31" s="992"/>
      <c r="DM31" s="993"/>
      <c r="DN31" s="993"/>
      <c r="DO31" s="993"/>
      <c r="DP31" s="994"/>
      <c r="DQ31" s="992"/>
      <c r="DR31" s="993"/>
      <c r="DS31" s="993"/>
      <c r="DT31" s="993"/>
      <c r="DU31" s="994"/>
      <c r="DV31" s="995"/>
      <c r="DW31" s="996"/>
      <c r="DX31" s="996"/>
      <c r="DY31" s="996"/>
      <c r="DZ31" s="997"/>
      <c r="EA31" s="230"/>
    </row>
    <row r="32" spans="1:131" ht="26.25" customHeight="1" x14ac:dyDescent="0.15">
      <c r="A32" s="242">
        <v>5</v>
      </c>
      <c r="B32" s="1033" t="s">
        <v>394</v>
      </c>
      <c r="C32" s="1034"/>
      <c r="D32" s="1034"/>
      <c r="E32" s="1034"/>
      <c r="F32" s="1034"/>
      <c r="G32" s="1034"/>
      <c r="H32" s="1034"/>
      <c r="I32" s="1034"/>
      <c r="J32" s="1034"/>
      <c r="K32" s="1034"/>
      <c r="L32" s="1034"/>
      <c r="M32" s="1034"/>
      <c r="N32" s="1034"/>
      <c r="O32" s="1034"/>
      <c r="P32" s="1035"/>
      <c r="Q32" s="1041">
        <v>8348</v>
      </c>
      <c r="R32" s="1042"/>
      <c r="S32" s="1042"/>
      <c r="T32" s="1042"/>
      <c r="U32" s="1042"/>
      <c r="V32" s="1042">
        <v>8077</v>
      </c>
      <c r="W32" s="1042"/>
      <c r="X32" s="1042"/>
      <c r="Y32" s="1042"/>
      <c r="Z32" s="1042"/>
      <c r="AA32" s="1042">
        <f t="shared" si="3"/>
        <v>271</v>
      </c>
      <c r="AB32" s="1042"/>
      <c r="AC32" s="1042"/>
      <c r="AD32" s="1042"/>
      <c r="AE32" s="1043"/>
      <c r="AF32" s="1038">
        <v>564</v>
      </c>
      <c r="AG32" s="1039"/>
      <c r="AH32" s="1039"/>
      <c r="AI32" s="1039"/>
      <c r="AJ32" s="1040"/>
      <c r="AK32" s="980">
        <v>1926</v>
      </c>
      <c r="AL32" s="971"/>
      <c r="AM32" s="971"/>
      <c r="AN32" s="971"/>
      <c r="AO32" s="971"/>
      <c r="AP32" s="971">
        <v>37419</v>
      </c>
      <c r="AQ32" s="971"/>
      <c r="AR32" s="971"/>
      <c r="AS32" s="971"/>
      <c r="AT32" s="971"/>
      <c r="AU32" s="971">
        <v>31994</v>
      </c>
      <c r="AV32" s="971"/>
      <c r="AW32" s="971"/>
      <c r="AX32" s="971"/>
      <c r="AY32" s="971"/>
      <c r="AZ32" s="1044" t="s">
        <v>489</v>
      </c>
      <c r="BA32" s="1044"/>
      <c r="BB32" s="1044"/>
      <c r="BC32" s="1044"/>
      <c r="BD32" s="1044"/>
      <c r="BE32" s="972" t="s">
        <v>393</v>
      </c>
      <c r="BF32" s="972"/>
      <c r="BG32" s="972"/>
      <c r="BH32" s="972"/>
      <c r="BI32" s="973"/>
      <c r="BJ32" s="232"/>
      <c r="BK32" s="232"/>
      <c r="BL32" s="232"/>
      <c r="BM32" s="232"/>
      <c r="BN32" s="232"/>
      <c r="BO32" s="241"/>
      <c r="BP32" s="241"/>
      <c r="BQ32" s="238">
        <v>26</v>
      </c>
      <c r="BR32" s="239"/>
      <c r="BS32" s="995"/>
      <c r="BT32" s="996"/>
      <c r="BU32" s="996"/>
      <c r="BV32" s="996"/>
      <c r="BW32" s="996"/>
      <c r="BX32" s="996"/>
      <c r="BY32" s="996"/>
      <c r="BZ32" s="996"/>
      <c r="CA32" s="996"/>
      <c r="CB32" s="996"/>
      <c r="CC32" s="996"/>
      <c r="CD32" s="996"/>
      <c r="CE32" s="996"/>
      <c r="CF32" s="996"/>
      <c r="CG32" s="1017"/>
      <c r="CH32" s="992"/>
      <c r="CI32" s="993"/>
      <c r="CJ32" s="993"/>
      <c r="CK32" s="993"/>
      <c r="CL32" s="994"/>
      <c r="CM32" s="992"/>
      <c r="CN32" s="993"/>
      <c r="CO32" s="993"/>
      <c r="CP32" s="993"/>
      <c r="CQ32" s="994"/>
      <c r="CR32" s="992"/>
      <c r="CS32" s="993"/>
      <c r="CT32" s="993"/>
      <c r="CU32" s="993"/>
      <c r="CV32" s="994"/>
      <c r="CW32" s="992"/>
      <c r="CX32" s="993"/>
      <c r="CY32" s="993"/>
      <c r="CZ32" s="993"/>
      <c r="DA32" s="994"/>
      <c r="DB32" s="992"/>
      <c r="DC32" s="993"/>
      <c r="DD32" s="993"/>
      <c r="DE32" s="993"/>
      <c r="DF32" s="994"/>
      <c r="DG32" s="992"/>
      <c r="DH32" s="993"/>
      <c r="DI32" s="993"/>
      <c r="DJ32" s="993"/>
      <c r="DK32" s="994"/>
      <c r="DL32" s="992"/>
      <c r="DM32" s="993"/>
      <c r="DN32" s="993"/>
      <c r="DO32" s="993"/>
      <c r="DP32" s="994"/>
      <c r="DQ32" s="992"/>
      <c r="DR32" s="993"/>
      <c r="DS32" s="993"/>
      <c r="DT32" s="993"/>
      <c r="DU32" s="994"/>
      <c r="DV32" s="995"/>
      <c r="DW32" s="996"/>
      <c r="DX32" s="996"/>
      <c r="DY32" s="996"/>
      <c r="DZ32" s="997"/>
      <c r="EA32" s="230"/>
    </row>
    <row r="33" spans="1:131" ht="26.25" customHeight="1" x14ac:dyDescent="0.15">
      <c r="A33" s="242">
        <v>6</v>
      </c>
      <c r="B33" s="1033" t="s">
        <v>395</v>
      </c>
      <c r="C33" s="1034"/>
      <c r="D33" s="1034"/>
      <c r="E33" s="1034"/>
      <c r="F33" s="1034"/>
      <c r="G33" s="1034"/>
      <c r="H33" s="1034"/>
      <c r="I33" s="1034"/>
      <c r="J33" s="1034"/>
      <c r="K33" s="1034"/>
      <c r="L33" s="1034"/>
      <c r="M33" s="1034"/>
      <c r="N33" s="1034"/>
      <c r="O33" s="1034"/>
      <c r="P33" s="1035"/>
      <c r="Q33" s="1041">
        <v>640</v>
      </c>
      <c r="R33" s="1042"/>
      <c r="S33" s="1042"/>
      <c r="T33" s="1042"/>
      <c r="U33" s="1042"/>
      <c r="V33" s="1042">
        <v>640</v>
      </c>
      <c r="W33" s="1042"/>
      <c r="X33" s="1042"/>
      <c r="Y33" s="1042"/>
      <c r="Z33" s="1042"/>
      <c r="AA33" s="1042">
        <f t="shared" si="3"/>
        <v>0</v>
      </c>
      <c r="AB33" s="1042"/>
      <c r="AC33" s="1042"/>
      <c r="AD33" s="1042"/>
      <c r="AE33" s="1043"/>
      <c r="AF33" s="1038">
        <v>0</v>
      </c>
      <c r="AG33" s="1039"/>
      <c r="AH33" s="1039"/>
      <c r="AI33" s="1039"/>
      <c r="AJ33" s="1040"/>
      <c r="AK33" s="980">
        <v>365</v>
      </c>
      <c r="AL33" s="971"/>
      <c r="AM33" s="971"/>
      <c r="AN33" s="971"/>
      <c r="AO33" s="971"/>
      <c r="AP33" s="971">
        <v>127</v>
      </c>
      <c r="AQ33" s="971"/>
      <c r="AR33" s="971"/>
      <c r="AS33" s="971"/>
      <c r="AT33" s="971"/>
      <c r="AU33" s="971">
        <v>93</v>
      </c>
      <c r="AV33" s="971"/>
      <c r="AW33" s="971"/>
      <c r="AX33" s="971"/>
      <c r="AY33" s="971"/>
      <c r="AZ33" s="1044" t="s">
        <v>489</v>
      </c>
      <c r="BA33" s="1044"/>
      <c r="BB33" s="1044"/>
      <c r="BC33" s="1044"/>
      <c r="BD33" s="1044"/>
      <c r="BE33" s="972" t="s">
        <v>396</v>
      </c>
      <c r="BF33" s="972"/>
      <c r="BG33" s="972"/>
      <c r="BH33" s="972"/>
      <c r="BI33" s="973"/>
      <c r="BJ33" s="232"/>
      <c r="BK33" s="232"/>
      <c r="BL33" s="232"/>
      <c r="BM33" s="232"/>
      <c r="BN33" s="232"/>
      <c r="BO33" s="241"/>
      <c r="BP33" s="241"/>
      <c r="BQ33" s="238">
        <v>27</v>
      </c>
      <c r="BR33" s="239"/>
      <c r="BS33" s="995"/>
      <c r="BT33" s="996"/>
      <c r="BU33" s="996"/>
      <c r="BV33" s="996"/>
      <c r="BW33" s="996"/>
      <c r="BX33" s="996"/>
      <c r="BY33" s="996"/>
      <c r="BZ33" s="996"/>
      <c r="CA33" s="996"/>
      <c r="CB33" s="996"/>
      <c r="CC33" s="996"/>
      <c r="CD33" s="996"/>
      <c r="CE33" s="996"/>
      <c r="CF33" s="996"/>
      <c r="CG33" s="1017"/>
      <c r="CH33" s="992"/>
      <c r="CI33" s="993"/>
      <c r="CJ33" s="993"/>
      <c r="CK33" s="993"/>
      <c r="CL33" s="994"/>
      <c r="CM33" s="992"/>
      <c r="CN33" s="993"/>
      <c r="CO33" s="993"/>
      <c r="CP33" s="993"/>
      <c r="CQ33" s="994"/>
      <c r="CR33" s="992"/>
      <c r="CS33" s="993"/>
      <c r="CT33" s="993"/>
      <c r="CU33" s="993"/>
      <c r="CV33" s="994"/>
      <c r="CW33" s="992"/>
      <c r="CX33" s="993"/>
      <c r="CY33" s="993"/>
      <c r="CZ33" s="993"/>
      <c r="DA33" s="994"/>
      <c r="DB33" s="992"/>
      <c r="DC33" s="993"/>
      <c r="DD33" s="993"/>
      <c r="DE33" s="993"/>
      <c r="DF33" s="994"/>
      <c r="DG33" s="992"/>
      <c r="DH33" s="993"/>
      <c r="DI33" s="993"/>
      <c r="DJ33" s="993"/>
      <c r="DK33" s="994"/>
      <c r="DL33" s="992"/>
      <c r="DM33" s="993"/>
      <c r="DN33" s="993"/>
      <c r="DO33" s="993"/>
      <c r="DP33" s="994"/>
      <c r="DQ33" s="992"/>
      <c r="DR33" s="993"/>
      <c r="DS33" s="993"/>
      <c r="DT33" s="993"/>
      <c r="DU33" s="994"/>
      <c r="DV33" s="995"/>
      <c r="DW33" s="996"/>
      <c r="DX33" s="996"/>
      <c r="DY33" s="996"/>
      <c r="DZ33" s="997"/>
      <c r="EA33" s="230"/>
    </row>
    <row r="34" spans="1:131" ht="26.25" customHeight="1" x14ac:dyDescent="0.15">
      <c r="A34" s="242">
        <v>7</v>
      </c>
      <c r="B34" s="1033"/>
      <c r="C34" s="1034"/>
      <c r="D34" s="1034"/>
      <c r="E34" s="1034"/>
      <c r="F34" s="1034"/>
      <c r="G34" s="1034"/>
      <c r="H34" s="1034"/>
      <c r="I34" s="1034"/>
      <c r="J34" s="1034"/>
      <c r="K34" s="1034"/>
      <c r="L34" s="1034"/>
      <c r="M34" s="1034"/>
      <c r="N34" s="1034"/>
      <c r="O34" s="1034"/>
      <c r="P34" s="1035"/>
      <c r="Q34" s="1041"/>
      <c r="R34" s="1042"/>
      <c r="S34" s="1042"/>
      <c r="T34" s="1042"/>
      <c r="U34" s="1042"/>
      <c r="V34" s="1042"/>
      <c r="W34" s="1042"/>
      <c r="X34" s="1042"/>
      <c r="Y34" s="1042"/>
      <c r="Z34" s="1042"/>
      <c r="AA34" s="1042"/>
      <c r="AB34" s="1042"/>
      <c r="AC34" s="1042"/>
      <c r="AD34" s="1042"/>
      <c r="AE34" s="1043"/>
      <c r="AF34" s="1038"/>
      <c r="AG34" s="1039"/>
      <c r="AH34" s="1039"/>
      <c r="AI34" s="1039"/>
      <c r="AJ34" s="1040"/>
      <c r="AK34" s="980"/>
      <c r="AL34" s="971"/>
      <c r="AM34" s="971"/>
      <c r="AN34" s="971"/>
      <c r="AO34" s="971"/>
      <c r="AP34" s="971"/>
      <c r="AQ34" s="971"/>
      <c r="AR34" s="971"/>
      <c r="AS34" s="971"/>
      <c r="AT34" s="971"/>
      <c r="AU34" s="971"/>
      <c r="AV34" s="971"/>
      <c r="AW34" s="971"/>
      <c r="AX34" s="971"/>
      <c r="AY34" s="971"/>
      <c r="AZ34" s="1044"/>
      <c r="BA34" s="1044"/>
      <c r="BB34" s="1044"/>
      <c r="BC34" s="1044"/>
      <c r="BD34" s="1044"/>
      <c r="BE34" s="972"/>
      <c r="BF34" s="972"/>
      <c r="BG34" s="972"/>
      <c r="BH34" s="972"/>
      <c r="BI34" s="973"/>
      <c r="BJ34" s="232"/>
      <c r="BK34" s="232"/>
      <c r="BL34" s="232"/>
      <c r="BM34" s="232"/>
      <c r="BN34" s="232"/>
      <c r="BO34" s="241"/>
      <c r="BP34" s="241"/>
      <c r="BQ34" s="238">
        <v>28</v>
      </c>
      <c r="BR34" s="239"/>
      <c r="BS34" s="995"/>
      <c r="BT34" s="996"/>
      <c r="BU34" s="996"/>
      <c r="BV34" s="996"/>
      <c r="BW34" s="996"/>
      <c r="BX34" s="996"/>
      <c r="BY34" s="996"/>
      <c r="BZ34" s="996"/>
      <c r="CA34" s="996"/>
      <c r="CB34" s="996"/>
      <c r="CC34" s="996"/>
      <c r="CD34" s="996"/>
      <c r="CE34" s="996"/>
      <c r="CF34" s="996"/>
      <c r="CG34" s="1017"/>
      <c r="CH34" s="992"/>
      <c r="CI34" s="993"/>
      <c r="CJ34" s="993"/>
      <c r="CK34" s="993"/>
      <c r="CL34" s="994"/>
      <c r="CM34" s="992"/>
      <c r="CN34" s="993"/>
      <c r="CO34" s="993"/>
      <c r="CP34" s="993"/>
      <c r="CQ34" s="994"/>
      <c r="CR34" s="992"/>
      <c r="CS34" s="993"/>
      <c r="CT34" s="993"/>
      <c r="CU34" s="993"/>
      <c r="CV34" s="994"/>
      <c r="CW34" s="992"/>
      <c r="CX34" s="993"/>
      <c r="CY34" s="993"/>
      <c r="CZ34" s="993"/>
      <c r="DA34" s="994"/>
      <c r="DB34" s="992"/>
      <c r="DC34" s="993"/>
      <c r="DD34" s="993"/>
      <c r="DE34" s="993"/>
      <c r="DF34" s="994"/>
      <c r="DG34" s="992"/>
      <c r="DH34" s="993"/>
      <c r="DI34" s="993"/>
      <c r="DJ34" s="993"/>
      <c r="DK34" s="994"/>
      <c r="DL34" s="992"/>
      <c r="DM34" s="993"/>
      <c r="DN34" s="993"/>
      <c r="DO34" s="993"/>
      <c r="DP34" s="994"/>
      <c r="DQ34" s="992"/>
      <c r="DR34" s="993"/>
      <c r="DS34" s="993"/>
      <c r="DT34" s="993"/>
      <c r="DU34" s="994"/>
      <c r="DV34" s="995"/>
      <c r="DW34" s="996"/>
      <c r="DX34" s="996"/>
      <c r="DY34" s="996"/>
      <c r="DZ34" s="997"/>
      <c r="EA34" s="230"/>
    </row>
    <row r="35" spans="1:131" ht="26.25" customHeight="1" x14ac:dyDescent="0.15">
      <c r="A35" s="242">
        <v>8</v>
      </c>
      <c r="B35" s="1033"/>
      <c r="C35" s="1034"/>
      <c r="D35" s="1034"/>
      <c r="E35" s="1034"/>
      <c r="F35" s="1034"/>
      <c r="G35" s="1034"/>
      <c r="H35" s="1034"/>
      <c r="I35" s="1034"/>
      <c r="J35" s="1034"/>
      <c r="K35" s="1034"/>
      <c r="L35" s="1034"/>
      <c r="M35" s="1034"/>
      <c r="N35" s="1034"/>
      <c r="O35" s="1034"/>
      <c r="P35" s="1035"/>
      <c r="Q35" s="1041"/>
      <c r="R35" s="1042"/>
      <c r="S35" s="1042"/>
      <c r="T35" s="1042"/>
      <c r="U35" s="1042"/>
      <c r="V35" s="1042"/>
      <c r="W35" s="1042"/>
      <c r="X35" s="1042"/>
      <c r="Y35" s="1042"/>
      <c r="Z35" s="1042"/>
      <c r="AA35" s="1042"/>
      <c r="AB35" s="1042"/>
      <c r="AC35" s="1042"/>
      <c r="AD35" s="1042"/>
      <c r="AE35" s="1043"/>
      <c r="AF35" s="1038"/>
      <c r="AG35" s="1039"/>
      <c r="AH35" s="1039"/>
      <c r="AI35" s="1039"/>
      <c r="AJ35" s="1040"/>
      <c r="AK35" s="980"/>
      <c r="AL35" s="971"/>
      <c r="AM35" s="971"/>
      <c r="AN35" s="971"/>
      <c r="AO35" s="971"/>
      <c r="AP35" s="971"/>
      <c r="AQ35" s="971"/>
      <c r="AR35" s="971"/>
      <c r="AS35" s="971"/>
      <c r="AT35" s="971"/>
      <c r="AU35" s="971"/>
      <c r="AV35" s="971"/>
      <c r="AW35" s="971"/>
      <c r="AX35" s="971"/>
      <c r="AY35" s="971"/>
      <c r="AZ35" s="1044"/>
      <c r="BA35" s="1044"/>
      <c r="BB35" s="1044"/>
      <c r="BC35" s="1044"/>
      <c r="BD35" s="1044"/>
      <c r="BE35" s="972"/>
      <c r="BF35" s="972"/>
      <c r="BG35" s="972"/>
      <c r="BH35" s="972"/>
      <c r="BI35" s="973"/>
      <c r="BJ35" s="232"/>
      <c r="BK35" s="232"/>
      <c r="BL35" s="232"/>
      <c r="BM35" s="232"/>
      <c r="BN35" s="232"/>
      <c r="BO35" s="241"/>
      <c r="BP35" s="241"/>
      <c r="BQ35" s="238">
        <v>29</v>
      </c>
      <c r="BR35" s="239"/>
      <c r="BS35" s="995"/>
      <c r="BT35" s="996"/>
      <c r="BU35" s="996"/>
      <c r="BV35" s="996"/>
      <c r="BW35" s="996"/>
      <c r="BX35" s="996"/>
      <c r="BY35" s="996"/>
      <c r="BZ35" s="996"/>
      <c r="CA35" s="996"/>
      <c r="CB35" s="996"/>
      <c r="CC35" s="996"/>
      <c r="CD35" s="996"/>
      <c r="CE35" s="996"/>
      <c r="CF35" s="996"/>
      <c r="CG35" s="1017"/>
      <c r="CH35" s="992"/>
      <c r="CI35" s="993"/>
      <c r="CJ35" s="993"/>
      <c r="CK35" s="993"/>
      <c r="CL35" s="994"/>
      <c r="CM35" s="992"/>
      <c r="CN35" s="993"/>
      <c r="CO35" s="993"/>
      <c r="CP35" s="993"/>
      <c r="CQ35" s="994"/>
      <c r="CR35" s="992"/>
      <c r="CS35" s="993"/>
      <c r="CT35" s="993"/>
      <c r="CU35" s="993"/>
      <c r="CV35" s="994"/>
      <c r="CW35" s="992"/>
      <c r="CX35" s="993"/>
      <c r="CY35" s="993"/>
      <c r="CZ35" s="993"/>
      <c r="DA35" s="994"/>
      <c r="DB35" s="992"/>
      <c r="DC35" s="993"/>
      <c r="DD35" s="993"/>
      <c r="DE35" s="993"/>
      <c r="DF35" s="994"/>
      <c r="DG35" s="992"/>
      <c r="DH35" s="993"/>
      <c r="DI35" s="993"/>
      <c r="DJ35" s="993"/>
      <c r="DK35" s="994"/>
      <c r="DL35" s="992"/>
      <c r="DM35" s="993"/>
      <c r="DN35" s="993"/>
      <c r="DO35" s="993"/>
      <c r="DP35" s="994"/>
      <c r="DQ35" s="992"/>
      <c r="DR35" s="993"/>
      <c r="DS35" s="993"/>
      <c r="DT35" s="993"/>
      <c r="DU35" s="994"/>
      <c r="DV35" s="995"/>
      <c r="DW35" s="996"/>
      <c r="DX35" s="996"/>
      <c r="DY35" s="996"/>
      <c r="DZ35" s="997"/>
      <c r="EA35" s="230"/>
    </row>
    <row r="36" spans="1:131" ht="26.25" customHeight="1" x14ac:dyDescent="0.15">
      <c r="A36" s="242">
        <v>9</v>
      </c>
      <c r="B36" s="1033"/>
      <c r="C36" s="1034"/>
      <c r="D36" s="1034"/>
      <c r="E36" s="1034"/>
      <c r="F36" s="1034"/>
      <c r="G36" s="1034"/>
      <c r="H36" s="1034"/>
      <c r="I36" s="1034"/>
      <c r="J36" s="1034"/>
      <c r="K36" s="1034"/>
      <c r="L36" s="1034"/>
      <c r="M36" s="1034"/>
      <c r="N36" s="1034"/>
      <c r="O36" s="1034"/>
      <c r="P36" s="1035"/>
      <c r="Q36" s="1041"/>
      <c r="R36" s="1042"/>
      <c r="S36" s="1042"/>
      <c r="T36" s="1042"/>
      <c r="U36" s="1042"/>
      <c r="V36" s="1042"/>
      <c r="W36" s="1042"/>
      <c r="X36" s="1042"/>
      <c r="Y36" s="1042"/>
      <c r="Z36" s="1042"/>
      <c r="AA36" s="1042"/>
      <c r="AB36" s="1042"/>
      <c r="AC36" s="1042"/>
      <c r="AD36" s="1042"/>
      <c r="AE36" s="1043"/>
      <c r="AF36" s="1038"/>
      <c r="AG36" s="1039"/>
      <c r="AH36" s="1039"/>
      <c r="AI36" s="1039"/>
      <c r="AJ36" s="1040"/>
      <c r="AK36" s="980"/>
      <c r="AL36" s="971"/>
      <c r="AM36" s="971"/>
      <c r="AN36" s="971"/>
      <c r="AO36" s="971"/>
      <c r="AP36" s="971"/>
      <c r="AQ36" s="971"/>
      <c r="AR36" s="971"/>
      <c r="AS36" s="971"/>
      <c r="AT36" s="971"/>
      <c r="AU36" s="971"/>
      <c r="AV36" s="971"/>
      <c r="AW36" s="971"/>
      <c r="AX36" s="971"/>
      <c r="AY36" s="971"/>
      <c r="AZ36" s="1044"/>
      <c r="BA36" s="1044"/>
      <c r="BB36" s="1044"/>
      <c r="BC36" s="1044"/>
      <c r="BD36" s="1044"/>
      <c r="BE36" s="972"/>
      <c r="BF36" s="972"/>
      <c r="BG36" s="972"/>
      <c r="BH36" s="972"/>
      <c r="BI36" s="973"/>
      <c r="BJ36" s="232"/>
      <c r="BK36" s="232"/>
      <c r="BL36" s="232"/>
      <c r="BM36" s="232"/>
      <c r="BN36" s="232"/>
      <c r="BO36" s="241"/>
      <c r="BP36" s="241"/>
      <c r="BQ36" s="238">
        <v>30</v>
      </c>
      <c r="BR36" s="239"/>
      <c r="BS36" s="995"/>
      <c r="BT36" s="996"/>
      <c r="BU36" s="996"/>
      <c r="BV36" s="996"/>
      <c r="BW36" s="996"/>
      <c r="BX36" s="996"/>
      <c r="BY36" s="996"/>
      <c r="BZ36" s="996"/>
      <c r="CA36" s="996"/>
      <c r="CB36" s="996"/>
      <c r="CC36" s="996"/>
      <c r="CD36" s="996"/>
      <c r="CE36" s="996"/>
      <c r="CF36" s="996"/>
      <c r="CG36" s="1017"/>
      <c r="CH36" s="992"/>
      <c r="CI36" s="993"/>
      <c r="CJ36" s="993"/>
      <c r="CK36" s="993"/>
      <c r="CL36" s="994"/>
      <c r="CM36" s="992"/>
      <c r="CN36" s="993"/>
      <c r="CO36" s="993"/>
      <c r="CP36" s="993"/>
      <c r="CQ36" s="994"/>
      <c r="CR36" s="992"/>
      <c r="CS36" s="993"/>
      <c r="CT36" s="993"/>
      <c r="CU36" s="993"/>
      <c r="CV36" s="994"/>
      <c r="CW36" s="992"/>
      <c r="CX36" s="993"/>
      <c r="CY36" s="993"/>
      <c r="CZ36" s="993"/>
      <c r="DA36" s="994"/>
      <c r="DB36" s="992"/>
      <c r="DC36" s="993"/>
      <c r="DD36" s="993"/>
      <c r="DE36" s="993"/>
      <c r="DF36" s="994"/>
      <c r="DG36" s="992"/>
      <c r="DH36" s="993"/>
      <c r="DI36" s="993"/>
      <c r="DJ36" s="993"/>
      <c r="DK36" s="994"/>
      <c r="DL36" s="992"/>
      <c r="DM36" s="993"/>
      <c r="DN36" s="993"/>
      <c r="DO36" s="993"/>
      <c r="DP36" s="994"/>
      <c r="DQ36" s="992"/>
      <c r="DR36" s="993"/>
      <c r="DS36" s="993"/>
      <c r="DT36" s="993"/>
      <c r="DU36" s="994"/>
      <c r="DV36" s="995"/>
      <c r="DW36" s="996"/>
      <c r="DX36" s="996"/>
      <c r="DY36" s="996"/>
      <c r="DZ36" s="997"/>
      <c r="EA36" s="230"/>
    </row>
    <row r="37" spans="1:131" ht="26.25" customHeight="1" x14ac:dyDescent="0.15">
      <c r="A37" s="242">
        <v>10</v>
      </c>
      <c r="B37" s="1033"/>
      <c r="C37" s="1034"/>
      <c r="D37" s="1034"/>
      <c r="E37" s="1034"/>
      <c r="F37" s="1034"/>
      <c r="G37" s="1034"/>
      <c r="H37" s="1034"/>
      <c r="I37" s="1034"/>
      <c r="J37" s="1034"/>
      <c r="K37" s="1034"/>
      <c r="L37" s="1034"/>
      <c r="M37" s="1034"/>
      <c r="N37" s="1034"/>
      <c r="O37" s="1034"/>
      <c r="P37" s="1035"/>
      <c r="Q37" s="1041"/>
      <c r="R37" s="1042"/>
      <c r="S37" s="1042"/>
      <c r="T37" s="1042"/>
      <c r="U37" s="1042"/>
      <c r="V37" s="1042"/>
      <c r="W37" s="1042"/>
      <c r="X37" s="1042"/>
      <c r="Y37" s="1042"/>
      <c r="Z37" s="1042"/>
      <c r="AA37" s="1042"/>
      <c r="AB37" s="1042"/>
      <c r="AC37" s="1042"/>
      <c r="AD37" s="1042"/>
      <c r="AE37" s="1043"/>
      <c r="AF37" s="1038"/>
      <c r="AG37" s="1039"/>
      <c r="AH37" s="1039"/>
      <c r="AI37" s="1039"/>
      <c r="AJ37" s="1040"/>
      <c r="AK37" s="980"/>
      <c r="AL37" s="971"/>
      <c r="AM37" s="971"/>
      <c r="AN37" s="971"/>
      <c r="AO37" s="971"/>
      <c r="AP37" s="971"/>
      <c r="AQ37" s="971"/>
      <c r="AR37" s="971"/>
      <c r="AS37" s="971"/>
      <c r="AT37" s="971"/>
      <c r="AU37" s="971"/>
      <c r="AV37" s="971"/>
      <c r="AW37" s="971"/>
      <c r="AX37" s="971"/>
      <c r="AY37" s="971"/>
      <c r="AZ37" s="1044"/>
      <c r="BA37" s="1044"/>
      <c r="BB37" s="1044"/>
      <c r="BC37" s="1044"/>
      <c r="BD37" s="1044"/>
      <c r="BE37" s="972"/>
      <c r="BF37" s="972"/>
      <c r="BG37" s="972"/>
      <c r="BH37" s="972"/>
      <c r="BI37" s="973"/>
      <c r="BJ37" s="232"/>
      <c r="BK37" s="232"/>
      <c r="BL37" s="232"/>
      <c r="BM37" s="232"/>
      <c r="BN37" s="232"/>
      <c r="BO37" s="241"/>
      <c r="BP37" s="241"/>
      <c r="BQ37" s="238">
        <v>31</v>
      </c>
      <c r="BR37" s="239"/>
      <c r="BS37" s="995"/>
      <c r="BT37" s="996"/>
      <c r="BU37" s="996"/>
      <c r="BV37" s="996"/>
      <c r="BW37" s="996"/>
      <c r="BX37" s="996"/>
      <c r="BY37" s="996"/>
      <c r="BZ37" s="996"/>
      <c r="CA37" s="996"/>
      <c r="CB37" s="996"/>
      <c r="CC37" s="996"/>
      <c r="CD37" s="996"/>
      <c r="CE37" s="996"/>
      <c r="CF37" s="996"/>
      <c r="CG37" s="1017"/>
      <c r="CH37" s="992"/>
      <c r="CI37" s="993"/>
      <c r="CJ37" s="993"/>
      <c r="CK37" s="993"/>
      <c r="CL37" s="994"/>
      <c r="CM37" s="992"/>
      <c r="CN37" s="993"/>
      <c r="CO37" s="993"/>
      <c r="CP37" s="993"/>
      <c r="CQ37" s="994"/>
      <c r="CR37" s="992"/>
      <c r="CS37" s="993"/>
      <c r="CT37" s="993"/>
      <c r="CU37" s="993"/>
      <c r="CV37" s="994"/>
      <c r="CW37" s="992"/>
      <c r="CX37" s="993"/>
      <c r="CY37" s="993"/>
      <c r="CZ37" s="993"/>
      <c r="DA37" s="994"/>
      <c r="DB37" s="992"/>
      <c r="DC37" s="993"/>
      <c r="DD37" s="993"/>
      <c r="DE37" s="993"/>
      <c r="DF37" s="994"/>
      <c r="DG37" s="992"/>
      <c r="DH37" s="993"/>
      <c r="DI37" s="993"/>
      <c r="DJ37" s="993"/>
      <c r="DK37" s="994"/>
      <c r="DL37" s="992"/>
      <c r="DM37" s="993"/>
      <c r="DN37" s="993"/>
      <c r="DO37" s="993"/>
      <c r="DP37" s="994"/>
      <c r="DQ37" s="992"/>
      <c r="DR37" s="993"/>
      <c r="DS37" s="993"/>
      <c r="DT37" s="993"/>
      <c r="DU37" s="994"/>
      <c r="DV37" s="995"/>
      <c r="DW37" s="996"/>
      <c r="DX37" s="996"/>
      <c r="DY37" s="996"/>
      <c r="DZ37" s="997"/>
      <c r="EA37" s="230"/>
    </row>
    <row r="38" spans="1:131" ht="26.25" customHeight="1" x14ac:dyDescent="0.15">
      <c r="A38" s="242">
        <v>11</v>
      </c>
      <c r="B38" s="1033"/>
      <c r="C38" s="1034"/>
      <c r="D38" s="1034"/>
      <c r="E38" s="1034"/>
      <c r="F38" s="1034"/>
      <c r="G38" s="1034"/>
      <c r="H38" s="1034"/>
      <c r="I38" s="1034"/>
      <c r="J38" s="1034"/>
      <c r="K38" s="1034"/>
      <c r="L38" s="1034"/>
      <c r="M38" s="1034"/>
      <c r="N38" s="1034"/>
      <c r="O38" s="1034"/>
      <c r="P38" s="1035"/>
      <c r="Q38" s="1041"/>
      <c r="R38" s="1042"/>
      <c r="S38" s="1042"/>
      <c r="T38" s="1042"/>
      <c r="U38" s="1042"/>
      <c r="V38" s="1042"/>
      <c r="W38" s="1042"/>
      <c r="X38" s="1042"/>
      <c r="Y38" s="1042"/>
      <c r="Z38" s="1042"/>
      <c r="AA38" s="1042"/>
      <c r="AB38" s="1042"/>
      <c r="AC38" s="1042"/>
      <c r="AD38" s="1042"/>
      <c r="AE38" s="1043"/>
      <c r="AF38" s="1038"/>
      <c r="AG38" s="1039"/>
      <c r="AH38" s="1039"/>
      <c r="AI38" s="1039"/>
      <c r="AJ38" s="1040"/>
      <c r="AK38" s="980"/>
      <c r="AL38" s="971"/>
      <c r="AM38" s="971"/>
      <c r="AN38" s="971"/>
      <c r="AO38" s="971"/>
      <c r="AP38" s="971"/>
      <c r="AQ38" s="971"/>
      <c r="AR38" s="971"/>
      <c r="AS38" s="971"/>
      <c r="AT38" s="971"/>
      <c r="AU38" s="971"/>
      <c r="AV38" s="971"/>
      <c r="AW38" s="971"/>
      <c r="AX38" s="971"/>
      <c r="AY38" s="971"/>
      <c r="AZ38" s="1044"/>
      <c r="BA38" s="1044"/>
      <c r="BB38" s="1044"/>
      <c r="BC38" s="1044"/>
      <c r="BD38" s="1044"/>
      <c r="BE38" s="972"/>
      <c r="BF38" s="972"/>
      <c r="BG38" s="972"/>
      <c r="BH38" s="972"/>
      <c r="BI38" s="973"/>
      <c r="BJ38" s="232"/>
      <c r="BK38" s="232"/>
      <c r="BL38" s="232"/>
      <c r="BM38" s="232"/>
      <c r="BN38" s="232"/>
      <c r="BO38" s="241"/>
      <c r="BP38" s="241"/>
      <c r="BQ38" s="238">
        <v>32</v>
      </c>
      <c r="BR38" s="239"/>
      <c r="BS38" s="995"/>
      <c r="BT38" s="996"/>
      <c r="BU38" s="996"/>
      <c r="BV38" s="996"/>
      <c r="BW38" s="996"/>
      <c r="BX38" s="996"/>
      <c r="BY38" s="996"/>
      <c r="BZ38" s="996"/>
      <c r="CA38" s="996"/>
      <c r="CB38" s="996"/>
      <c r="CC38" s="996"/>
      <c r="CD38" s="996"/>
      <c r="CE38" s="996"/>
      <c r="CF38" s="996"/>
      <c r="CG38" s="1017"/>
      <c r="CH38" s="992"/>
      <c r="CI38" s="993"/>
      <c r="CJ38" s="993"/>
      <c r="CK38" s="993"/>
      <c r="CL38" s="994"/>
      <c r="CM38" s="992"/>
      <c r="CN38" s="993"/>
      <c r="CO38" s="993"/>
      <c r="CP38" s="993"/>
      <c r="CQ38" s="994"/>
      <c r="CR38" s="992"/>
      <c r="CS38" s="993"/>
      <c r="CT38" s="993"/>
      <c r="CU38" s="993"/>
      <c r="CV38" s="994"/>
      <c r="CW38" s="992"/>
      <c r="CX38" s="993"/>
      <c r="CY38" s="993"/>
      <c r="CZ38" s="993"/>
      <c r="DA38" s="994"/>
      <c r="DB38" s="992"/>
      <c r="DC38" s="993"/>
      <c r="DD38" s="993"/>
      <c r="DE38" s="993"/>
      <c r="DF38" s="994"/>
      <c r="DG38" s="992"/>
      <c r="DH38" s="993"/>
      <c r="DI38" s="993"/>
      <c r="DJ38" s="993"/>
      <c r="DK38" s="994"/>
      <c r="DL38" s="992"/>
      <c r="DM38" s="993"/>
      <c r="DN38" s="993"/>
      <c r="DO38" s="993"/>
      <c r="DP38" s="994"/>
      <c r="DQ38" s="992"/>
      <c r="DR38" s="993"/>
      <c r="DS38" s="993"/>
      <c r="DT38" s="993"/>
      <c r="DU38" s="994"/>
      <c r="DV38" s="995"/>
      <c r="DW38" s="996"/>
      <c r="DX38" s="996"/>
      <c r="DY38" s="996"/>
      <c r="DZ38" s="997"/>
      <c r="EA38" s="230"/>
    </row>
    <row r="39" spans="1:131" ht="26.25" customHeight="1" x14ac:dyDescent="0.15">
      <c r="A39" s="242">
        <v>12</v>
      </c>
      <c r="B39" s="1033"/>
      <c r="C39" s="1034"/>
      <c r="D39" s="1034"/>
      <c r="E39" s="1034"/>
      <c r="F39" s="1034"/>
      <c r="G39" s="1034"/>
      <c r="H39" s="1034"/>
      <c r="I39" s="1034"/>
      <c r="J39" s="1034"/>
      <c r="K39" s="1034"/>
      <c r="L39" s="1034"/>
      <c r="M39" s="1034"/>
      <c r="N39" s="1034"/>
      <c r="O39" s="1034"/>
      <c r="P39" s="1035"/>
      <c r="Q39" s="1041"/>
      <c r="R39" s="1042"/>
      <c r="S39" s="1042"/>
      <c r="T39" s="1042"/>
      <c r="U39" s="1042"/>
      <c r="V39" s="1042"/>
      <c r="W39" s="1042"/>
      <c r="X39" s="1042"/>
      <c r="Y39" s="1042"/>
      <c r="Z39" s="1042"/>
      <c r="AA39" s="1042"/>
      <c r="AB39" s="1042"/>
      <c r="AC39" s="1042"/>
      <c r="AD39" s="1042"/>
      <c r="AE39" s="1043"/>
      <c r="AF39" s="1038"/>
      <c r="AG39" s="1039"/>
      <c r="AH39" s="1039"/>
      <c r="AI39" s="1039"/>
      <c r="AJ39" s="1040"/>
      <c r="AK39" s="980"/>
      <c r="AL39" s="971"/>
      <c r="AM39" s="971"/>
      <c r="AN39" s="971"/>
      <c r="AO39" s="971"/>
      <c r="AP39" s="971"/>
      <c r="AQ39" s="971"/>
      <c r="AR39" s="971"/>
      <c r="AS39" s="971"/>
      <c r="AT39" s="971"/>
      <c r="AU39" s="971"/>
      <c r="AV39" s="971"/>
      <c r="AW39" s="971"/>
      <c r="AX39" s="971"/>
      <c r="AY39" s="971"/>
      <c r="AZ39" s="1044"/>
      <c r="BA39" s="1044"/>
      <c r="BB39" s="1044"/>
      <c r="BC39" s="1044"/>
      <c r="BD39" s="1044"/>
      <c r="BE39" s="972"/>
      <c r="BF39" s="972"/>
      <c r="BG39" s="972"/>
      <c r="BH39" s="972"/>
      <c r="BI39" s="973"/>
      <c r="BJ39" s="232"/>
      <c r="BK39" s="232"/>
      <c r="BL39" s="232"/>
      <c r="BM39" s="232"/>
      <c r="BN39" s="232"/>
      <c r="BO39" s="241"/>
      <c r="BP39" s="241"/>
      <c r="BQ39" s="238">
        <v>33</v>
      </c>
      <c r="BR39" s="239"/>
      <c r="BS39" s="995"/>
      <c r="BT39" s="996"/>
      <c r="BU39" s="996"/>
      <c r="BV39" s="996"/>
      <c r="BW39" s="996"/>
      <c r="BX39" s="996"/>
      <c r="BY39" s="996"/>
      <c r="BZ39" s="996"/>
      <c r="CA39" s="996"/>
      <c r="CB39" s="996"/>
      <c r="CC39" s="996"/>
      <c r="CD39" s="996"/>
      <c r="CE39" s="996"/>
      <c r="CF39" s="996"/>
      <c r="CG39" s="1017"/>
      <c r="CH39" s="992"/>
      <c r="CI39" s="993"/>
      <c r="CJ39" s="993"/>
      <c r="CK39" s="993"/>
      <c r="CL39" s="994"/>
      <c r="CM39" s="992"/>
      <c r="CN39" s="993"/>
      <c r="CO39" s="993"/>
      <c r="CP39" s="993"/>
      <c r="CQ39" s="994"/>
      <c r="CR39" s="992"/>
      <c r="CS39" s="993"/>
      <c r="CT39" s="993"/>
      <c r="CU39" s="993"/>
      <c r="CV39" s="994"/>
      <c r="CW39" s="992"/>
      <c r="CX39" s="993"/>
      <c r="CY39" s="993"/>
      <c r="CZ39" s="993"/>
      <c r="DA39" s="994"/>
      <c r="DB39" s="992"/>
      <c r="DC39" s="993"/>
      <c r="DD39" s="993"/>
      <c r="DE39" s="993"/>
      <c r="DF39" s="994"/>
      <c r="DG39" s="992"/>
      <c r="DH39" s="993"/>
      <c r="DI39" s="993"/>
      <c r="DJ39" s="993"/>
      <c r="DK39" s="994"/>
      <c r="DL39" s="992"/>
      <c r="DM39" s="993"/>
      <c r="DN39" s="993"/>
      <c r="DO39" s="993"/>
      <c r="DP39" s="994"/>
      <c r="DQ39" s="992"/>
      <c r="DR39" s="993"/>
      <c r="DS39" s="993"/>
      <c r="DT39" s="993"/>
      <c r="DU39" s="994"/>
      <c r="DV39" s="995"/>
      <c r="DW39" s="996"/>
      <c r="DX39" s="996"/>
      <c r="DY39" s="996"/>
      <c r="DZ39" s="997"/>
      <c r="EA39" s="230"/>
    </row>
    <row r="40" spans="1:131" ht="26.25" customHeight="1" x14ac:dyDescent="0.15">
      <c r="A40" s="238">
        <v>13</v>
      </c>
      <c r="B40" s="1033"/>
      <c r="C40" s="1034"/>
      <c r="D40" s="1034"/>
      <c r="E40" s="1034"/>
      <c r="F40" s="1034"/>
      <c r="G40" s="1034"/>
      <c r="H40" s="1034"/>
      <c r="I40" s="1034"/>
      <c r="J40" s="1034"/>
      <c r="K40" s="1034"/>
      <c r="L40" s="1034"/>
      <c r="M40" s="1034"/>
      <c r="N40" s="1034"/>
      <c r="O40" s="1034"/>
      <c r="P40" s="1035"/>
      <c r="Q40" s="1041"/>
      <c r="R40" s="1042"/>
      <c r="S40" s="1042"/>
      <c r="T40" s="1042"/>
      <c r="U40" s="1042"/>
      <c r="V40" s="1042"/>
      <c r="W40" s="1042"/>
      <c r="X40" s="1042"/>
      <c r="Y40" s="1042"/>
      <c r="Z40" s="1042"/>
      <c r="AA40" s="1042"/>
      <c r="AB40" s="1042"/>
      <c r="AC40" s="1042"/>
      <c r="AD40" s="1042"/>
      <c r="AE40" s="1043"/>
      <c r="AF40" s="1038"/>
      <c r="AG40" s="1039"/>
      <c r="AH40" s="1039"/>
      <c r="AI40" s="1039"/>
      <c r="AJ40" s="1040"/>
      <c r="AK40" s="980"/>
      <c r="AL40" s="971"/>
      <c r="AM40" s="971"/>
      <c r="AN40" s="971"/>
      <c r="AO40" s="971"/>
      <c r="AP40" s="971"/>
      <c r="AQ40" s="971"/>
      <c r="AR40" s="971"/>
      <c r="AS40" s="971"/>
      <c r="AT40" s="971"/>
      <c r="AU40" s="971"/>
      <c r="AV40" s="971"/>
      <c r="AW40" s="971"/>
      <c r="AX40" s="971"/>
      <c r="AY40" s="971"/>
      <c r="AZ40" s="1044"/>
      <c r="BA40" s="1044"/>
      <c r="BB40" s="1044"/>
      <c r="BC40" s="1044"/>
      <c r="BD40" s="1044"/>
      <c r="BE40" s="972"/>
      <c r="BF40" s="972"/>
      <c r="BG40" s="972"/>
      <c r="BH40" s="972"/>
      <c r="BI40" s="973"/>
      <c r="BJ40" s="232"/>
      <c r="BK40" s="232"/>
      <c r="BL40" s="232"/>
      <c r="BM40" s="232"/>
      <c r="BN40" s="232"/>
      <c r="BO40" s="241"/>
      <c r="BP40" s="241"/>
      <c r="BQ40" s="238">
        <v>34</v>
      </c>
      <c r="BR40" s="239"/>
      <c r="BS40" s="995"/>
      <c r="BT40" s="996"/>
      <c r="BU40" s="996"/>
      <c r="BV40" s="996"/>
      <c r="BW40" s="996"/>
      <c r="BX40" s="996"/>
      <c r="BY40" s="996"/>
      <c r="BZ40" s="996"/>
      <c r="CA40" s="996"/>
      <c r="CB40" s="996"/>
      <c r="CC40" s="996"/>
      <c r="CD40" s="996"/>
      <c r="CE40" s="996"/>
      <c r="CF40" s="996"/>
      <c r="CG40" s="1017"/>
      <c r="CH40" s="992"/>
      <c r="CI40" s="993"/>
      <c r="CJ40" s="993"/>
      <c r="CK40" s="993"/>
      <c r="CL40" s="994"/>
      <c r="CM40" s="992"/>
      <c r="CN40" s="993"/>
      <c r="CO40" s="993"/>
      <c r="CP40" s="993"/>
      <c r="CQ40" s="994"/>
      <c r="CR40" s="992"/>
      <c r="CS40" s="993"/>
      <c r="CT40" s="993"/>
      <c r="CU40" s="993"/>
      <c r="CV40" s="994"/>
      <c r="CW40" s="992"/>
      <c r="CX40" s="993"/>
      <c r="CY40" s="993"/>
      <c r="CZ40" s="993"/>
      <c r="DA40" s="994"/>
      <c r="DB40" s="992"/>
      <c r="DC40" s="993"/>
      <c r="DD40" s="993"/>
      <c r="DE40" s="993"/>
      <c r="DF40" s="994"/>
      <c r="DG40" s="992"/>
      <c r="DH40" s="993"/>
      <c r="DI40" s="993"/>
      <c r="DJ40" s="993"/>
      <c r="DK40" s="994"/>
      <c r="DL40" s="992"/>
      <c r="DM40" s="993"/>
      <c r="DN40" s="993"/>
      <c r="DO40" s="993"/>
      <c r="DP40" s="994"/>
      <c r="DQ40" s="992"/>
      <c r="DR40" s="993"/>
      <c r="DS40" s="993"/>
      <c r="DT40" s="993"/>
      <c r="DU40" s="994"/>
      <c r="DV40" s="995"/>
      <c r="DW40" s="996"/>
      <c r="DX40" s="996"/>
      <c r="DY40" s="996"/>
      <c r="DZ40" s="997"/>
      <c r="EA40" s="230"/>
    </row>
    <row r="41" spans="1:131" ht="26.25" customHeight="1" x14ac:dyDescent="0.15">
      <c r="A41" s="238">
        <v>14</v>
      </c>
      <c r="B41" s="1033"/>
      <c r="C41" s="1034"/>
      <c r="D41" s="1034"/>
      <c r="E41" s="1034"/>
      <c r="F41" s="1034"/>
      <c r="G41" s="1034"/>
      <c r="H41" s="1034"/>
      <c r="I41" s="1034"/>
      <c r="J41" s="1034"/>
      <c r="K41" s="1034"/>
      <c r="L41" s="1034"/>
      <c r="M41" s="1034"/>
      <c r="N41" s="1034"/>
      <c r="O41" s="1034"/>
      <c r="P41" s="1035"/>
      <c r="Q41" s="1041"/>
      <c r="R41" s="1042"/>
      <c r="S41" s="1042"/>
      <c r="T41" s="1042"/>
      <c r="U41" s="1042"/>
      <c r="V41" s="1042"/>
      <c r="W41" s="1042"/>
      <c r="X41" s="1042"/>
      <c r="Y41" s="1042"/>
      <c r="Z41" s="1042"/>
      <c r="AA41" s="1042"/>
      <c r="AB41" s="1042"/>
      <c r="AC41" s="1042"/>
      <c r="AD41" s="1042"/>
      <c r="AE41" s="1043"/>
      <c r="AF41" s="1038"/>
      <c r="AG41" s="1039"/>
      <c r="AH41" s="1039"/>
      <c r="AI41" s="1039"/>
      <c r="AJ41" s="1040"/>
      <c r="AK41" s="980"/>
      <c r="AL41" s="971"/>
      <c r="AM41" s="971"/>
      <c r="AN41" s="971"/>
      <c r="AO41" s="971"/>
      <c r="AP41" s="971"/>
      <c r="AQ41" s="971"/>
      <c r="AR41" s="971"/>
      <c r="AS41" s="971"/>
      <c r="AT41" s="971"/>
      <c r="AU41" s="971"/>
      <c r="AV41" s="971"/>
      <c r="AW41" s="971"/>
      <c r="AX41" s="971"/>
      <c r="AY41" s="971"/>
      <c r="AZ41" s="1044"/>
      <c r="BA41" s="1044"/>
      <c r="BB41" s="1044"/>
      <c r="BC41" s="1044"/>
      <c r="BD41" s="1044"/>
      <c r="BE41" s="972"/>
      <c r="BF41" s="972"/>
      <c r="BG41" s="972"/>
      <c r="BH41" s="972"/>
      <c r="BI41" s="973"/>
      <c r="BJ41" s="232"/>
      <c r="BK41" s="232"/>
      <c r="BL41" s="232"/>
      <c r="BM41" s="232"/>
      <c r="BN41" s="232"/>
      <c r="BO41" s="241"/>
      <c r="BP41" s="241"/>
      <c r="BQ41" s="238">
        <v>35</v>
      </c>
      <c r="BR41" s="239"/>
      <c r="BS41" s="995"/>
      <c r="BT41" s="996"/>
      <c r="BU41" s="996"/>
      <c r="BV41" s="996"/>
      <c r="BW41" s="996"/>
      <c r="BX41" s="996"/>
      <c r="BY41" s="996"/>
      <c r="BZ41" s="996"/>
      <c r="CA41" s="996"/>
      <c r="CB41" s="996"/>
      <c r="CC41" s="996"/>
      <c r="CD41" s="996"/>
      <c r="CE41" s="996"/>
      <c r="CF41" s="996"/>
      <c r="CG41" s="1017"/>
      <c r="CH41" s="992"/>
      <c r="CI41" s="993"/>
      <c r="CJ41" s="993"/>
      <c r="CK41" s="993"/>
      <c r="CL41" s="994"/>
      <c r="CM41" s="992"/>
      <c r="CN41" s="993"/>
      <c r="CO41" s="993"/>
      <c r="CP41" s="993"/>
      <c r="CQ41" s="994"/>
      <c r="CR41" s="992"/>
      <c r="CS41" s="993"/>
      <c r="CT41" s="993"/>
      <c r="CU41" s="993"/>
      <c r="CV41" s="994"/>
      <c r="CW41" s="992"/>
      <c r="CX41" s="993"/>
      <c r="CY41" s="993"/>
      <c r="CZ41" s="993"/>
      <c r="DA41" s="994"/>
      <c r="DB41" s="992"/>
      <c r="DC41" s="993"/>
      <c r="DD41" s="993"/>
      <c r="DE41" s="993"/>
      <c r="DF41" s="994"/>
      <c r="DG41" s="992"/>
      <c r="DH41" s="993"/>
      <c r="DI41" s="993"/>
      <c r="DJ41" s="993"/>
      <c r="DK41" s="994"/>
      <c r="DL41" s="992"/>
      <c r="DM41" s="993"/>
      <c r="DN41" s="993"/>
      <c r="DO41" s="993"/>
      <c r="DP41" s="994"/>
      <c r="DQ41" s="992"/>
      <c r="DR41" s="993"/>
      <c r="DS41" s="993"/>
      <c r="DT41" s="993"/>
      <c r="DU41" s="994"/>
      <c r="DV41" s="995"/>
      <c r="DW41" s="996"/>
      <c r="DX41" s="996"/>
      <c r="DY41" s="996"/>
      <c r="DZ41" s="997"/>
      <c r="EA41" s="230"/>
    </row>
    <row r="42" spans="1:131" ht="26.25" customHeight="1" x14ac:dyDescent="0.15">
      <c r="A42" s="238">
        <v>15</v>
      </c>
      <c r="B42" s="1033"/>
      <c r="C42" s="1034"/>
      <c r="D42" s="1034"/>
      <c r="E42" s="1034"/>
      <c r="F42" s="1034"/>
      <c r="G42" s="1034"/>
      <c r="H42" s="1034"/>
      <c r="I42" s="1034"/>
      <c r="J42" s="1034"/>
      <c r="K42" s="1034"/>
      <c r="L42" s="1034"/>
      <c r="M42" s="1034"/>
      <c r="N42" s="1034"/>
      <c r="O42" s="1034"/>
      <c r="P42" s="1035"/>
      <c r="Q42" s="1041"/>
      <c r="R42" s="1042"/>
      <c r="S42" s="1042"/>
      <c r="T42" s="1042"/>
      <c r="U42" s="1042"/>
      <c r="V42" s="1042"/>
      <c r="W42" s="1042"/>
      <c r="X42" s="1042"/>
      <c r="Y42" s="1042"/>
      <c r="Z42" s="1042"/>
      <c r="AA42" s="1042"/>
      <c r="AB42" s="1042"/>
      <c r="AC42" s="1042"/>
      <c r="AD42" s="1042"/>
      <c r="AE42" s="1043"/>
      <c r="AF42" s="1038"/>
      <c r="AG42" s="1039"/>
      <c r="AH42" s="1039"/>
      <c r="AI42" s="1039"/>
      <c r="AJ42" s="1040"/>
      <c r="AK42" s="980"/>
      <c r="AL42" s="971"/>
      <c r="AM42" s="971"/>
      <c r="AN42" s="971"/>
      <c r="AO42" s="971"/>
      <c r="AP42" s="971"/>
      <c r="AQ42" s="971"/>
      <c r="AR42" s="971"/>
      <c r="AS42" s="971"/>
      <c r="AT42" s="971"/>
      <c r="AU42" s="971"/>
      <c r="AV42" s="971"/>
      <c r="AW42" s="971"/>
      <c r="AX42" s="971"/>
      <c r="AY42" s="971"/>
      <c r="AZ42" s="1044"/>
      <c r="BA42" s="1044"/>
      <c r="BB42" s="1044"/>
      <c r="BC42" s="1044"/>
      <c r="BD42" s="1044"/>
      <c r="BE42" s="972"/>
      <c r="BF42" s="972"/>
      <c r="BG42" s="972"/>
      <c r="BH42" s="972"/>
      <c r="BI42" s="973"/>
      <c r="BJ42" s="232"/>
      <c r="BK42" s="232"/>
      <c r="BL42" s="232"/>
      <c r="BM42" s="232"/>
      <c r="BN42" s="232"/>
      <c r="BO42" s="241"/>
      <c r="BP42" s="241"/>
      <c r="BQ42" s="238">
        <v>36</v>
      </c>
      <c r="BR42" s="239"/>
      <c r="BS42" s="995"/>
      <c r="BT42" s="996"/>
      <c r="BU42" s="996"/>
      <c r="BV42" s="996"/>
      <c r="BW42" s="996"/>
      <c r="BX42" s="996"/>
      <c r="BY42" s="996"/>
      <c r="BZ42" s="996"/>
      <c r="CA42" s="996"/>
      <c r="CB42" s="996"/>
      <c r="CC42" s="996"/>
      <c r="CD42" s="996"/>
      <c r="CE42" s="996"/>
      <c r="CF42" s="996"/>
      <c r="CG42" s="1017"/>
      <c r="CH42" s="992"/>
      <c r="CI42" s="993"/>
      <c r="CJ42" s="993"/>
      <c r="CK42" s="993"/>
      <c r="CL42" s="994"/>
      <c r="CM42" s="992"/>
      <c r="CN42" s="993"/>
      <c r="CO42" s="993"/>
      <c r="CP42" s="993"/>
      <c r="CQ42" s="994"/>
      <c r="CR42" s="992"/>
      <c r="CS42" s="993"/>
      <c r="CT42" s="993"/>
      <c r="CU42" s="993"/>
      <c r="CV42" s="994"/>
      <c r="CW42" s="992"/>
      <c r="CX42" s="993"/>
      <c r="CY42" s="993"/>
      <c r="CZ42" s="993"/>
      <c r="DA42" s="994"/>
      <c r="DB42" s="992"/>
      <c r="DC42" s="993"/>
      <c r="DD42" s="993"/>
      <c r="DE42" s="993"/>
      <c r="DF42" s="994"/>
      <c r="DG42" s="992"/>
      <c r="DH42" s="993"/>
      <c r="DI42" s="993"/>
      <c r="DJ42" s="993"/>
      <c r="DK42" s="994"/>
      <c r="DL42" s="992"/>
      <c r="DM42" s="993"/>
      <c r="DN42" s="993"/>
      <c r="DO42" s="993"/>
      <c r="DP42" s="994"/>
      <c r="DQ42" s="992"/>
      <c r="DR42" s="993"/>
      <c r="DS42" s="993"/>
      <c r="DT42" s="993"/>
      <c r="DU42" s="994"/>
      <c r="DV42" s="995"/>
      <c r="DW42" s="996"/>
      <c r="DX42" s="996"/>
      <c r="DY42" s="996"/>
      <c r="DZ42" s="997"/>
      <c r="EA42" s="230"/>
    </row>
    <row r="43" spans="1:131" ht="26.25" customHeight="1" x14ac:dyDescent="0.15">
      <c r="A43" s="238">
        <v>16</v>
      </c>
      <c r="B43" s="1033"/>
      <c r="C43" s="1034"/>
      <c r="D43" s="1034"/>
      <c r="E43" s="1034"/>
      <c r="F43" s="1034"/>
      <c r="G43" s="1034"/>
      <c r="H43" s="1034"/>
      <c r="I43" s="1034"/>
      <c r="J43" s="1034"/>
      <c r="K43" s="1034"/>
      <c r="L43" s="1034"/>
      <c r="M43" s="1034"/>
      <c r="N43" s="1034"/>
      <c r="O43" s="1034"/>
      <c r="P43" s="1035"/>
      <c r="Q43" s="1041"/>
      <c r="R43" s="1042"/>
      <c r="S43" s="1042"/>
      <c r="T43" s="1042"/>
      <c r="U43" s="1042"/>
      <c r="V43" s="1042"/>
      <c r="W43" s="1042"/>
      <c r="X43" s="1042"/>
      <c r="Y43" s="1042"/>
      <c r="Z43" s="1042"/>
      <c r="AA43" s="1042"/>
      <c r="AB43" s="1042"/>
      <c r="AC43" s="1042"/>
      <c r="AD43" s="1042"/>
      <c r="AE43" s="1043"/>
      <c r="AF43" s="1038"/>
      <c r="AG43" s="1039"/>
      <c r="AH43" s="1039"/>
      <c r="AI43" s="1039"/>
      <c r="AJ43" s="1040"/>
      <c r="AK43" s="980"/>
      <c r="AL43" s="971"/>
      <c r="AM43" s="971"/>
      <c r="AN43" s="971"/>
      <c r="AO43" s="971"/>
      <c r="AP43" s="971"/>
      <c r="AQ43" s="971"/>
      <c r="AR43" s="971"/>
      <c r="AS43" s="971"/>
      <c r="AT43" s="971"/>
      <c r="AU43" s="971"/>
      <c r="AV43" s="971"/>
      <c r="AW43" s="971"/>
      <c r="AX43" s="971"/>
      <c r="AY43" s="971"/>
      <c r="AZ43" s="1044"/>
      <c r="BA43" s="1044"/>
      <c r="BB43" s="1044"/>
      <c r="BC43" s="1044"/>
      <c r="BD43" s="1044"/>
      <c r="BE43" s="972"/>
      <c r="BF43" s="972"/>
      <c r="BG43" s="972"/>
      <c r="BH43" s="972"/>
      <c r="BI43" s="973"/>
      <c r="BJ43" s="232"/>
      <c r="BK43" s="232"/>
      <c r="BL43" s="232"/>
      <c r="BM43" s="232"/>
      <c r="BN43" s="232"/>
      <c r="BO43" s="241"/>
      <c r="BP43" s="241"/>
      <c r="BQ43" s="238">
        <v>37</v>
      </c>
      <c r="BR43" s="239"/>
      <c r="BS43" s="995"/>
      <c r="BT43" s="996"/>
      <c r="BU43" s="996"/>
      <c r="BV43" s="996"/>
      <c r="BW43" s="996"/>
      <c r="BX43" s="996"/>
      <c r="BY43" s="996"/>
      <c r="BZ43" s="996"/>
      <c r="CA43" s="996"/>
      <c r="CB43" s="996"/>
      <c r="CC43" s="996"/>
      <c r="CD43" s="996"/>
      <c r="CE43" s="996"/>
      <c r="CF43" s="996"/>
      <c r="CG43" s="1017"/>
      <c r="CH43" s="992"/>
      <c r="CI43" s="993"/>
      <c r="CJ43" s="993"/>
      <c r="CK43" s="993"/>
      <c r="CL43" s="994"/>
      <c r="CM43" s="992"/>
      <c r="CN43" s="993"/>
      <c r="CO43" s="993"/>
      <c r="CP43" s="993"/>
      <c r="CQ43" s="994"/>
      <c r="CR43" s="992"/>
      <c r="CS43" s="993"/>
      <c r="CT43" s="993"/>
      <c r="CU43" s="993"/>
      <c r="CV43" s="994"/>
      <c r="CW43" s="992"/>
      <c r="CX43" s="993"/>
      <c r="CY43" s="993"/>
      <c r="CZ43" s="993"/>
      <c r="DA43" s="994"/>
      <c r="DB43" s="992"/>
      <c r="DC43" s="993"/>
      <c r="DD43" s="993"/>
      <c r="DE43" s="993"/>
      <c r="DF43" s="994"/>
      <c r="DG43" s="992"/>
      <c r="DH43" s="993"/>
      <c r="DI43" s="993"/>
      <c r="DJ43" s="993"/>
      <c r="DK43" s="994"/>
      <c r="DL43" s="992"/>
      <c r="DM43" s="993"/>
      <c r="DN43" s="993"/>
      <c r="DO43" s="993"/>
      <c r="DP43" s="994"/>
      <c r="DQ43" s="992"/>
      <c r="DR43" s="993"/>
      <c r="DS43" s="993"/>
      <c r="DT43" s="993"/>
      <c r="DU43" s="994"/>
      <c r="DV43" s="995"/>
      <c r="DW43" s="996"/>
      <c r="DX43" s="996"/>
      <c r="DY43" s="996"/>
      <c r="DZ43" s="997"/>
      <c r="EA43" s="230"/>
    </row>
    <row r="44" spans="1:131" ht="26.25" customHeight="1" x14ac:dyDescent="0.15">
      <c r="A44" s="238">
        <v>17</v>
      </c>
      <c r="B44" s="1033"/>
      <c r="C44" s="1034"/>
      <c r="D44" s="1034"/>
      <c r="E44" s="1034"/>
      <c r="F44" s="1034"/>
      <c r="G44" s="1034"/>
      <c r="H44" s="1034"/>
      <c r="I44" s="1034"/>
      <c r="J44" s="1034"/>
      <c r="K44" s="1034"/>
      <c r="L44" s="1034"/>
      <c r="M44" s="1034"/>
      <c r="N44" s="1034"/>
      <c r="O44" s="1034"/>
      <c r="P44" s="1035"/>
      <c r="Q44" s="1041"/>
      <c r="R44" s="1042"/>
      <c r="S44" s="1042"/>
      <c r="T44" s="1042"/>
      <c r="U44" s="1042"/>
      <c r="V44" s="1042"/>
      <c r="W44" s="1042"/>
      <c r="X44" s="1042"/>
      <c r="Y44" s="1042"/>
      <c r="Z44" s="1042"/>
      <c r="AA44" s="1042"/>
      <c r="AB44" s="1042"/>
      <c r="AC44" s="1042"/>
      <c r="AD44" s="1042"/>
      <c r="AE44" s="1043"/>
      <c r="AF44" s="1038"/>
      <c r="AG44" s="1039"/>
      <c r="AH44" s="1039"/>
      <c r="AI44" s="1039"/>
      <c r="AJ44" s="1040"/>
      <c r="AK44" s="980"/>
      <c r="AL44" s="971"/>
      <c r="AM44" s="971"/>
      <c r="AN44" s="971"/>
      <c r="AO44" s="971"/>
      <c r="AP44" s="971"/>
      <c r="AQ44" s="971"/>
      <c r="AR44" s="971"/>
      <c r="AS44" s="971"/>
      <c r="AT44" s="971"/>
      <c r="AU44" s="971"/>
      <c r="AV44" s="971"/>
      <c r="AW44" s="971"/>
      <c r="AX44" s="971"/>
      <c r="AY44" s="971"/>
      <c r="AZ44" s="1044"/>
      <c r="BA44" s="1044"/>
      <c r="BB44" s="1044"/>
      <c r="BC44" s="1044"/>
      <c r="BD44" s="1044"/>
      <c r="BE44" s="972"/>
      <c r="BF44" s="972"/>
      <c r="BG44" s="972"/>
      <c r="BH44" s="972"/>
      <c r="BI44" s="973"/>
      <c r="BJ44" s="232"/>
      <c r="BK44" s="232"/>
      <c r="BL44" s="232"/>
      <c r="BM44" s="232"/>
      <c r="BN44" s="232"/>
      <c r="BO44" s="241"/>
      <c r="BP44" s="241"/>
      <c r="BQ44" s="238">
        <v>38</v>
      </c>
      <c r="BR44" s="239"/>
      <c r="BS44" s="995"/>
      <c r="BT44" s="996"/>
      <c r="BU44" s="996"/>
      <c r="BV44" s="996"/>
      <c r="BW44" s="996"/>
      <c r="BX44" s="996"/>
      <c r="BY44" s="996"/>
      <c r="BZ44" s="996"/>
      <c r="CA44" s="996"/>
      <c r="CB44" s="996"/>
      <c r="CC44" s="996"/>
      <c r="CD44" s="996"/>
      <c r="CE44" s="996"/>
      <c r="CF44" s="996"/>
      <c r="CG44" s="1017"/>
      <c r="CH44" s="992"/>
      <c r="CI44" s="993"/>
      <c r="CJ44" s="993"/>
      <c r="CK44" s="993"/>
      <c r="CL44" s="994"/>
      <c r="CM44" s="992"/>
      <c r="CN44" s="993"/>
      <c r="CO44" s="993"/>
      <c r="CP44" s="993"/>
      <c r="CQ44" s="994"/>
      <c r="CR44" s="992"/>
      <c r="CS44" s="993"/>
      <c r="CT44" s="993"/>
      <c r="CU44" s="993"/>
      <c r="CV44" s="994"/>
      <c r="CW44" s="992"/>
      <c r="CX44" s="993"/>
      <c r="CY44" s="993"/>
      <c r="CZ44" s="993"/>
      <c r="DA44" s="994"/>
      <c r="DB44" s="992"/>
      <c r="DC44" s="993"/>
      <c r="DD44" s="993"/>
      <c r="DE44" s="993"/>
      <c r="DF44" s="994"/>
      <c r="DG44" s="992"/>
      <c r="DH44" s="993"/>
      <c r="DI44" s="993"/>
      <c r="DJ44" s="993"/>
      <c r="DK44" s="994"/>
      <c r="DL44" s="992"/>
      <c r="DM44" s="993"/>
      <c r="DN44" s="993"/>
      <c r="DO44" s="993"/>
      <c r="DP44" s="994"/>
      <c r="DQ44" s="992"/>
      <c r="DR44" s="993"/>
      <c r="DS44" s="993"/>
      <c r="DT44" s="993"/>
      <c r="DU44" s="994"/>
      <c r="DV44" s="995"/>
      <c r="DW44" s="996"/>
      <c r="DX44" s="996"/>
      <c r="DY44" s="996"/>
      <c r="DZ44" s="997"/>
      <c r="EA44" s="230"/>
    </row>
    <row r="45" spans="1:131" ht="26.25" customHeight="1" x14ac:dyDescent="0.15">
      <c r="A45" s="238">
        <v>18</v>
      </c>
      <c r="B45" s="1033"/>
      <c r="C45" s="1034"/>
      <c r="D45" s="1034"/>
      <c r="E45" s="1034"/>
      <c r="F45" s="1034"/>
      <c r="G45" s="1034"/>
      <c r="H45" s="1034"/>
      <c r="I45" s="1034"/>
      <c r="J45" s="1034"/>
      <c r="K45" s="1034"/>
      <c r="L45" s="1034"/>
      <c r="M45" s="1034"/>
      <c r="N45" s="1034"/>
      <c r="O45" s="1034"/>
      <c r="P45" s="1035"/>
      <c r="Q45" s="1041"/>
      <c r="R45" s="1042"/>
      <c r="S45" s="1042"/>
      <c r="T45" s="1042"/>
      <c r="U45" s="1042"/>
      <c r="V45" s="1042"/>
      <c r="W45" s="1042"/>
      <c r="X45" s="1042"/>
      <c r="Y45" s="1042"/>
      <c r="Z45" s="1042"/>
      <c r="AA45" s="1042"/>
      <c r="AB45" s="1042"/>
      <c r="AC45" s="1042"/>
      <c r="AD45" s="1042"/>
      <c r="AE45" s="1043"/>
      <c r="AF45" s="1038"/>
      <c r="AG45" s="1039"/>
      <c r="AH45" s="1039"/>
      <c r="AI45" s="1039"/>
      <c r="AJ45" s="1040"/>
      <c r="AK45" s="980"/>
      <c r="AL45" s="971"/>
      <c r="AM45" s="971"/>
      <c r="AN45" s="971"/>
      <c r="AO45" s="971"/>
      <c r="AP45" s="971"/>
      <c r="AQ45" s="971"/>
      <c r="AR45" s="971"/>
      <c r="AS45" s="971"/>
      <c r="AT45" s="971"/>
      <c r="AU45" s="971"/>
      <c r="AV45" s="971"/>
      <c r="AW45" s="971"/>
      <c r="AX45" s="971"/>
      <c r="AY45" s="971"/>
      <c r="AZ45" s="1044"/>
      <c r="BA45" s="1044"/>
      <c r="BB45" s="1044"/>
      <c r="BC45" s="1044"/>
      <c r="BD45" s="1044"/>
      <c r="BE45" s="972"/>
      <c r="BF45" s="972"/>
      <c r="BG45" s="972"/>
      <c r="BH45" s="972"/>
      <c r="BI45" s="973"/>
      <c r="BJ45" s="232"/>
      <c r="BK45" s="232"/>
      <c r="BL45" s="232"/>
      <c r="BM45" s="232"/>
      <c r="BN45" s="232"/>
      <c r="BO45" s="241"/>
      <c r="BP45" s="241"/>
      <c r="BQ45" s="238">
        <v>39</v>
      </c>
      <c r="BR45" s="239"/>
      <c r="BS45" s="995"/>
      <c r="BT45" s="996"/>
      <c r="BU45" s="996"/>
      <c r="BV45" s="996"/>
      <c r="BW45" s="996"/>
      <c r="BX45" s="996"/>
      <c r="BY45" s="996"/>
      <c r="BZ45" s="996"/>
      <c r="CA45" s="996"/>
      <c r="CB45" s="996"/>
      <c r="CC45" s="996"/>
      <c r="CD45" s="996"/>
      <c r="CE45" s="996"/>
      <c r="CF45" s="996"/>
      <c r="CG45" s="1017"/>
      <c r="CH45" s="992"/>
      <c r="CI45" s="993"/>
      <c r="CJ45" s="993"/>
      <c r="CK45" s="993"/>
      <c r="CL45" s="994"/>
      <c r="CM45" s="992"/>
      <c r="CN45" s="993"/>
      <c r="CO45" s="993"/>
      <c r="CP45" s="993"/>
      <c r="CQ45" s="994"/>
      <c r="CR45" s="992"/>
      <c r="CS45" s="993"/>
      <c r="CT45" s="993"/>
      <c r="CU45" s="993"/>
      <c r="CV45" s="994"/>
      <c r="CW45" s="992"/>
      <c r="CX45" s="993"/>
      <c r="CY45" s="993"/>
      <c r="CZ45" s="993"/>
      <c r="DA45" s="994"/>
      <c r="DB45" s="992"/>
      <c r="DC45" s="993"/>
      <c r="DD45" s="993"/>
      <c r="DE45" s="993"/>
      <c r="DF45" s="994"/>
      <c r="DG45" s="992"/>
      <c r="DH45" s="993"/>
      <c r="DI45" s="993"/>
      <c r="DJ45" s="993"/>
      <c r="DK45" s="994"/>
      <c r="DL45" s="992"/>
      <c r="DM45" s="993"/>
      <c r="DN45" s="993"/>
      <c r="DO45" s="993"/>
      <c r="DP45" s="994"/>
      <c r="DQ45" s="992"/>
      <c r="DR45" s="993"/>
      <c r="DS45" s="993"/>
      <c r="DT45" s="993"/>
      <c r="DU45" s="994"/>
      <c r="DV45" s="995"/>
      <c r="DW45" s="996"/>
      <c r="DX45" s="996"/>
      <c r="DY45" s="996"/>
      <c r="DZ45" s="997"/>
      <c r="EA45" s="230"/>
    </row>
    <row r="46" spans="1:131" ht="26.25" customHeight="1" x14ac:dyDescent="0.15">
      <c r="A46" s="238">
        <v>19</v>
      </c>
      <c r="B46" s="1033"/>
      <c r="C46" s="1034"/>
      <c r="D46" s="1034"/>
      <c r="E46" s="1034"/>
      <c r="F46" s="1034"/>
      <c r="G46" s="1034"/>
      <c r="H46" s="1034"/>
      <c r="I46" s="1034"/>
      <c r="J46" s="1034"/>
      <c r="K46" s="1034"/>
      <c r="L46" s="1034"/>
      <c r="M46" s="1034"/>
      <c r="N46" s="1034"/>
      <c r="O46" s="1034"/>
      <c r="P46" s="1035"/>
      <c r="Q46" s="1041"/>
      <c r="R46" s="1042"/>
      <c r="S46" s="1042"/>
      <c r="T46" s="1042"/>
      <c r="U46" s="1042"/>
      <c r="V46" s="1042"/>
      <c r="W46" s="1042"/>
      <c r="X46" s="1042"/>
      <c r="Y46" s="1042"/>
      <c r="Z46" s="1042"/>
      <c r="AA46" s="1042"/>
      <c r="AB46" s="1042"/>
      <c r="AC46" s="1042"/>
      <c r="AD46" s="1042"/>
      <c r="AE46" s="1043"/>
      <c r="AF46" s="1038"/>
      <c r="AG46" s="1039"/>
      <c r="AH46" s="1039"/>
      <c r="AI46" s="1039"/>
      <c r="AJ46" s="1040"/>
      <c r="AK46" s="980"/>
      <c r="AL46" s="971"/>
      <c r="AM46" s="971"/>
      <c r="AN46" s="971"/>
      <c r="AO46" s="971"/>
      <c r="AP46" s="971"/>
      <c r="AQ46" s="971"/>
      <c r="AR46" s="971"/>
      <c r="AS46" s="971"/>
      <c r="AT46" s="971"/>
      <c r="AU46" s="971"/>
      <c r="AV46" s="971"/>
      <c r="AW46" s="971"/>
      <c r="AX46" s="971"/>
      <c r="AY46" s="971"/>
      <c r="AZ46" s="1044"/>
      <c r="BA46" s="1044"/>
      <c r="BB46" s="1044"/>
      <c r="BC46" s="1044"/>
      <c r="BD46" s="1044"/>
      <c r="BE46" s="972"/>
      <c r="BF46" s="972"/>
      <c r="BG46" s="972"/>
      <c r="BH46" s="972"/>
      <c r="BI46" s="973"/>
      <c r="BJ46" s="232"/>
      <c r="BK46" s="232"/>
      <c r="BL46" s="232"/>
      <c r="BM46" s="232"/>
      <c r="BN46" s="232"/>
      <c r="BO46" s="241"/>
      <c r="BP46" s="241"/>
      <c r="BQ46" s="238">
        <v>40</v>
      </c>
      <c r="BR46" s="239"/>
      <c r="BS46" s="995"/>
      <c r="BT46" s="996"/>
      <c r="BU46" s="996"/>
      <c r="BV46" s="996"/>
      <c r="BW46" s="996"/>
      <c r="BX46" s="996"/>
      <c r="BY46" s="996"/>
      <c r="BZ46" s="996"/>
      <c r="CA46" s="996"/>
      <c r="CB46" s="996"/>
      <c r="CC46" s="996"/>
      <c r="CD46" s="996"/>
      <c r="CE46" s="996"/>
      <c r="CF46" s="996"/>
      <c r="CG46" s="1017"/>
      <c r="CH46" s="992"/>
      <c r="CI46" s="993"/>
      <c r="CJ46" s="993"/>
      <c r="CK46" s="993"/>
      <c r="CL46" s="994"/>
      <c r="CM46" s="992"/>
      <c r="CN46" s="993"/>
      <c r="CO46" s="993"/>
      <c r="CP46" s="993"/>
      <c r="CQ46" s="994"/>
      <c r="CR46" s="992"/>
      <c r="CS46" s="993"/>
      <c r="CT46" s="993"/>
      <c r="CU46" s="993"/>
      <c r="CV46" s="994"/>
      <c r="CW46" s="992"/>
      <c r="CX46" s="993"/>
      <c r="CY46" s="993"/>
      <c r="CZ46" s="993"/>
      <c r="DA46" s="994"/>
      <c r="DB46" s="992"/>
      <c r="DC46" s="993"/>
      <c r="DD46" s="993"/>
      <c r="DE46" s="993"/>
      <c r="DF46" s="994"/>
      <c r="DG46" s="992"/>
      <c r="DH46" s="993"/>
      <c r="DI46" s="993"/>
      <c r="DJ46" s="993"/>
      <c r="DK46" s="994"/>
      <c r="DL46" s="992"/>
      <c r="DM46" s="993"/>
      <c r="DN46" s="993"/>
      <c r="DO46" s="993"/>
      <c r="DP46" s="994"/>
      <c r="DQ46" s="992"/>
      <c r="DR46" s="993"/>
      <c r="DS46" s="993"/>
      <c r="DT46" s="993"/>
      <c r="DU46" s="994"/>
      <c r="DV46" s="995"/>
      <c r="DW46" s="996"/>
      <c r="DX46" s="996"/>
      <c r="DY46" s="996"/>
      <c r="DZ46" s="997"/>
      <c r="EA46" s="230"/>
    </row>
    <row r="47" spans="1:131" ht="26.25" customHeight="1" x14ac:dyDescent="0.15">
      <c r="A47" s="238">
        <v>20</v>
      </c>
      <c r="B47" s="1033"/>
      <c r="C47" s="1034"/>
      <c r="D47" s="1034"/>
      <c r="E47" s="1034"/>
      <c r="F47" s="1034"/>
      <c r="G47" s="1034"/>
      <c r="H47" s="1034"/>
      <c r="I47" s="1034"/>
      <c r="J47" s="1034"/>
      <c r="K47" s="1034"/>
      <c r="L47" s="1034"/>
      <c r="M47" s="1034"/>
      <c r="N47" s="1034"/>
      <c r="O47" s="1034"/>
      <c r="P47" s="1035"/>
      <c r="Q47" s="1041"/>
      <c r="R47" s="1042"/>
      <c r="S47" s="1042"/>
      <c r="T47" s="1042"/>
      <c r="U47" s="1042"/>
      <c r="V47" s="1042"/>
      <c r="W47" s="1042"/>
      <c r="X47" s="1042"/>
      <c r="Y47" s="1042"/>
      <c r="Z47" s="1042"/>
      <c r="AA47" s="1042"/>
      <c r="AB47" s="1042"/>
      <c r="AC47" s="1042"/>
      <c r="AD47" s="1042"/>
      <c r="AE47" s="1043"/>
      <c r="AF47" s="1038"/>
      <c r="AG47" s="1039"/>
      <c r="AH47" s="1039"/>
      <c r="AI47" s="1039"/>
      <c r="AJ47" s="1040"/>
      <c r="AK47" s="980"/>
      <c r="AL47" s="971"/>
      <c r="AM47" s="971"/>
      <c r="AN47" s="971"/>
      <c r="AO47" s="971"/>
      <c r="AP47" s="971"/>
      <c r="AQ47" s="971"/>
      <c r="AR47" s="971"/>
      <c r="AS47" s="971"/>
      <c r="AT47" s="971"/>
      <c r="AU47" s="971"/>
      <c r="AV47" s="971"/>
      <c r="AW47" s="971"/>
      <c r="AX47" s="971"/>
      <c r="AY47" s="971"/>
      <c r="AZ47" s="1044"/>
      <c r="BA47" s="1044"/>
      <c r="BB47" s="1044"/>
      <c r="BC47" s="1044"/>
      <c r="BD47" s="1044"/>
      <c r="BE47" s="972"/>
      <c r="BF47" s="972"/>
      <c r="BG47" s="972"/>
      <c r="BH47" s="972"/>
      <c r="BI47" s="973"/>
      <c r="BJ47" s="232"/>
      <c r="BK47" s="232"/>
      <c r="BL47" s="232"/>
      <c r="BM47" s="232"/>
      <c r="BN47" s="232"/>
      <c r="BO47" s="241"/>
      <c r="BP47" s="241"/>
      <c r="BQ47" s="238">
        <v>41</v>
      </c>
      <c r="BR47" s="239"/>
      <c r="BS47" s="995"/>
      <c r="BT47" s="996"/>
      <c r="BU47" s="996"/>
      <c r="BV47" s="996"/>
      <c r="BW47" s="996"/>
      <c r="BX47" s="996"/>
      <c r="BY47" s="996"/>
      <c r="BZ47" s="996"/>
      <c r="CA47" s="996"/>
      <c r="CB47" s="996"/>
      <c r="CC47" s="996"/>
      <c r="CD47" s="996"/>
      <c r="CE47" s="996"/>
      <c r="CF47" s="996"/>
      <c r="CG47" s="1017"/>
      <c r="CH47" s="992"/>
      <c r="CI47" s="993"/>
      <c r="CJ47" s="993"/>
      <c r="CK47" s="993"/>
      <c r="CL47" s="994"/>
      <c r="CM47" s="992"/>
      <c r="CN47" s="993"/>
      <c r="CO47" s="993"/>
      <c r="CP47" s="993"/>
      <c r="CQ47" s="994"/>
      <c r="CR47" s="992"/>
      <c r="CS47" s="993"/>
      <c r="CT47" s="993"/>
      <c r="CU47" s="993"/>
      <c r="CV47" s="994"/>
      <c r="CW47" s="992"/>
      <c r="CX47" s="993"/>
      <c r="CY47" s="993"/>
      <c r="CZ47" s="993"/>
      <c r="DA47" s="994"/>
      <c r="DB47" s="992"/>
      <c r="DC47" s="993"/>
      <c r="DD47" s="993"/>
      <c r="DE47" s="993"/>
      <c r="DF47" s="994"/>
      <c r="DG47" s="992"/>
      <c r="DH47" s="993"/>
      <c r="DI47" s="993"/>
      <c r="DJ47" s="993"/>
      <c r="DK47" s="994"/>
      <c r="DL47" s="992"/>
      <c r="DM47" s="993"/>
      <c r="DN47" s="993"/>
      <c r="DO47" s="993"/>
      <c r="DP47" s="994"/>
      <c r="DQ47" s="992"/>
      <c r="DR47" s="993"/>
      <c r="DS47" s="993"/>
      <c r="DT47" s="993"/>
      <c r="DU47" s="994"/>
      <c r="DV47" s="995"/>
      <c r="DW47" s="996"/>
      <c r="DX47" s="996"/>
      <c r="DY47" s="996"/>
      <c r="DZ47" s="997"/>
      <c r="EA47" s="230"/>
    </row>
    <row r="48" spans="1:131" ht="26.25" customHeight="1" x14ac:dyDescent="0.15">
      <c r="A48" s="238">
        <v>21</v>
      </c>
      <c r="B48" s="1033"/>
      <c r="C48" s="1034"/>
      <c r="D48" s="1034"/>
      <c r="E48" s="1034"/>
      <c r="F48" s="1034"/>
      <c r="G48" s="1034"/>
      <c r="H48" s="1034"/>
      <c r="I48" s="1034"/>
      <c r="J48" s="1034"/>
      <c r="K48" s="1034"/>
      <c r="L48" s="1034"/>
      <c r="M48" s="1034"/>
      <c r="N48" s="1034"/>
      <c r="O48" s="1034"/>
      <c r="P48" s="1035"/>
      <c r="Q48" s="1041"/>
      <c r="R48" s="1042"/>
      <c r="S48" s="1042"/>
      <c r="T48" s="1042"/>
      <c r="U48" s="1042"/>
      <c r="V48" s="1042"/>
      <c r="W48" s="1042"/>
      <c r="X48" s="1042"/>
      <c r="Y48" s="1042"/>
      <c r="Z48" s="1042"/>
      <c r="AA48" s="1042"/>
      <c r="AB48" s="1042"/>
      <c r="AC48" s="1042"/>
      <c r="AD48" s="1042"/>
      <c r="AE48" s="1043"/>
      <c r="AF48" s="1038"/>
      <c r="AG48" s="1039"/>
      <c r="AH48" s="1039"/>
      <c r="AI48" s="1039"/>
      <c r="AJ48" s="1040"/>
      <c r="AK48" s="980"/>
      <c r="AL48" s="971"/>
      <c r="AM48" s="971"/>
      <c r="AN48" s="971"/>
      <c r="AO48" s="971"/>
      <c r="AP48" s="971"/>
      <c r="AQ48" s="971"/>
      <c r="AR48" s="971"/>
      <c r="AS48" s="971"/>
      <c r="AT48" s="971"/>
      <c r="AU48" s="971"/>
      <c r="AV48" s="971"/>
      <c r="AW48" s="971"/>
      <c r="AX48" s="971"/>
      <c r="AY48" s="971"/>
      <c r="AZ48" s="1044"/>
      <c r="BA48" s="1044"/>
      <c r="BB48" s="1044"/>
      <c r="BC48" s="1044"/>
      <c r="BD48" s="1044"/>
      <c r="BE48" s="972"/>
      <c r="BF48" s="972"/>
      <c r="BG48" s="972"/>
      <c r="BH48" s="972"/>
      <c r="BI48" s="973"/>
      <c r="BJ48" s="232"/>
      <c r="BK48" s="232"/>
      <c r="BL48" s="232"/>
      <c r="BM48" s="232"/>
      <c r="BN48" s="232"/>
      <c r="BO48" s="241"/>
      <c r="BP48" s="241"/>
      <c r="BQ48" s="238">
        <v>42</v>
      </c>
      <c r="BR48" s="239"/>
      <c r="BS48" s="995"/>
      <c r="BT48" s="996"/>
      <c r="BU48" s="996"/>
      <c r="BV48" s="996"/>
      <c r="BW48" s="996"/>
      <c r="BX48" s="996"/>
      <c r="BY48" s="996"/>
      <c r="BZ48" s="996"/>
      <c r="CA48" s="996"/>
      <c r="CB48" s="996"/>
      <c r="CC48" s="996"/>
      <c r="CD48" s="996"/>
      <c r="CE48" s="996"/>
      <c r="CF48" s="996"/>
      <c r="CG48" s="1017"/>
      <c r="CH48" s="992"/>
      <c r="CI48" s="993"/>
      <c r="CJ48" s="993"/>
      <c r="CK48" s="993"/>
      <c r="CL48" s="994"/>
      <c r="CM48" s="992"/>
      <c r="CN48" s="993"/>
      <c r="CO48" s="993"/>
      <c r="CP48" s="993"/>
      <c r="CQ48" s="994"/>
      <c r="CR48" s="992"/>
      <c r="CS48" s="993"/>
      <c r="CT48" s="993"/>
      <c r="CU48" s="993"/>
      <c r="CV48" s="994"/>
      <c r="CW48" s="992"/>
      <c r="CX48" s="993"/>
      <c r="CY48" s="993"/>
      <c r="CZ48" s="993"/>
      <c r="DA48" s="994"/>
      <c r="DB48" s="992"/>
      <c r="DC48" s="993"/>
      <c r="DD48" s="993"/>
      <c r="DE48" s="993"/>
      <c r="DF48" s="994"/>
      <c r="DG48" s="992"/>
      <c r="DH48" s="993"/>
      <c r="DI48" s="993"/>
      <c r="DJ48" s="993"/>
      <c r="DK48" s="994"/>
      <c r="DL48" s="992"/>
      <c r="DM48" s="993"/>
      <c r="DN48" s="993"/>
      <c r="DO48" s="993"/>
      <c r="DP48" s="994"/>
      <c r="DQ48" s="992"/>
      <c r="DR48" s="993"/>
      <c r="DS48" s="993"/>
      <c r="DT48" s="993"/>
      <c r="DU48" s="994"/>
      <c r="DV48" s="995"/>
      <c r="DW48" s="996"/>
      <c r="DX48" s="996"/>
      <c r="DY48" s="996"/>
      <c r="DZ48" s="997"/>
      <c r="EA48" s="230"/>
    </row>
    <row r="49" spans="1:131" ht="26.25" customHeight="1" x14ac:dyDescent="0.15">
      <c r="A49" s="238">
        <v>22</v>
      </c>
      <c r="B49" s="1033"/>
      <c r="C49" s="1034"/>
      <c r="D49" s="1034"/>
      <c r="E49" s="1034"/>
      <c r="F49" s="1034"/>
      <c r="G49" s="1034"/>
      <c r="H49" s="1034"/>
      <c r="I49" s="1034"/>
      <c r="J49" s="1034"/>
      <c r="K49" s="1034"/>
      <c r="L49" s="1034"/>
      <c r="M49" s="1034"/>
      <c r="N49" s="1034"/>
      <c r="O49" s="1034"/>
      <c r="P49" s="1035"/>
      <c r="Q49" s="1041"/>
      <c r="R49" s="1042"/>
      <c r="S49" s="1042"/>
      <c r="T49" s="1042"/>
      <c r="U49" s="1042"/>
      <c r="V49" s="1042"/>
      <c r="W49" s="1042"/>
      <c r="X49" s="1042"/>
      <c r="Y49" s="1042"/>
      <c r="Z49" s="1042"/>
      <c r="AA49" s="1042"/>
      <c r="AB49" s="1042"/>
      <c r="AC49" s="1042"/>
      <c r="AD49" s="1042"/>
      <c r="AE49" s="1043"/>
      <c r="AF49" s="1038"/>
      <c r="AG49" s="1039"/>
      <c r="AH49" s="1039"/>
      <c r="AI49" s="1039"/>
      <c r="AJ49" s="1040"/>
      <c r="AK49" s="980"/>
      <c r="AL49" s="971"/>
      <c r="AM49" s="971"/>
      <c r="AN49" s="971"/>
      <c r="AO49" s="971"/>
      <c r="AP49" s="971"/>
      <c r="AQ49" s="971"/>
      <c r="AR49" s="971"/>
      <c r="AS49" s="971"/>
      <c r="AT49" s="971"/>
      <c r="AU49" s="971"/>
      <c r="AV49" s="971"/>
      <c r="AW49" s="971"/>
      <c r="AX49" s="971"/>
      <c r="AY49" s="971"/>
      <c r="AZ49" s="1044"/>
      <c r="BA49" s="1044"/>
      <c r="BB49" s="1044"/>
      <c r="BC49" s="1044"/>
      <c r="BD49" s="1044"/>
      <c r="BE49" s="972"/>
      <c r="BF49" s="972"/>
      <c r="BG49" s="972"/>
      <c r="BH49" s="972"/>
      <c r="BI49" s="973"/>
      <c r="BJ49" s="232"/>
      <c r="BK49" s="232"/>
      <c r="BL49" s="232"/>
      <c r="BM49" s="232"/>
      <c r="BN49" s="232"/>
      <c r="BO49" s="241"/>
      <c r="BP49" s="241"/>
      <c r="BQ49" s="238">
        <v>43</v>
      </c>
      <c r="BR49" s="239"/>
      <c r="BS49" s="995"/>
      <c r="BT49" s="996"/>
      <c r="BU49" s="996"/>
      <c r="BV49" s="996"/>
      <c r="BW49" s="996"/>
      <c r="BX49" s="996"/>
      <c r="BY49" s="996"/>
      <c r="BZ49" s="996"/>
      <c r="CA49" s="996"/>
      <c r="CB49" s="996"/>
      <c r="CC49" s="996"/>
      <c r="CD49" s="996"/>
      <c r="CE49" s="996"/>
      <c r="CF49" s="996"/>
      <c r="CG49" s="1017"/>
      <c r="CH49" s="992"/>
      <c r="CI49" s="993"/>
      <c r="CJ49" s="993"/>
      <c r="CK49" s="993"/>
      <c r="CL49" s="994"/>
      <c r="CM49" s="992"/>
      <c r="CN49" s="993"/>
      <c r="CO49" s="993"/>
      <c r="CP49" s="993"/>
      <c r="CQ49" s="994"/>
      <c r="CR49" s="992"/>
      <c r="CS49" s="993"/>
      <c r="CT49" s="993"/>
      <c r="CU49" s="993"/>
      <c r="CV49" s="994"/>
      <c r="CW49" s="992"/>
      <c r="CX49" s="993"/>
      <c r="CY49" s="993"/>
      <c r="CZ49" s="993"/>
      <c r="DA49" s="994"/>
      <c r="DB49" s="992"/>
      <c r="DC49" s="993"/>
      <c r="DD49" s="993"/>
      <c r="DE49" s="993"/>
      <c r="DF49" s="994"/>
      <c r="DG49" s="992"/>
      <c r="DH49" s="993"/>
      <c r="DI49" s="993"/>
      <c r="DJ49" s="993"/>
      <c r="DK49" s="994"/>
      <c r="DL49" s="992"/>
      <c r="DM49" s="993"/>
      <c r="DN49" s="993"/>
      <c r="DO49" s="993"/>
      <c r="DP49" s="994"/>
      <c r="DQ49" s="992"/>
      <c r="DR49" s="993"/>
      <c r="DS49" s="993"/>
      <c r="DT49" s="993"/>
      <c r="DU49" s="994"/>
      <c r="DV49" s="995"/>
      <c r="DW49" s="996"/>
      <c r="DX49" s="996"/>
      <c r="DY49" s="996"/>
      <c r="DZ49" s="997"/>
      <c r="EA49" s="230"/>
    </row>
    <row r="50" spans="1:131" ht="26.25" customHeight="1" x14ac:dyDescent="0.15">
      <c r="A50" s="238">
        <v>23</v>
      </c>
      <c r="B50" s="1033"/>
      <c r="C50" s="1034"/>
      <c r="D50" s="1034"/>
      <c r="E50" s="1034"/>
      <c r="F50" s="1034"/>
      <c r="G50" s="1034"/>
      <c r="H50" s="1034"/>
      <c r="I50" s="1034"/>
      <c r="J50" s="1034"/>
      <c r="K50" s="1034"/>
      <c r="L50" s="1034"/>
      <c r="M50" s="1034"/>
      <c r="N50" s="1034"/>
      <c r="O50" s="1034"/>
      <c r="P50" s="1035"/>
      <c r="Q50" s="1036"/>
      <c r="R50" s="1028"/>
      <c r="S50" s="1028"/>
      <c r="T50" s="1028"/>
      <c r="U50" s="1028"/>
      <c r="V50" s="1028"/>
      <c r="W50" s="1028"/>
      <c r="X50" s="1028"/>
      <c r="Y50" s="1028"/>
      <c r="Z50" s="1028"/>
      <c r="AA50" s="1028"/>
      <c r="AB50" s="1028"/>
      <c r="AC50" s="1028"/>
      <c r="AD50" s="1028"/>
      <c r="AE50" s="1037"/>
      <c r="AF50" s="1038"/>
      <c r="AG50" s="1039"/>
      <c r="AH50" s="1039"/>
      <c r="AI50" s="1039"/>
      <c r="AJ50" s="1040"/>
      <c r="AK50" s="1027"/>
      <c r="AL50" s="1028"/>
      <c r="AM50" s="1028"/>
      <c r="AN50" s="1028"/>
      <c r="AO50" s="1028"/>
      <c r="AP50" s="1028"/>
      <c r="AQ50" s="1028"/>
      <c r="AR50" s="1028"/>
      <c r="AS50" s="1028"/>
      <c r="AT50" s="1028"/>
      <c r="AU50" s="1028"/>
      <c r="AV50" s="1028"/>
      <c r="AW50" s="1028"/>
      <c r="AX50" s="1028"/>
      <c r="AY50" s="1028"/>
      <c r="AZ50" s="1029"/>
      <c r="BA50" s="1029"/>
      <c r="BB50" s="1029"/>
      <c r="BC50" s="1029"/>
      <c r="BD50" s="1029"/>
      <c r="BE50" s="972"/>
      <c r="BF50" s="972"/>
      <c r="BG50" s="972"/>
      <c r="BH50" s="972"/>
      <c r="BI50" s="973"/>
      <c r="BJ50" s="232"/>
      <c r="BK50" s="232"/>
      <c r="BL50" s="232"/>
      <c r="BM50" s="232"/>
      <c r="BN50" s="232"/>
      <c r="BO50" s="241"/>
      <c r="BP50" s="241"/>
      <c r="BQ50" s="238">
        <v>44</v>
      </c>
      <c r="BR50" s="239"/>
      <c r="BS50" s="995"/>
      <c r="BT50" s="996"/>
      <c r="BU50" s="996"/>
      <c r="BV50" s="996"/>
      <c r="BW50" s="996"/>
      <c r="BX50" s="996"/>
      <c r="BY50" s="996"/>
      <c r="BZ50" s="996"/>
      <c r="CA50" s="996"/>
      <c r="CB50" s="996"/>
      <c r="CC50" s="996"/>
      <c r="CD50" s="996"/>
      <c r="CE50" s="996"/>
      <c r="CF50" s="996"/>
      <c r="CG50" s="1017"/>
      <c r="CH50" s="992"/>
      <c r="CI50" s="993"/>
      <c r="CJ50" s="993"/>
      <c r="CK50" s="993"/>
      <c r="CL50" s="994"/>
      <c r="CM50" s="992"/>
      <c r="CN50" s="993"/>
      <c r="CO50" s="993"/>
      <c r="CP50" s="993"/>
      <c r="CQ50" s="994"/>
      <c r="CR50" s="992"/>
      <c r="CS50" s="993"/>
      <c r="CT50" s="993"/>
      <c r="CU50" s="993"/>
      <c r="CV50" s="994"/>
      <c r="CW50" s="992"/>
      <c r="CX50" s="993"/>
      <c r="CY50" s="993"/>
      <c r="CZ50" s="993"/>
      <c r="DA50" s="994"/>
      <c r="DB50" s="992"/>
      <c r="DC50" s="993"/>
      <c r="DD50" s="993"/>
      <c r="DE50" s="993"/>
      <c r="DF50" s="994"/>
      <c r="DG50" s="992"/>
      <c r="DH50" s="993"/>
      <c r="DI50" s="993"/>
      <c r="DJ50" s="993"/>
      <c r="DK50" s="994"/>
      <c r="DL50" s="992"/>
      <c r="DM50" s="993"/>
      <c r="DN50" s="993"/>
      <c r="DO50" s="993"/>
      <c r="DP50" s="994"/>
      <c r="DQ50" s="992"/>
      <c r="DR50" s="993"/>
      <c r="DS50" s="993"/>
      <c r="DT50" s="993"/>
      <c r="DU50" s="994"/>
      <c r="DV50" s="995"/>
      <c r="DW50" s="996"/>
      <c r="DX50" s="996"/>
      <c r="DY50" s="996"/>
      <c r="DZ50" s="997"/>
      <c r="EA50" s="230"/>
    </row>
    <row r="51" spans="1:131" ht="26.25" customHeight="1" x14ac:dyDescent="0.15">
      <c r="A51" s="238">
        <v>24</v>
      </c>
      <c r="B51" s="1033"/>
      <c r="C51" s="1034"/>
      <c r="D51" s="1034"/>
      <c r="E51" s="1034"/>
      <c r="F51" s="1034"/>
      <c r="G51" s="1034"/>
      <c r="H51" s="1034"/>
      <c r="I51" s="1034"/>
      <c r="J51" s="1034"/>
      <c r="K51" s="1034"/>
      <c r="L51" s="1034"/>
      <c r="M51" s="1034"/>
      <c r="N51" s="1034"/>
      <c r="O51" s="1034"/>
      <c r="P51" s="1035"/>
      <c r="Q51" s="1036"/>
      <c r="R51" s="1028"/>
      <c r="S51" s="1028"/>
      <c r="T51" s="1028"/>
      <c r="U51" s="1028"/>
      <c r="V51" s="1028"/>
      <c r="W51" s="1028"/>
      <c r="X51" s="1028"/>
      <c r="Y51" s="1028"/>
      <c r="Z51" s="1028"/>
      <c r="AA51" s="1028"/>
      <c r="AB51" s="1028"/>
      <c r="AC51" s="1028"/>
      <c r="AD51" s="1028"/>
      <c r="AE51" s="1037"/>
      <c r="AF51" s="1038"/>
      <c r="AG51" s="1039"/>
      <c r="AH51" s="1039"/>
      <c r="AI51" s="1039"/>
      <c r="AJ51" s="1040"/>
      <c r="AK51" s="1027"/>
      <c r="AL51" s="1028"/>
      <c r="AM51" s="1028"/>
      <c r="AN51" s="1028"/>
      <c r="AO51" s="1028"/>
      <c r="AP51" s="1028"/>
      <c r="AQ51" s="1028"/>
      <c r="AR51" s="1028"/>
      <c r="AS51" s="1028"/>
      <c r="AT51" s="1028"/>
      <c r="AU51" s="1028"/>
      <c r="AV51" s="1028"/>
      <c r="AW51" s="1028"/>
      <c r="AX51" s="1028"/>
      <c r="AY51" s="1028"/>
      <c r="AZ51" s="1029"/>
      <c r="BA51" s="1029"/>
      <c r="BB51" s="1029"/>
      <c r="BC51" s="1029"/>
      <c r="BD51" s="1029"/>
      <c r="BE51" s="972"/>
      <c r="BF51" s="972"/>
      <c r="BG51" s="972"/>
      <c r="BH51" s="972"/>
      <c r="BI51" s="973"/>
      <c r="BJ51" s="232"/>
      <c r="BK51" s="232"/>
      <c r="BL51" s="232"/>
      <c r="BM51" s="232"/>
      <c r="BN51" s="232"/>
      <c r="BO51" s="241"/>
      <c r="BP51" s="241"/>
      <c r="BQ51" s="238">
        <v>45</v>
      </c>
      <c r="BR51" s="239"/>
      <c r="BS51" s="995"/>
      <c r="BT51" s="996"/>
      <c r="BU51" s="996"/>
      <c r="BV51" s="996"/>
      <c r="BW51" s="996"/>
      <c r="BX51" s="996"/>
      <c r="BY51" s="996"/>
      <c r="BZ51" s="996"/>
      <c r="CA51" s="996"/>
      <c r="CB51" s="996"/>
      <c r="CC51" s="996"/>
      <c r="CD51" s="996"/>
      <c r="CE51" s="996"/>
      <c r="CF51" s="996"/>
      <c r="CG51" s="1017"/>
      <c r="CH51" s="992"/>
      <c r="CI51" s="993"/>
      <c r="CJ51" s="993"/>
      <c r="CK51" s="993"/>
      <c r="CL51" s="994"/>
      <c r="CM51" s="992"/>
      <c r="CN51" s="993"/>
      <c r="CO51" s="993"/>
      <c r="CP51" s="993"/>
      <c r="CQ51" s="994"/>
      <c r="CR51" s="992"/>
      <c r="CS51" s="993"/>
      <c r="CT51" s="993"/>
      <c r="CU51" s="993"/>
      <c r="CV51" s="994"/>
      <c r="CW51" s="992"/>
      <c r="CX51" s="993"/>
      <c r="CY51" s="993"/>
      <c r="CZ51" s="993"/>
      <c r="DA51" s="994"/>
      <c r="DB51" s="992"/>
      <c r="DC51" s="993"/>
      <c r="DD51" s="993"/>
      <c r="DE51" s="993"/>
      <c r="DF51" s="994"/>
      <c r="DG51" s="992"/>
      <c r="DH51" s="993"/>
      <c r="DI51" s="993"/>
      <c r="DJ51" s="993"/>
      <c r="DK51" s="994"/>
      <c r="DL51" s="992"/>
      <c r="DM51" s="993"/>
      <c r="DN51" s="993"/>
      <c r="DO51" s="993"/>
      <c r="DP51" s="994"/>
      <c r="DQ51" s="992"/>
      <c r="DR51" s="993"/>
      <c r="DS51" s="993"/>
      <c r="DT51" s="993"/>
      <c r="DU51" s="994"/>
      <c r="DV51" s="995"/>
      <c r="DW51" s="996"/>
      <c r="DX51" s="996"/>
      <c r="DY51" s="996"/>
      <c r="DZ51" s="997"/>
      <c r="EA51" s="230"/>
    </row>
    <row r="52" spans="1:131" ht="26.25" customHeight="1" x14ac:dyDescent="0.15">
      <c r="A52" s="238">
        <v>25</v>
      </c>
      <c r="B52" s="1033"/>
      <c r="C52" s="1034"/>
      <c r="D52" s="1034"/>
      <c r="E52" s="1034"/>
      <c r="F52" s="1034"/>
      <c r="G52" s="1034"/>
      <c r="H52" s="1034"/>
      <c r="I52" s="1034"/>
      <c r="J52" s="1034"/>
      <c r="K52" s="1034"/>
      <c r="L52" s="1034"/>
      <c r="M52" s="1034"/>
      <c r="N52" s="1034"/>
      <c r="O52" s="1034"/>
      <c r="P52" s="1035"/>
      <c r="Q52" s="1036"/>
      <c r="R52" s="1028"/>
      <c r="S52" s="1028"/>
      <c r="T52" s="1028"/>
      <c r="U52" s="1028"/>
      <c r="V52" s="1028"/>
      <c r="W52" s="1028"/>
      <c r="X52" s="1028"/>
      <c r="Y52" s="1028"/>
      <c r="Z52" s="1028"/>
      <c r="AA52" s="1028"/>
      <c r="AB52" s="1028"/>
      <c r="AC52" s="1028"/>
      <c r="AD52" s="1028"/>
      <c r="AE52" s="1037"/>
      <c r="AF52" s="1038"/>
      <c r="AG52" s="1039"/>
      <c r="AH52" s="1039"/>
      <c r="AI52" s="1039"/>
      <c r="AJ52" s="1040"/>
      <c r="AK52" s="1027"/>
      <c r="AL52" s="1028"/>
      <c r="AM52" s="1028"/>
      <c r="AN52" s="1028"/>
      <c r="AO52" s="1028"/>
      <c r="AP52" s="1028"/>
      <c r="AQ52" s="1028"/>
      <c r="AR52" s="1028"/>
      <c r="AS52" s="1028"/>
      <c r="AT52" s="1028"/>
      <c r="AU52" s="1028"/>
      <c r="AV52" s="1028"/>
      <c r="AW52" s="1028"/>
      <c r="AX52" s="1028"/>
      <c r="AY52" s="1028"/>
      <c r="AZ52" s="1029"/>
      <c r="BA52" s="1029"/>
      <c r="BB52" s="1029"/>
      <c r="BC52" s="1029"/>
      <c r="BD52" s="1029"/>
      <c r="BE52" s="972"/>
      <c r="BF52" s="972"/>
      <c r="BG52" s="972"/>
      <c r="BH52" s="972"/>
      <c r="BI52" s="973"/>
      <c r="BJ52" s="232"/>
      <c r="BK52" s="232"/>
      <c r="BL52" s="232"/>
      <c r="BM52" s="232"/>
      <c r="BN52" s="232"/>
      <c r="BO52" s="241"/>
      <c r="BP52" s="241"/>
      <c r="BQ52" s="238">
        <v>46</v>
      </c>
      <c r="BR52" s="239"/>
      <c r="BS52" s="995"/>
      <c r="BT52" s="996"/>
      <c r="BU52" s="996"/>
      <c r="BV52" s="996"/>
      <c r="BW52" s="996"/>
      <c r="BX52" s="996"/>
      <c r="BY52" s="996"/>
      <c r="BZ52" s="996"/>
      <c r="CA52" s="996"/>
      <c r="CB52" s="996"/>
      <c r="CC52" s="996"/>
      <c r="CD52" s="996"/>
      <c r="CE52" s="996"/>
      <c r="CF52" s="996"/>
      <c r="CG52" s="1017"/>
      <c r="CH52" s="992"/>
      <c r="CI52" s="993"/>
      <c r="CJ52" s="993"/>
      <c r="CK52" s="993"/>
      <c r="CL52" s="994"/>
      <c r="CM52" s="992"/>
      <c r="CN52" s="993"/>
      <c r="CO52" s="993"/>
      <c r="CP52" s="993"/>
      <c r="CQ52" s="994"/>
      <c r="CR52" s="992"/>
      <c r="CS52" s="993"/>
      <c r="CT52" s="993"/>
      <c r="CU52" s="993"/>
      <c r="CV52" s="994"/>
      <c r="CW52" s="992"/>
      <c r="CX52" s="993"/>
      <c r="CY52" s="993"/>
      <c r="CZ52" s="993"/>
      <c r="DA52" s="994"/>
      <c r="DB52" s="992"/>
      <c r="DC52" s="993"/>
      <c r="DD52" s="993"/>
      <c r="DE52" s="993"/>
      <c r="DF52" s="994"/>
      <c r="DG52" s="992"/>
      <c r="DH52" s="993"/>
      <c r="DI52" s="993"/>
      <c r="DJ52" s="993"/>
      <c r="DK52" s="994"/>
      <c r="DL52" s="992"/>
      <c r="DM52" s="993"/>
      <c r="DN52" s="993"/>
      <c r="DO52" s="993"/>
      <c r="DP52" s="994"/>
      <c r="DQ52" s="992"/>
      <c r="DR52" s="993"/>
      <c r="DS52" s="993"/>
      <c r="DT52" s="993"/>
      <c r="DU52" s="994"/>
      <c r="DV52" s="995"/>
      <c r="DW52" s="996"/>
      <c r="DX52" s="996"/>
      <c r="DY52" s="996"/>
      <c r="DZ52" s="997"/>
      <c r="EA52" s="230"/>
    </row>
    <row r="53" spans="1:131" ht="26.25" customHeight="1" x14ac:dyDescent="0.15">
      <c r="A53" s="238">
        <v>26</v>
      </c>
      <c r="B53" s="1033"/>
      <c r="C53" s="1034"/>
      <c r="D53" s="1034"/>
      <c r="E53" s="1034"/>
      <c r="F53" s="1034"/>
      <c r="G53" s="1034"/>
      <c r="H53" s="1034"/>
      <c r="I53" s="1034"/>
      <c r="J53" s="1034"/>
      <c r="K53" s="1034"/>
      <c r="L53" s="1034"/>
      <c r="M53" s="1034"/>
      <c r="N53" s="1034"/>
      <c r="O53" s="1034"/>
      <c r="P53" s="1035"/>
      <c r="Q53" s="1036"/>
      <c r="R53" s="1028"/>
      <c r="S53" s="1028"/>
      <c r="T53" s="1028"/>
      <c r="U53" s="1028"/>
      <c r="V53" s="1028"/>
      <c r="W53" s="1028"/>
      <c r="X53" s="1028"/>
      <c r="Y53" s="1028"/>
      <c r="Z53" s="1028"/>
      <c r="AA53" s="1028"/>
      <c r="AB53" s="1028"/>
      <c r="AC53" s="1028"/>
      <c r="AD53" s="1028"/>
      <c r="AE53" s="1037"/>
      <c r="AF53" s="1038"/>
      <c r="AG53" s="1039"/>
      <c r="AH53" s="1039"/>
      <c r="AI53" s="1039"/>
      <c r="AJ53" s="1040"/>
      <c r="AK53" s="1027"/>
      <c r="AL53" s="1028"/>
      <c r="AM53" s="1028"/>
      <c r="AN53" s="1028"/>
      <c r="AO53" s="1028"/>
      <c r="AP53" s="1028"/>
      <c r="AQ53" s="1028"/>
      <c r="AR53" s="1028"/>
      <c r="AS53" s="1028"/>
      <c r="AT53" s="1028"/>
      <c r="AU53" s="1028"/>
      <c r="AV53" s="1028"/>
      <c r="AW53" s="1028"/>
      <c r="AX53" s="1028"/>
      <c r="AY53" s="1028"/>
      <c r="AZ53" s="1029"/>
      <c r="BA53" s="1029"/>
      <c r="BB53" s="1029"/>
      <c r="BC53" s="1029"/>
      <c r="BD53" s="1029"/>
      <c r="BE53" s="972"/>
      <c r="BF53" s="972"/>
      <c r="BG53" s="972"/>
      <c r="BH53" s="972"/>
      <c r="BI53" s="973"/>
      <c r="BJ53" s="232"/>
      <c r="BK53" s="232"/>
      <c r="BL53" s="232"/>
      <c r="BM53" s="232"/>
      <c r="BN53" s="232"/>
      <c r="BO53" s="241"/>
      <c r="BP53" s="241"/>
      <c r="BQ53" s="238">
        <v>47</v>
      </c>
      <c r="BR53" s="239"/>
      <c r="BS53" s="995"/>
      <c r="BT53" s="996"/>
      <c r="BU53" s="996"/>
      <c r="BV53" s="996"/>
      <c r="BW53" s="996"/>
      <c r="BX53" s="996"/>
      <c r="BY53" s="996"/>
      <c r="BZ53" s="996"/>
      <c r="CA53" s="996"/>
      <c r="CB53" s="996"/>
      <c r="CC53" s="996"/>
      <c r="CD53" s="996"/>
      <c r="CE53" s="996"/>
      <c r="CF53" s="996"/>
      <c r="CG53" s="1017"/>
      <c r="CH53" s="992"/>
      <c r="CI53" s="993"/>
      <c r="CJ53" s="993"/>
      <c r="CK53" s="993"/>
      <c r="CL53" s="994"/>
      <c r="CM53" s="992"/>
      <c r="CN53" s="993"/>
      <c r="CO53" s="993"/>
      <c r="CP53" s="993"/>
      <c r="CQ53" s="994"/>
      <c r="CR53" s="992"/>
      <c r="CS53" s="993"/>
      <c r="CT53" s="993"/>
      <c r="CU53" s="993"/>
      <c r="CV53" s="994"/>
      <c r="CW53" s="992"/>
      <c r="CX53" s="993"/>
      <c r="CY53" s="993"/>
      <c r="CZ53" s="993"/>
      <c r="DA53" s="994"/>
      <c r="DB53" s="992"/>
      <c r="DC53" s="993"/>
      <c r="DD53" s="993"/>
      <c r="DE53" s="993"/>
      <c r="DF53" s="994"/>
      <c r="DG53" s="992"/>
      <c r="DH53" s="993"/>
      <c r="DI53" s="993"/>
      <c r="DJ53" s="993"/>
      <c r="DK53" s="994"/>
      <c r="DL53" s="992"/>
      <c r="DM53" s="993"/>
      <c r="DN53" s="993"/>
      <c r="DO53" s="993"/>
      <c r="DP53" s="994"/>
      <c r="DQ53" s="992"/>
      <c r="DR53" s="993"/>
      <c r="DS53" s="993"/>
      <c r="DT53" s="993"/>
      <c r="DU53" s="994"/>
      <c r="DV53" s="995"/>
      <c r="DW53" s="996"/>
      <c r="DX53" s="996"/>
      <c r="DY53" s="996"/>
      <c r="DZ53" s="997"/>
      <c r="EA53" s="230"/>
    </row>
    <row r="54" spans="1:131" ht="26.25" customHeight="1" x14ac:dyDescent="0.15">
      <c r="A54" s="238">
        <v>27</v>
      </c>
      <c r="B54" s="1033"/>
      <c r="C54" s="1034"/>
      <c r="D54" s="1034"/>
      <c r="E54" s="1034"/>
      <c r="F54" s="1034"/>
      <c r="G54" s="1034"/>
      <c r="H54" s="1034"/>
      <c r="I54" s="1034"/>
      <c r="J54" s="1034"/>
      <c r="K54" s="1034"/>
      <c r="L54" s="1034"/>
      <c r="M54" s="1034"/>
      <c r="N54" s="1034"/>
      <c r="O54" s="1034"/>
      <c r="P54" s="1035"/>
      <c r="Q54" s="1036"/>
      <c r="R54" s="1028"/>
      <c r="S54" s="1028"/>
      <c r="T54" s="1028"/>
      <c r="U54" s="1028"/>
      <c r="V54" s="1028"/>
      <c r="W54" s="1028"/>
      <c r="X54" s="1028"/>
      <c r="Y54" s="1028"/>
      <c r="Z54" s="1028"/>
      <c r="AA54" s="1028"/>
      <c r="AB54" s="1028"/>
      <c r="AC54" s="1028"/>
      <c r="AD54" s="1028"/>
      <c r="AE54" s="1037"/>
      <c r="AF54" s="1038"/>
      <c r="AG54" s="1039"/>
      <c r="AH54" s="1039"/>
      <c r="AI54" s="1039"/>
      <c r="AJ54" s="1040"/>
      <c r="AK54" s="1027"/>
      <c r="AL54" s="1028"/>
      <c r="AM54" s="1028"/>
      <c r="AN54" s="1028"/>
      <c r="AO54" s="1028"/>
      <c r="AP54" s="1028"/>
      <c r="AQ54" s="1028"/>
      <c r="AR54" s="1028"/>
      <c r="AS54" s="1028"/>
      <c r="AT54" s="1028"/>
      <c r="AU54" s="1028"/>
      <c r="AV54" s="1028"/>
      <c r="AW54" s="1028"/>
      <c r="AX54" s="1028"/>
      <c r="AY54" s="1028"/>
      <c r="AZ54" s="1029"/>
      <c r="BA54" s="1029"/>
      <c r="BB54" s="1029"/>
      <c r="BC54" s="1029"/>
      <c r="BD54" s="1029"/>
      <c r="BE54" s="972"/>
      <c r="BF54" s="972"/>
      <c r="BG54" s="972"/>
      <c r="BH54" s="972"/>
      <c r="BI54" s="973"/>
      <c r="BJ54" s="232"/>
      <c r="BK54" s="232"/>
      <c r="BL54" s="232"/>
      <c r="BM54" s="232"/>
      <c r="BN54" s="232"/>
      <c r="BO54" s="241"/>
      <c r="BP54" s="241"/>
      <c r="BQ54" s="238">
        <v>48</v>
      </c>
      <c r="BR54" s="239"/>
      <c r="BS54" s="995"/>
      <c r="BT54" s="996"/>
      <c r="BU54" s="996"/>
      <c r="BV54" s="996"/>
      <c r="BW54" s="996"/>
      <c r="BX54" s="996"/>
      <c r="BY54" s="996"/>
      <c r="BZ54" s="996"/>
      <c r="CA54" s="996"/>
      <c r="CB54" s="996"/>
      <c r="CC54" s="996"/>
      <c r="CD54" s="996"/>
      <c r="CE54" s="996"/>
      <c r="CF54" s="996"/>
      <c r="CG54" s="1017"/>
      <c r="CH54" s="992"/>
      <c r="CI54" s="993"/>
      <c r="CJ54" s="993"/>
      <c r="CK54" s="993"/>
      <c r="CL54" s="994"/>
      <c r="CM54" s="992"/>
      <c r="CN54" s="993"/>
      <c r="CO54" s="993"/>
      <c r="CP54" s="993"/>
      <c r="CQ54" s="994"/>
      <c r="CR54" s="992"/>
      <c r="CS54" s="993"/>
      <c r="CT54" s="993"/>
      <c r="CU54" s="993"/>
      <c r="CV54" s="994"/>
      <c r="CW54" s="992"/>
      <c r="CX54" s="993"/>
      <c r="CY54" s="993"/>
      <c r="CZ54" s="993"/>
      <c r="DA54" s="994"/>
      <c r="DB54" s="992"/>
      <c r="DC54" s="993"/>
      <c r="DD54" s="993"/>
      <c r="DE54" s="993"/>
      <c r="DF54" s="994"/>
      <c r="DG54" s="992"/>
      <c r="DH54" s="993"/>
      <c r="DI54" s="993"/>
      <c r="DJ54" s="993"/>
      <c r="DK54" s="994"/>
      <c r="DL54" s="992"/>
      <c r="DM54" s="993"/>
      <c r="DN54" s="993"/>
      <c r="DO54" s="993"/>
      <c r="DP54" s="994"/>
      <c r="DQ54" s="992"/>
      <c r="DR54" s="993"/>
      <c r="DS54" s="993"/>
      <c r="DT54" s="993"/>
      <c r="DU54" s="994"/>
      <c r="DV54" s="995"/>
      <c r="DW54" s="996"/>
      <c r="DX54" s="996"/>
      <c r="DY54" s="996"/>
      <c r="DZ54" s="997"/>
      <c r="EA54" s="230"/>
    </row>
    <row r="55" spans="1:131" ht="26.25" customHeight="1" x14ac:dyDescent="0.15">
      <c r="A55" s="238">
        <v>28</v>
      </c>
      <c r="B55" s="1033"/>
      <c r="C55" s="1034"/>
      <c r="D55" s="1034"/>
      <c r="E55" s="1034"/>
      <c r="F55" s="1034"/>
      <c r="G55" s="1034"/>
      <c r="H55" s="1034"/>
      <c r="I55" s="1034"/>
      <c r="J55" s="1034"/>
      <c r="K55" s="1034"/>
      <c r="L55" s="1034"/>
      <c r="M55" s="1034"/>
      <c r="N55" s="1034"/>
      <c r="O55" s="1034"/>
      <c r="P55" s="1035"/>
      <c r="Q55" s="1036"/>
      <c r="R55" s="1028"/>
      <c r="S55" s="1028"/>
      <c r="T55" s="1028"/>
      <c r="U55" s="1028"/>
      <c r="V55" s="1028"/>
      <c r="W55" s="1028"/>
      <c r="X55" s="1028"/>
      <c r="Y55" s="1028"/>
      <c r="Z55" s="1028"/>
      <c r="AA55" s="1028"/>
      <c r="AB55" s="1028"/>
      <c r="AC55" s="1028"/>
      <c r="AD55" s="1028"/>
      <c r="AE55" s="1037"/>
      <c r="AF55" s="1038"/>
      <c r="AG55" s="1039"/>
      <c r="AH55" s="1039"/>
      <c r="AI55" s="1039"/>
      <c r="AJ55" s="1040"/>
      <c r="AK55" s="1027"/>
      <c r="AL55" s="1028"/>
      <c r="AM55" s="1028"/>
      <c r="AN55" s="1028"/>
      <c r="AO55" s="1028"/>
      <c r="AP55" s="1028"/>
      <c r="AQ55" s="1028"/>
      <c r="AR55" s="1028"/>
      <c r="AS55" s="1028"/>
      <c r="AT55" s="1028"/>
      <c r="AU55" s="1028"/>
      <c r="AV55" s="1028"/>
      <c r="AW55" s="1028"/>
      <c r="AX55" s="1028"/>
      <c r="AY55" s="1028"/>
      <c r="AZ55" s="1029"/>
      <c r="BA55" s="1029"/>
      <c r="BB55" s="1029"/>
      <c r="BC55" s="1029"/>
      <c r="BD55" s="1029"/>
      <c r="BE55" s="972"/>
      <c r="BF55" s="972"/>
      <c r="BG55" s="972"/>
      <c r="BH55" s="972"/>
      <c r="BI55" s="973"/>
      <c r="BJ55" s="232"/>
      <c r="BK55" s="232"/>
      <c r="BL55" s="232"/>
      <c r="BM55" s="232"/>
      <c r="BN55" s="232"/>
      <c r="BO55" s="241"/>
      <c r="BP55" s="241"/>
      <c r="BQ55" s="238">
        <v>49</v>
      </c>
      <c r="BR55" s="239"/>
      <c r="BS55" s="995"/>
      <c r="BT55" s="996"/>
      <c r="BU55" s="996"/>
      <c r="BV55" s="996"/>
      <c r="BW55" s="996"/>
      <c r="BX55" s="996"/>
      <c r="BY55" s="996"/>
      <c r="BZ55" s="996"/>
      <c r="CA55" s="996"/>
      <c r="CB55" s="996"/>
      <c r="CC55" s="996"/>
      <c r="CD55" s="996"/>
      <c r="CE55" s="996"/>
      <c r="CF55" s="996"/>
      <c r="CG55" s="1017"/>
      <c r="CH55" s="992"/>
      <c r="CI55" s="993"/>
      <c r="CJ55" s="993"/>
      <c r="CK55" s="993"/>
      <c r="CL55" s="994"/>
      <c r="CM55" s="992"/>
      <c r="CN55" s="993"/>
      <c r="CO55" s="993"/>
      <c r="CP55" s="993"/>
      <c r="CQ55" s="994"/>
      <c r="CR55" s="992"/>
      <c r="CS55" s="993"/>
      <c r="CT55" s="993"/>
      <c r="CU55" s="993"/>
      <c r="CV55" s="994"/>
      <c r="CW55" s="992"/>
      <c r="CX55" s="993"/>
      <c r="CY55" s="993"/>
      <c r="CZ55" s="993"/>
      <c r="DA55" s="994"/>
      <c r="DB55" s="992"/>
      <c r="DC55" s="993"/>
      <c r="DD55" s="993"/>
      <c r="DE55" s="993"/>
      <c r="DF55" s="994"/>
      <c r="DG55" s="992"/>
      <c r="DH55" s="993"/>
      <c r="DI55" s="993"/>
      <c r="DJ55" s="993"/>
      <c r="DK55" s="994"/>
      <c r="DL55" s="992"/>
      <c r="DM55" s="993"/>
      <c r="DN55" s="993"/>
      <c r="DO55" s="993"/>
      <c r="DP55" s="994"/>
      <c r="DQ55" s="992"/>
      <c r="DR55" s="993"/>
      <c r="DS55" s="993"/>
      <c r="DT55" s="993"/>
      <c r="DU55" s="994"/>
      <c r="DV55" s="995"/>
      <c r="DW55" s="996"/>
      <c r="DX55" s="996"/>
      <c r="DY55" s="996"/>
      <c r="DZ55" s="997"/>
      <c r="EA55" s="230"/>
    </row>
    <row r="56" spans="1:131" ht="26.25" customHeight="1" x14ac:dyDescent="0.15">
      <c r="A56" s="238">
        <v>29</v>
      </c>
      <c r="B56" s="1033"/>
      <c r="C56" s="1034"/>
      <c r="D56" s="1034"/>
      <c r="E56" s="1034"/>
      <c r="F56" s="1034"/>
      <c r="G56" s="1034"/>
      <c r="H56" s="1034"/>
      <c r="I56" s="1034"/>
      <c r="J56" s="1034"/>
      <c r="K56" s="1034"/>
      <c r="L56" s="1034"/>
      <c r="M56" s="1034"/>
      <c r="N56" s="1034"/>
      <c r="O56" s="1034"/>
      <c r="P56" s="1035"/>
      <c r="Q56" s="1036"/>
      <c r="R56" s="1028"/>
      <c r="S56" s="1028"/>
      <c r="T56" s="1028"/>
      <c r="U56" s="1028"/>
      <c r="V56" s="1028"/>
      <c r="W56" s="1028"/>
      <c r="X56" s="1028"/>
      <c r="Y56" s="1028"/>
      <c r="Z56" s="1028"/>
      <c r="AA56" s="1028"/>
      <c r="AB56" s="1028"/>
      <c r="AC56" s="1028"/>
      <c r="AD56" s="1028"/>
      <c r="AE56" s="1037"/>
      <c r="AF56" s="1038"/>
      <c r="AG56" s="1039"/>
      <c r="AH56" s="1039"/>
      <c r="AI56" s="1039"/>
      <c r="AJ56" s="1040"/>
      <c r="AK56" s="1027"/>
      <c r="AL56" s="1028"/>
      <c r="AM56" s="1028"/>
      <c r="AN56" s="1028"/>
      <c r="AO56" s="1028"/>
      <c r="AP56" s="1028"/>
      <c r="AQ56" s="1028"/>
      <c r="AR56" s="1028"/>
      <c r="AS56" s="1028"/>
      <c r="AT56" s="1028"/>
      <c r="AU56" s="1028"/>
      <c r="AV56" s="1028"/>
      <c r="AW56" s="1028"/>
      <c r="AX56" s="1028"/>
      <c r="AY56" s="1028"/>
      <c r="AZ56" s="1029"/>
      <c r="BA56" s="1029"/>
      <c r="BB56" s="1029"/>
      <c r="BC56" s="1029"/>
      <c r="BD56" s="1029"/>
      <c r="BE56" s="972"/>
      <c r="BF56" s="972"/>
      <c r="BG56" s="972"/>
      <c r="BH56" s="972"/>
      <c r="BI56" s="973"/>
      <c r="BJ56" s="232"/>
      <c r="BK56" s="232"/>
      <c r="BL56" s="232"/>
      <c r="BM56" s="232"/>
      <c r="BN56" s="232"/>
      <c r="BO56" s="241"/>
      <c r="BP56" s="241"/>
      <c r="BQ56" s="238">
        <v>50</v>
      </c>
      <c r="BR56" s="239"/>
      <c r="BS56" s="995"/>
      <c r="BT56" s="996"/>
      <c r="BU56" s="996"/>
      <c r="BV56" s="996"/>
      <c r="BW56" s="996"/>
      <c r="BX56" s="996"/>
      <c r="BY56" s="996"/>
      <c r="BZ56" s="996"/>
      <c r="CA56" s="996"/>
      <c r="CB56" s="996"/>
      <c r="CC56" s="996"/>
      <c r="CD56" s="996"/>
      <c r="CE56" s="996"/>
      <c r="CF56" s="996"/>
      <c r="CG56" s="1017"/>
      <c r="CH56" s="992"/>
      <c r="CI56" s="993"/>
      <c r="CJ56" s="993"/>
      <c r="CK56" s="993"/>
      <c r="CL56" s="994"/>
      <c r="CM56" s="992"/>
      <c r="CN56" s="993"/>
      <c r="CO56" s="993"/>
      <c r="CP56" s="993"/>
      <c r="CQ56" s="994"/>
      <c r="CR56" s="992"/>
      <c r="CS56" s="993"/>
      <c r="CT56" s="993"/>
      <c r="CU56" s="993"/>
      <c r="CV56" s="994"/>
      <c r="CW56" s="992"/>
      <c r="CX56" s="993"/>
      <c r="CY56" s="993"/>
      <c r="CZ56" s="993"/>
      <c r="DA56" s="994"/>
      <c r="DB56" s="992"/>
      <c r="DC56" s="993"/>
      <c r="DD56" s="993"/>
      <c r="DE56" s="993"/>
      <c r="DF56" s="994"/>
      <c r="DG56" s="992"/>
      <c r="DH56" s="993"/>
      <c r="DI56" s="993"/>
      <c r="DJ56" s="993"/>
      <c r="DK56" s="994"/>
      <c r="DL56" s="992"/>
      <c r="DM56" s="993"/>
      <c r="DN56" s="993"/>
      <c r="DO56" s="993"/>
      <c r="DP56" s="994"/>
      <c r="DQ56" s="992"/>
      <c r="DR56" s="993"/>
      <c r="DS56" s="993"/>
      <c r="DT56" s="993"/>
      <c r="DU56" s="994"/>
      <c r="DV56" s="995"/>
      <c r="DW56" s="996"/>
      <c r="DX56" s="996"/>
      <c r="DY56" s="996"/>
      <c r="DZ56" s="997"/>
      <c r="EA56" s="230"/>
    </row>
    <row r="57" spans="1:131" ht="26.25" customHeight="1" x14ac:dyDescent="0.15">
      <c r="A57" s="238">
        <v>30</v>
      </c>
      <c r="B57" s="1033"/>
      <c r="C57" s="1034"/>
      <c r="D57" s="1034"/>
      <c r="E57" s="1034"/>
      <c r="F57" s="1034"/>
      <c r="G57" s="1034"/>
      <c r="H57" s="1034"/>
      <c r="I57" s="1034"/>
      <c r="J57" s="1034"/>
      <c r="K57" s="1034"/>
      <c r="L57" s="1034"/>
      <c r="M57" s="1034"/>
      <c r="N57" s="1034"/>
      <c r="O57" s="1034"/>
      <c r="P57" s="1035"/>
      <c r="Q57" s="1036"/>
      <c r="R57" s="1028"/>
      <c r="S57" s="1028"/>
      <c r="T57" s="1028"/>
      <c r="U57" s="1028"/>
      <c r="V57" s="1028"/>
      <c r="W57" s="1028"/>
      <c r="X57" s="1028"/>
      <c r="Y57" s="1028"/>
      <c r="Z57" s="1028"/>
      <c r="AA57" s="1028"/>
      <c r="AB57" s="1028"/>
      <c r="AC57" s="1028"/>
      <c r="AD57" s="1028"/>
      <c r="AE57" s="1037"/>
      <c r="AF57" s="1038"/>
      <c r="AG57" s="1039"/>
      <c r="AH57" s="1039"/>
      <c r="AI57" s="1039"/>
      <c r="AJ57" s="1040"/>
      <c r="AK57" s="1027"/>
      <c r="AL57" s="1028"/>
      <c r="AM57" s="1028"/>
      <c r="AN57" s="1028"/>
      <c r="AO57" s="1028"/>
      <c r="AP57" s="1028"/>
      <c r="AQ57" s="1028"/>
      <c r="AR57" s="1028"/>
      <c r="AS57" s="1028"/>
      <c r="AT57" s="1028"/>
      <c r="AU57" s="1028"/>
      <c r="AV57" s="1028"/>
      <c r="AW57" s="1028"/>
      <c r="AX57" s="1028"/>
      <c r="AY57" s="1028"/>
      <c r="AZ57" s="1029"/>
      <c r="BA57" s="1029"/>
      <c r="BB57" s="1029"/>
      <c r="BC57" s="1029"/>
      <c r="BD57" s="1029"/>
      <c r="BE57" s="972"/>
      <c r="BF57" s="972"/>
      <c r="BG57" s="972"/>
      <c r="BH57" s="972"/>
      <c r="BI57" s="973"/>
      <c r="BJ57" s="232"/>
      <c r="BK57" s="232"/>
      <c r="BL57" s="232"/>
      <c r="BM57" s="232"/>
      <c r="BN57" s="232"/>
      <c r="BO57" s="241"/>
      <c r="BP57" s="241"/>
      <c r="BQ57" s="238">
        <v>51</v>
      </c>
      <c r="BR57" s="239"/>
      <c r="BS57" s="995"/>
      <c r="BT57" s="996"/>
      <c r="BU57" s="996"/>
      <c r="BV57" s="996"/>
      <c r="BW57" s="996"/>
      <c r="BX57" s="996"/>
      <c r="BY57" s="996"/>
      <c r="BZ57" s="996"/>
      <c r="CA57" s="996"/>
      <c r="CB57" s="996"/>
      <c r="CC57" s="996"/>
      <c r="CD57" s="996"/>
      <c r="CE57" s="996"/>
      <c r="CF57" s="996"/>
      <c r="CG57" s="1017"/>
      <c r="CH57" s="992"/>
      <c r="CI57" s="993"/>
      <c r="CJ57" s="993"/>
      <c r="CK57" s="993"/>
      <c r="CL57" s="994"/>
      <c r="CM57" s="992"/>
      <c r="CN57" s="993"/>
      <c r="CO57" s="993"/>
      <c r="CP57" s="993"/>
      <c r="CQ57" s="994"/>
      <c r="CR57" s="992"/>
      <c r="CS57" s="993"/>
      <c r="CT57" s="993"/>
      <c r="CU57" s="993"/>
      <c r="CV57" s="994"/>
      <c r="CW57" s="992"/>
      <c r="CX57" s="993"/>
      <c r="CY57" s="993"/>
      <c r="CZ57" s="993"/>
      <c r="DA57" s="994"/>
      <c r="DB57" s="992"/>
      <c r="DC57" s="993"/>
      <c r="DD57" s="993"/>
      <c r="DE57" s="993"/>
      <c r="DF57" s="994"/>
      <c r="DG57" s="992"/>
      <c r="DH57" s="993"/>
      <c r="DI57" s="993"/>
      <c r="DJ57" s="993"/>
      <c r="DK57" s="994"/>
      <c r="DL57" s="992"/>
      <c r="DM57" s="993"/>
      <c r="DN57" s="993"/>
      <c r="DO57" s="993"/>
      <c r="DP57" s="994"/>
      <c r="DQ57" s="992"/>
      <c r="DR57" s="993"/>
      <c r="DS57" s="993"/>
      <c r="DT57" s="993"/>
      <c r="DU57" s="994"/>
      <c r="DV57" s="995"/>
      <c r="DW57" s="996"/>
      <c r="DX57" s="996"/>
      <c r="DY57" s="996"/>
      <c r="DZ57" s="997"/>
      <c r="EA57" s="230"/>
    </row>
    <row r="58" spans="1:131" ht="26.25" customHeight="1" x14ac:dyDescent="0.15">
      <c r="A58" s="238">
        <v>31</v>
      </c>
      <c r="B58" s="1033"/>
      <c r="C58" s="1034"/>
      <c r="D58" s="1034"/>
      <c r="E58" s="1034"/>
      <c r="F58" s="1034"/>
      <c r="G58" s="1034"/>
      <c r="H58" s="1034"/>
      <c r="I58" s="1034"/>
      <c r="J58" s="1034"/>
      <c r="K58" s="1034"/>
      <c r="L58" s="1034"/>
      <c r="M58" s="1034"/>
      <c r="N58" s="1034"/>
      <c r="O58" s="1034"/>
      <c r="P58" s="1035"/>
      <c r="Q58" s="1036"/>
      <c r="R58" s="1028"/>
      <c r="S58" s="1028"/>
      <c r="T58" s="1028"/>
      <c r="U58" s="1028"/>
      <c r="V58" s="1028"/>
      <c r="W58" s="1028"/>
      <c r="X58" s="1028"/>
      <c r="Y58" s="1028"/>
      <c r="Z58" s="1028"/>
      <c r="AA58" s="1028"/>
      <c r="AB58" s="1028"/>
      <c r="AC58" s="1028"/>
      <c r="AD58" s="1028"/>
      <c r="AE58" s="1037"/>
      <c r="AF58" s="1038"/>
      <c r="AG58" s="1039"/>
      <c r="AH58" s="1039"/>
      <c r="AI58" s="1039"/>
      <c r="AJ58" s="1040"/>
      <c r="AK58" s="1027"/>
      <c r="AL58" s="1028"/>
      <c r="AM58" s="1028"/>
      <c r="AN58" s="1028"/>
      <c r="AO58" s="1028"/>
      <c r="AP58" s="1028"/>
      <c r="AQ58" s="1028"/>
      <c r="AR58" s="1028"/>
      <c r="AS58" s="1028"/>
      <c r="AT58" s="1028"/>
      <c r="AU58" s="1028"/>
      <c r="AV58" s="1028"/>
      <c r="AW58" s="1028"/>
      <c r="AX58" s="1028"/>
      <c r="AY58" s="1028"/>
      <c r="AZ58" s="1029"/>
      <c r="BA58" s="1029"/>
      <c r="BB58" s="1029"/>
      <c r="BC58" s="1029"/>
      <c r="BD58" s="1029"/>
      <c r="BE58" s="972"/>
      <c r="BF58" s="972"/>
      <c r="BG58" s="972"/>
      <c r="BH58" s="972"/>
      <c r="BI58" s="973"/>
      <c r="BJ58" s="232"/>
      <c r="BK58" s="232"/>
      <c r="BL58" s="232"/>
      <c r="BM58" s="232"/>
      <c r="BN58" s="232"/>
      <c r="BO58" s="241"/>
      <c r="BP58" s="241"/>
      <c r="BQ58" s="238">
        <v>52</v>
      </c>
      <c r="BR58" s="239"/>
      <c r="BS58" s="995"/>
      <c r="BT58" s="996"/>
      <c r="BU58" s="996"/>
      <c r="BV58" s="996"/>
      <c r="BW58" s="996"/>
      <c r="BX58" s="996"/>
      <c r="BY58" s="996"/>
      <c r="BZ58" s="996"/>
      <c r="CA58" s="996"/>
      <c r="CB58" s="996"/>
      <c r="CC58" s="996"/>
      <c r="CD58" s="996"/>
      <c r="CE58" s="996"/>
      <c r="CF58" s="996"/>
      <c r="CG58" s="1017"/>
      <c r="CH58" s="992"/>
      <c r="CI58" s="993"/>
      <c r="CJ58" s="993"/>
      <c r="CK58" s="993"/>
      <c r="CL58" s="994"/>
      <c r="CM58" s="992"/>
      <c r="CN58" s="993"/>
      <c r="CO58" s="993"/>
      <c r="CP58" s="993"/>
      <c r="CQ58" s="994"/>
      <c r="CR58" s="992"/>
      <c r="CS58" s="993"/>
      <c r="CT58" s="993"/>
      <c r="CU58" s="993"/>
      <c r="CV58" s="994"/>
      <c r="CW58" s="992"/>
      <c r="CX58" s="993"/>
      <c r="CY58" s="993"/>
      <c r="CZ58" s="993"/>
      <c r="DA58" s="994"/>
      <c r="DB58" s="992"/>
      <c r="DC58" s="993"/>
      <c r="DD58" s="993"/>
      <c r="DE58" s="993"/>
      <c r="DF58" s="994"/>
      <c r="DG58" s="992"/>
      <c r="DH58" s="993"/>
      <c r="DI58" s="993"/>
      <c r="DJ58" s="993"/>
      <c r="DK58" s="994"/>
      <c r="DL58" s="992"/>
      <c r="DM58" s="993"/>
      <c r="DN58" s="993"/>
      <c r="DO58" s="993"/>
      <c r="DP58" s="994"/>
      <c r="DQ58" s="992"/>
      <c r="DR58" s="993"/>
      <c r="DS58" s="993"/>
      <c r="DT58" s="993"/>
      <c r="DU58" s="994"/>
      <c r="DV58" s="995"/>
      <c r="DW58" s="996"/>
      <c r="DX58" s="996"/>
      <c r="DY58" s="996"/>
      <c r="DZ58" s="997"/>
      <c r="EA58" s="230"/>
    </row>
    <row r="59" spans="1:131" ht="26.25" customHeight="1" x14ac:dyDescent="0.15">
      <c r="A59" s="238">
        <v>32</v>
      </c>
      <c r="B59" s="1033"/>
      <c r="C59" s="1034"/>
      <c r="D59" s="1034"/>
      <c r="E59" s="1034"/>
      <c r="F59" s="1034"/>
      <c r="G59" s="1034"/>
      <c r="H59" s="1034"/>
      <c r="I59" s="1034"/>
      <c r="J59" s="1034"/>
      <c r="K59" s="1034"/>
      <c r="L59" s="1034"/>
      <c r="M59" s="1034"/>
      <c r="N59" s="1034"/>
      <c r="O59" s="1034"/>
      <c r="P59" s="1035"/>
      <c r="Q59" s="1036"/>
      <c r="R59" s="1028"/>
      <c r="S59" s="1028"/>
      <c r="T59" s="1028"/>
      <c r="U59" s="1028"/>
      <c r="V59" s="1028"/>
      <c r="W59" s="1028"/>
      <c r="X59" s="1028"/>
      <c r="Y59" s="1028"/>
      <c r="Z59" s="1028"/>
      <c r="AA59" s="1028"/>
      <c r="AB59" s="1028"/>
      <c r="AC59" s="1028"/>
      <c r="AD59" s="1028"/>
      <c r="AE59" s="1037"/>
      <c r="AF59" s="1038"/>
      <c r="AG59" s="1039"/>
      <c r="AH59" s="1039"/>
      <c r="AI59" s="1039"/>
      <c r="AJ59" s="1040"/>
      <c r="AK59" s="1027"/>
      <c r="AL59" s="1028"/>
      <c r="AM59" s="1028"/>
      <c r="AN59" s="1028"/>
      <c r="AO59" s="1028"/>
      <c r="AP59" s="1028"/>
      <c r="AQ59" s="1028"/>
      <c r="AR59" s="1028"/>
      <c r="AS59" s="1028"/>
      <c r="AT59" s="1028"/>
      <c r="AU59" s="1028"/>
      <c r="AV59" s="1028"/>
      <c r="AW59" s="1028"/>
      <c r="AX59" s="1028"/>
      <c r="AY59" s="1028"/>
      <c r="AZ59" s="1029"/>
      <c r="BA59" s="1029"/>
      <c r="BB59" s="1029"/>
      <c r="BC59" s="1029"/>
      <c r="BD59" s="1029"/>
      <c r="BE59" s="972"/>
      <c r="BF59" s="972"/>
      <c r="BG59" s="972"/>
      <c r="BH59" s="972"/>
      <c r="BI59" s="973"/>
      <c r="BJ59" s="232"/>
      <c r="BK59" s="232"/>
      <c r="BL59" s="232"/>
      <c r="BM59" s="232"/>
      <c r="BN59" s="232"/>
      <c r="BO59" s="241"/>
      <c r="BP59" s="241"/>
      <c r="BQ59" s="238">
        <v>53</v>
      </c>
      <c r="BR59" s="239"/>
      <c r="BS59" s="995"/>
      <c r="BT59" s="996"/>
      <c r="BU59" s="996"/>
      <c r="BV59" s="996"/>
      <c r="BW59" s="996"/>
      <c r="BX59" s="996"/>
      <c r="BY59" s="996"/>
      <c r="BZ59" s="996"/>
      <c r="CA59" s="996"/>
      <c r="CB59" s="996"/>
      <c r="CC59" s="996"/>
      <c r="CD59" s="996"/>
      <c r="CE59" s="996"/>
      <c r="CF59" s="996"/>
      <c r="CG59" s="1017"/>
      <c r="CH59" s="992"/>
      <c r="CI59" s="993"/>
      <c r="CJ59" s="993"/>
      <c r="CK59" s="993"/>
      <c r="CL59" s="994"/>
      <c r="CM59" s="992"/>
      <c r="CN59" s="993"/>
      <c r="CO59" s="993"/>
      <c r="CP59" s="993"/>
      <c r="CQ59" s="994"/>
      <c r="CR59" s="992"/>
      <c r="CS59" s="993"/>
      <c r="CT59" s="993"/>
      <c r="CU59" s="993"/>
      <c r="CV59" s="994"/>
      <c r="CW59" s="992"/>
      <c r="CX59" s="993"/>
      <c r="CY59" s="993"/>
      <c r="CZ59" s="993"/>
      <c r="DA59" s="994"/>
      <c r="DB59" s="992"/>
      <c r="DC59" s="993"/>
      <c r="DD59" s="993"/>
      <c r="DE59" s="993"/>
      <c r="DF59" s="994"/>
      <c r="DG59" s="992"/>
      <c r="DH59" s="993"/>
      <c r="DI59" s="993"/>
      <c r="DJ59" s="993"/>
      <c r="DK59" s="994"/>
      <c r="DL59" s="992"/>
      <c r="DM59" s="993"/>
      <c r="DN59" s="993"/>
      <c r="DO59" s="993"/>
      <c r="DP59" s="994"/>
      <c r="DQ59" s="992"/>
      <c r="DR59" s="993"/>
      <c r="DS59" s="993"/>
      <c r="DT59" s="993"/>
      <c r="DU59" s="994"/>
      <c r="DV59" s="995"/>
      <c r="DW59" s="996"/>
      <c r="DX59" s="996"/>
      <c r="DY59" s="996"/>
      <c r="DZ59" s="997"/>
      <c r="EA59" s="230"/>
    </row>
    <row r="60" spans="1:131" ht="26.25" customHeight="1" x14ac:dyDescent="0.15">
      <c r="A60" s="238">
        <v>33</v>
      </c>
      <c r="B60" s="1033"/>
      <c r="C60" s="1034"/>
      <c r="D60" s="1034"/>
      <c r="E60" s="1034"/>
      <c r="F60" s="1034"/>
      <c r="G60" s="1034"/>
      <c r="H60" s="1034"/>
      <c r="I60" s="1034"/>
      <c r="J60" s="1034"/>
      <c r="K60" s="1034"/>
      <c r="L60" s="1034"/>
      <c r="M60" s="1034"/>
      <c r="N60" s="1034"/>
      <c r="O60" s="1034"/>
      <c r="P60" s="1035"/>
      <c r="Q60" s="1036"/>
      <c r="R60" s="1028"/>
      <c r="S60" s="1028"/>
      <c r="T60" s="1028"/>
      <c r="U60" s="1028"/>
      <c r="V60" s="1028"/>
      <c r="W60" s="1028"/>
      <c r="X60" s="1028"/>
      <c r="Y60" s="1028"/>
      <c r="Z60" s="1028"/>
      <c r="AA60" s="1028"/>
      <c r="AB60" s="1028"/>
      <c r="AC60" s="1028"/>
      <c r="AD60" s="1028"/>
      <c r="AE60" s="1037"/>
      <c r="AF60" s="1038"/>
      <c r="AG60" s="1039"/>
      <c r="AH60" s="1039"/>
      <c r="AI60" s="1039"/>
      <c r="AJ60" s="1040"/>
      <c r="AK60" s="1027"/>
      <c r="AL60" s="1028"/>
      <c r="AM60" s="1028"/>
      <c r="AN60" s="1028"/>
      <c r="AO60" s="1028"/>
      <c r="AP60" s="1028"/>
      <c r="AQ60" s="1028"/>
      <c r="AR60" s="1028"/>
      <c r="AS60" s="1028"/>
      <c r="AT60" s="1028"/>
      <c r="AU60" s="1028"/>
      <c r="AV60" s="1028"/>
      <c r="AW60" s="1028"/>
      <c r="AX60" s="1028"/>
      <c r="AY60" s="1028"/>
      <c r="AZ60" s="1029"/>
      <c r="BA60" s="1029"/>
      <c r="BB60" s="1029"/>
      <c r="BC60" s="1029"/>
      <c r="BD60" s="1029"/>
      <c r="BE60" s="972"/>
      <c r="BF60" s="972"/>
      <c r="BG60" s="972"/>
      <c r="BH60" s="972"/>
      <c r="BI60" s="973"/>
      <c r="BJ60" s="232"/>
      <c r="BK60" s="232"/>
      <c r="BL60" s="232"/>
      <c r="BM60" s="232"/>
      <c r="BN60" s="232"/>
      <c r="BO60" s="241"/>
      <c r="BP60" s="241"/>
      <c r="BQ60" s="238">
        <v>54</v>
      </c>
      <c r="BR60" s="239"/>
      <c r="BS60" s="995"/>
      <c r="BT60" s="996"/>
      <c r="BU60" s="996"/>
      <c r="BV60" s="996"/>
      <c r="BW60" s="996"/>
      <c r="BX60" s="996"/>
      <c r="BY60" s="996"/>
      <c r="BZ60" s="996"/>
      <c r="CA60" s="996"/>
      <c r="CB60" s="996"/>
      <c r="CC60" s="996"/>
      <c r="CD60" s="996"/>
      <c r="CE60" s="996"/>
      <c r="CF60" s="996"/>
      <c r="CG60" s="1017"/>
      <c r="CH60" s="992"/>
      <c r="CI60" s="993"/>
      <c r="CJ60" s="993"/>
      <c r="CK60" s="993"/>
      <c r="CL60" s="994"/>
      <c r="CM60" s="992"/>
      <c r="CN60" s="993"/>
      <c r="CO60" s="993"/>
      <c r="CP60" s="993"/>
      <c r="CQ60" s="994"/>
      <c r="CR60" s="992"/>
      <c r="CS60" s="993"/>
      <c r="CT60" s="993"/>
      <c r="CU60" s="993"/>
      <c r="CV60" s="994"/>
      <c r="CW60" s="992"/>
      <c r="CX60" s="993"/>
      <c r="CY60" s="993"/>
      <c r="CZ60" s="993"/>
      <c r="DA60" s="994"/>
      <c r="DB60" s="992"/>
      <c r="DC60" s="993"/>
      <c r="DD60" s="993"/>
      <c r="DE60" s="993"/>
      <c r="DF60" s="994"/>
      <c r="DG60" s="992"/>
      <c r="DH60" s="993"/>
      <c r="DI60" s="993"/>
      <c r="DJ60" s="993"/>
      <c r="DK60" s="994"/>
      <c r="DL60" s="992"/>
      <c r="DM60" s="993"/>
      <c r="DN60" s="993"/>
      <c r="DO60" s="993"/>
      <c r="DP60" s="994"/>
      <c r="DQ60" s="992"/>
      <c r="DR60" s="993"/>
      <c r="DS60" s="993"/>
      <c r="DT60" s="993"/>
      <c r="DU60" s="994"/>
      <c r="DV60" s="995"/>
      <c r="DW60" s="996"/>
      <c r="DX60" s="996"/>
      <c r="DY60" s="996"/>
      <c r="DZ60" s="997"/>
      <c r="EA60" s="230"/>
    </row>
    <row r="61" spans="1:131" ht="26.25" customHeight="1" thickBot="1" x14ac:dyDescent="0.2">
      <c r="A61" s="238">
        <v>34</v>
      </c>
      <c r="B61" s="1033"/>
      <c r="C61" s="1034"/>
      <c r="D61" s="1034"/>
      <c r="E61" s="1034"/>
      <c r="F61" s="1034"/>
      <c r="G61" s="1034"/>
      <c r="H61" s="1034"/>
      <c r="I61" s="1034"/>
      <c r="J61" s="1034"/>
      <c r="K61" s="1034"/>
      <c r="L61" s="1034"/>
      <c r="M61" s="1034"/>
      <c r="N61" s="1034"/>
      <c r="O61" s="1034"/>
      <c r="P61" s="1035"/>
      <c r="Q61" s="1036"/>
      <c r="R61" s="1028"/>
      <c r="S61" s="1028"/>
      <c r="T61" s="1028"/>
      <c r="U61" s="1028"/>
      <c r="V61" s="1028"/>
      <c r="W61" s="1028"/>
      <c r="X61" s="1028"/>
      <c r="Y61" s="1028"/>
      <c r="Z61" s="1028"/>
      <c r="AA61" s="1028"/>
      <c r="AB61" s="1028"/>
      <c r="AC61" s="1028"/>
      <c r="AD61" s="1028"/>
      <c r="AE61" s="1037"/>
      <c r="AF61" s="1038"/>
      <c r="AG61" s="1039"/>
      <c r="AH61" s="1039"/>
      <c r="AI61" s="1039"/>
      <c r="AJ61" s="1040"/>
      <c r="AK61" s="1027"/>
      <c r="AL61" s="1028"/>
      <c r="AM61" s="1028"/>
      <c r="AN61" s="1028"/>
      <c r="AO61" s="1028"/>
      <c r="AP61" s="1028"/>
      <c r="AQ61" s="1028"/>
      <c r="AR61" s="1028"/>
      <c r="AS61" s="1028"/>
      <c r="AT61" s="1028"/>
      <c r="AU61" s="1028"/>
      <c r="AV61" s="1028"/>
      <c r="AW61" s="1028"/>
      <c r="AX61" s="1028"/>
      <c r="AY61" s="1028"/>
      <c r="AZ61" s="1029"/>
      <c r="BA61" s="1029"/>
      <c r="BB61" s="1029"/>
      <c r="BC61" s="1029"/>
      <c r="BD61" s="1029"/>
      <c r="BE61" s="972"/>
      <c r="BF61" s="972"/>
      <c r="BG61" s="972"/>
      <c r="BH61" s="972"/>
      <c r="BI61" s="973"/>
      <c r="BJ61" s="232"/>
      <c r="BK61" s="232"/>
      <c r="BL61" s="232"/>
      <c r="BM61" s="232"/>
      <c r="BN61" s="232"/>
      <c r="BO61" s="241"/>
      <c r="BP61" s="241"/>
      <c r="BQ61" s="238">
        <v>55</v>
      </c>
      <c r="BR61" s="239"/>
      <c r="BS61" s="995"/>
      <c r="BT61" s="996"/>
      <c r="BU61" s="996"/>
      <c r="BV61" s="996"/>
      <c r="BW61" s="996"/>
      <c r="BX61" s="996"/>
      <c r="BY61" s="996"/>
      <c r="BZ61" s="996"/>
      <c r="CA61" s="996"/>
      <c r="CB61" s="996"/>
      <c r="CC61" s="996"/>
      <c r="CD61" s="996"/>
      <c r="CE61" s="996"/>
      <c r="CF61" s="996"/>
      <c r="CG61" s="1017"/>
      <c r="CH61" s="992"/>
      <c r="CI61" s="993"/>
      <c r="CJ61" s="993"/>
      <c r="CK61" s="993"/>
      <c r="CL61" s="994"/>
      <c r="CM61" s="992"/>
      <c r="CN61" s="993"/>
      <c r="CO61" s="993"/>
      <c r="CP61" s="993"/>
      <c r="CQ61" s="994"/>
      <c r="CR61" s="992"/>
      <c r="CS61" s="993"/>
      <c r="CT61" s="993"/>
      <c r="CU61" s="993"/>
      <c r="CV61" s="994"/>
      <c r="CW61" s="992"/>
      <c r="CX61" s="993"/>
      <c r="CY61" s="993"/>
      <c r="CZ61" s="993"/>
      <c r="DA61" s="994"/>
      <c r="DB61" s="992"/>
      <c r="DC61" s="993"/>
      <c r="DD61" s="993"/>
      <c r="DE61" s="993"/>
      <c r="DF61" s="994"/>
      <c r="DG61" s="992"/>
      <c r="DH61" s="993"/>
      <c r="DI61" s="993"/>
      <c r="DJ61" s="993"/>
      <c r="DK61" s="994"/>
      <c r="DL61" s="992"/>
      <c r="DM61" s="993"/>
      <c r="DN61" s="993"/>
      <c r="DO61" s="993"/>
      <c r="DP61" s="994"/>
      <c r="DQ61" s="992"/>
      <c r="DR61" s="993"/>
      <c r="DS61" s="993"/>
      <c r="DT61" s="993"/>
      <c r="DU61" s="994"/>
      <c r="DV61" s="995"/>
      <c r="DW61" s="996"/>
      <c r="DX61" s="996"/>
      <c r="DY61" s="996"/>
      <c r="DZ61" s="997"/>
      <c r="EA61" s="230"/>
    </row>
    <row r="62" spans="1:131" ht="26.25" customHeight="1" x14ac:dyDescent="0.15">
      <c r="A62" s="238">
        <v>35</v>
      </c>
      <c r="B62" s="1033"/>
      <c r="C62" s="1034"/>
      <c r="D62" s="1034"/>
      <c r="E62" s="1034"/>
      <c r="F62" s="1034"/>
      <c r="G62" s="1034"/>
      <c r="H62" s="1034"/>
      <c r="I62" s="1034"/>
      <c r="J62" s="1034"/>
      <c r="K62" s="1034"/>
      <c r="L62" s="1034"/>
      <c r="M62" s="1034"/>
      <c r="N62" s="1034"/>
      <c r="O62" s="1034"/>
      <c r="P62" s="1035"/>
      <c r="Q62" s="1036"/>
      <c r="R62" s="1028"/>
      <c r="S62" s="1028"/>
      <c r="T62" s="1028"/>
      <c r="U62" s="1028"/>
      <c r="V62" s="1028"/>
      <c r="W62" s="1028"/>
      <c r="X62" s="1028"/>
      <c r="Y62" s="1028"/>
      <c r="Z62" s="1028"/>
      <c r="AA62" s="1028"/>
      <c r="AB62" s="1028"/>
      <c r="AC62" s="1028"/>
      <c r="AD62" s="1028"/>
      <c r="AE62" s="1037"/>
      <c r="AF62" s="1038"/>
      <c r="AG62" s="1039"/>
      <c r="AH62" s="1039"/>
      <c r="AI62" s="1039"/>
      <c r="AJ62" s="1040"/>
      <c r="AK62" s="1027"/>
      <c r="AL62" s="1028"/>
      <c r="AM62" s="1028"/>
      <c r="AN62" s="1028"/>
      <c r="AO62" s="1028"/>
      <c r="AP62" s="1028"/>
      <c r="AQ62" s="1028"/>
      <c r="AR62" s="1028"/>
      <c r="AS62" s="1028"/>
      <c r="AT62" s="1028"/>
      <c r="AU62" s="1028"/>
      <c r="AV62" s="1028"/>
      <c r="AW62" s="1028"/>
      <c r="AX62" s="1028"/>
      <c r="AY62" s="1028"/>
      <c r="AZ62" s="1029"/>
      <c r="BA62" s="1029"/>
      <c r="BB62" s="1029"/>
      <c r="BC62" s="1029"/>
      <c r="BD62" s="1029"/>
      <c r="BE62" s="972"/>
      <c r="BF62" s="972"/>
      <c r="BG62" s="972"/>
      <c r="BH62" s="972"/>
      <c r="BI62" s="973"/>
      <c r="BJ62" s="1030" t="s">
        <v>397</v>
      </c>
      <c r="BK62" s="1031"/>
      <c r="BL62" s="1031"/>
      <c r="BM62" s="1031"/>
      <c r="BN62" s="1032"/>
      <c r="BO62" s="241"/>
      <c r="BP62" s="241"/>
      <c r="BQ62" s="238">
        <v>56</v>
      </c>
      <c r="BR62" s="239"/>
      <c r="BS62" s="995"/>
      <c r="BT62" s="996"/>
      <c r="BU62" s="996"/>
      <c r="BV62" s="996"/>
      <c r="BW62" s="996"/>
      <c r="BX62" s="996"/>
      <c r="BY62" s="996"/>
      <c r="BZ62" s="996"/>
      <c r="CA62" s="996"/>
      <c r="CB62" s="996"/>
      <c r="CC62" s="996"/>
      <c r="CD62" s="996"/>
      <c r="CE62" s="996"/>
      <c r="CF62" s="996"/>
      <c r="CG62" s="1017"/>
      <c r="CH62" s="992"/>
      <c r="CI62" s="993"/>
      <c r="CJ62" s="993"/>
      <c r="CK62" s="993"/>
      <c r="CL62" s="994"/>
      <c r="CM62" s="992"/>
      <c r="CN62" s="993"/>
      <c r="CO62" s="993"/>
      <c r="CP62" s="993"/>
      <c r="CQ62" s="994"/>
      <c r="CR62" s="992"/>
      <c r="CS62" s="993"/>
      <c r="CT62" s="993"/>
      <c r="CU62" s="993"/>
      <c r="CV62" s="994"/>
      <c r="CW62" s="992"/>
      <c r="CX62" s="993"/>
      <c r="CY62" s="993"/>
      <c r="CZ62" s="993"/>
      <c r="DA62" s="994"/>
      <c r="DB62" s="992"/>
      <c r="DC62" s="993"/>
      <c r="DD62" s="993"/>
      <c r="DE62" s="993"/>
      <c r="DF62" s="994"/>
      <c r="DG62" s="992"/>
      <c r="DH62" s="993"/>
      <c r="DI62" s="993"/>
      <c r="DJ62" s="993"/>
      <c r="DK62" s="994"/>
      <c r="DL62" s="992"/>
      <c r="DM62" s="993"/>
      <c r="DN62" s="993"/>
      <c r="DO62" s="993"/>
      <c r="DP62" s="994"/>
      <c r="DQ62" s="992"/>
      <c r="DR62" s="993"/>
      <c r="DS62" s="993"/>
      <c r="DT62" s="993"/>
      <c r="DU62" s="994"/>
      <c r="DV62" s="995"/>
      <c r="DW62" s="996"/>
      <c r="DX62" s="996"/>
      <c r="DY62" s="996"/>
      <c r="DZ62" s="997"/>
      <c r="EA62" s="230"/>
    </row>
    <row r="63" spans="1:131" ht="26.25" customHeight="1" thickBot="1" x14ac:dyDescent="0.2">
      <c r="A63" s="240" t="s">
        <v>377</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3"/>
      <c r="AF63" s="1024">
        <v>1409</v>
      </c>
      <c r="AG63" s="959"/>
      <c r="AH63" s="959"/>
      <c r="AI63" s="959"/>
      <c r="AJ63" s="1025"/>
      <c r="AK63" s="1026"/>
      <c r="AL63" s="963"/>
      <c r="AM63" s="963"/>
      <c r="AN63" s="963"/>
      <c r="AO63" s="963"/>
      <c r="AP63" s="959">
        <f>AP31+AP32+AP33</f>
        <v>38430</v>
      </c>
      <c r="AQ63" s="959"/>
      <c r="AR63" s="959"/>
      <c r="AS63" s="959"/>
      <c r="AT63" s="959"/>
      <c r="AU63" s="959">
        <f>AU31+AU32+AU33</f>
        <v>32555</v>
      </c>
      <c r="AV63" s="959"/>
      <c r="AW63" s="959"/>
      <c r="AX63" s="959"/>
      <c r="AY63" s="959"/>
      <c r="AZ63" s="1020"/>
      <c r="BA63" s="1020"/>
      <c r="BB63" s="1020"/>
      <c r="BC63" s="1020"/>
      <c r="BD63" s="1020"/>
      <c r="BE63" s="960"/>
      <c r="BF63" s="960"/>
      <c r="BG63" s="960"/>
      <c r="BH63" s="960"/>
      <c r="BI63" s="961"/>
      <c r="BJ63" s="1021" t="s">
        <v>122</v>
      </c>
      <c r="BK63" s="953"/>
      <c r="BL63" s="953"/>
      <c r="BM63" s="953"/>
      <c r="BN63" s="1022"/>
      <c r="BO63" s="241"/>
      <c r="BP63" s="241"/>
      <c r="BQ63" s="238">
        <v>57</v>
      </c>
      <c r="BR63" s="239"/>
      <c r="BS63" s="995"/>
      <c r="BT63" s="996"/>
      <c r="BU63" s="996"/>
      <c r="BV63" s="996"/>
      <c r="BW63" s="996"/>
      <c r="BX63" s="996"/>
      <c r="BY63" s="996"/>
      <c r="BZ63" s="996"/>
      <c r="CA63" s="996"/>
      <c r="CB63" s="996"/>
      <c r="CC63" s="996"/>
      <c r="CD63" s="996"/>
      <c r="CE63" s="996"/>
      <c r="CF63" s="996"/>
      <c r="CG63" s="1017"/>
      <c r="CH63" s="992"/>
      <c r="CI63" s="993"/>
      <c r="CJ63" s="993"/>
      <c r="CK63" s="993"/>
      <c r="CL63" s="994"/>
      <c r="CM63" s="992"/>
      <c r="CN63" s="993"/>
      <c r="CO63" s="993"/>
      <c r="CP63" s="993"/>
      <c r="CQ63" s="994"/>
      <c r="CR63" s="992"/>
      <c r="CS63" s="993"/>
      <c r="CT63" s="993"/>
      <c r="CU63" s="993"/>
      <c r="CV63" s="994"/>
      <c r="CW63" s="992"/>
      <c r="CX63" s="993"/>
      <c r="CY63" s="993"/>
      <c r="CZ63" s="993"/>
      <c r="DA63" s="994"/>
      <c r="DB63" s="992"/>
      <c r="DC63" s="993"/>
      <c r="DD63" s="993"/>
      <c r="DE63" s="993"/>
      <c r="DF63" s="994"/>
      <c r="DG63" s="992"/>
      <c r="DH63" s="993"/>
      <c r="DI63" s="993"/>
      <c r="DJ63" s="993"/>
      <c r="DK63" s="994"/>
      <c r="DL63" s="992"/>
      <c r="DM63" s="993"/>
      <c r="DN63" s="993"/>
      <c r="DO63" s="993"/>
      <c r="DP63" s="994"/>
      <c r="DQ63" s="992"/>
      <c r="DR63" s="993"/>
      <c r="DS63" s="993"/>
      <c r="DT63" s="993"/>
      <c r="DU63" s="994"/>
      <c r="DV63" s="995"/>
      <c r="DW63" s="996"/>
      <c r="DX63" s="996"/>
      <c r="DY63" s="996"/>
      <c r="DZ63" s="997"/>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5"/>
      <c r="BT64" s="996"/>
      <c r="BU64" s="996"/>
      <c r="BV64" s="996"/>
      <c r="BW64" s="996"/>
      <c r="BX64" s="996"/>
      <c r="BY64" s="996"/>
      <c r="BZ64" s="996"/>
      <c r="CA64" s="996"/>
      <c r="CB64" s="996"/>
      <c r="CC64" s="996"/>
      <c r="CD64" s="996"/>
      <c r="CE64" s="996"/>
      <c r="CF64" s="996"/>
      <c r="CG64" s="1017"/>
      <c r="CH64" s="992"/>
      <c r="CI64" s="993"/>
      <c r="CJ64" s="993"/>
      <c r="CK64" s="993"/>
      <c r="CL64" s="994"/>
      <c r="CM64" s="992"/>
      <c r="CN64" s="993"/>
      <c r="CO64" s="993"/>
      <c r="CP64" s="993"/>
      <c r="CQ64" s="994"/>
      <c r="CR64" s="992"/>
      <c r="CS64" s="993"/>
      <c r="CT64" s="993"/>
      <c r="CU64" s="993"/>
      <c r="CV64" s="994"/>
      <c r="CW64" s="992"/>
      <c r="CX64" s="993"/>
      <c r="CY64" s="993"/>
      <c r="CZ64" s="993"/>
      <c r="DA64" s="994"/>
      <c r="DB64" s="992"/>
      <c r="DC64" s="993"/>
      <c r="DD64" s="993"/>
      <c r="DE64" s="993"/>
      <c r="DF64" s="994"/>
      <c r="DG64" s="992"/>
      <c r="DH64" s="993"/>
      <c r="DI64" s="993"/>
      <c r="DJ64" s="993"/>
      <c r="DK64" s="994"/>
      <c r="DL64" s="992"/>
      <c r="DM64" s="993"/>
      <c r="DN64" s="993"/>
      <c r="DO64" s="993"/>
      <c r="DP64" s="994"/>
      <c r="DQ64" s="992"/>
      <c r="DR64" s="993"/>
      <c r="DS64" s="993"/>
      <c r="DT64" s="993"/>
      <c r="DU64" s="994"/>
      <c r="DV64" s="995"/>
      <c r="DW64" s="996"/>
      <c r="DX64" s="996"/>
      <c r="DY64" s="996"/>
      <c r="DZ64" s="997"/>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5"/>
      <c r="BT65" s="996"/>
      <c r="BU65" s="996"/>
      <c r="BV65" s="996"/>
      <c r="BW65" s="996"/>
      <c r="BX65" s="996"/>
      <c r="BY65" s="996"/>
      <c r="BZ65" s="996"/>
      <c r="CA65" s="996"/>
      <c r="CB65" s="996"/>
      <c r="CC65" s="996"/>
      <c r="CD65" s="996"/>
      <c r="CE65" s="996"/>
      <c r="CF65" s="996"/>
      <c r="CG65" s="1017"/>
      <c r="CH65" s="992"/>
      <c r="CI65" s="993"/>
      <c r="CJ65" s="993"/>
      <c r="CK65" s="993"/>
      <c r="CL65" s="994"/>
      <c r="CM65" s="992"/>
      <c r="CN65" s="993"/>
      <c r="CO65" s="993"/>
      <c r="CP65" s="993"/>
      <c r="CQ65" s="994"/>
      <c r="CR65" s="992"/>
      <c r="CS65" s="993"/>
      <c r="CT65" s="993"/>
      <c r="CU65" s="993"/>
      <c r="CV65" s="994"/>
      <c r="CW65" s="992"/>
      <c r="CX65" s="993"/>
      <c r="CY65" s="993"/>
      <c r="CZ65" s="993"/>
      <c r="DA65" s="994"/>
      <c r="DB65" s="992"/>
      <c r="DC65" s="993"/>
      <c r="DD65" s="993"/>
      <c r="DE65" s="993"/>
      <c r="DF65" s="994"/>
      <c r="DG65" s="992"/>
      <c r="DH65" s="993"/>
      <c r="DI65" s="993"/>
      <c r="DJ65" s="993"/>
      <c r="DK65" s="994"/>
      <c r="DL65" s="992"/>
      <c r="DM65" s="993"/>
      <c r="DN65" s="993"/>
      <c r="DO65" s="993"/>
      <c r="DP65" s="994"/>
      <c r="DQ65" s="992"/>
      <c r="DR65" s="993"/>
      <c r="DS65" s="993"/>
      <c r="DT65" s="993"/>
      <c r="DU65" s="994"/>
      <c r="DV65" s="995"/>
      <c r="DW65" s="996"/>
      <c r="DX65" s="996"/>
      <c r="DY65" s="996"/>
      <c r="DZ65" s="997"/>
      <c r="EA65" s="230"/>
    </row>
    <row r="66" spans="1:131" ht="26.25" customHeight="1" x14ac:dyDescent="0.15">
      <c r="A66" s="998" t="s">
        <v>400</v>
      </c>
      <c r="B66" s="999"/>
      <c r="C66" s="999"/>
      <c r="D66" s="999"/>
      <c r="E66" s="999"/>
      <c r="F66" s="999"/>
      <c r="G66" s="999"/>
      <c r="H66" s="999"/>
      <c r="I66" s="999"/>
      <c r="J66" s="999"/>
      <c r="K66" s="999"/>
      <c r="L66" s="999"/>
      <c r="M66" s="999"/>
      <c r="N66" s="999"/>
      <c r="O66" s="999"/>
      <c r="P66" s="1000"/>
      <c r="Q66" s="1004" t="s">
        <v>381</v>
      </c>
      <c r="R66" s="1005"/>
      <c r="S66" s="1005"/>
      <c r="T66" s="1005"/>
      <c r="U66" s="1006"/>
      <c r="V66" s="1004" t="s">
        <v>382</v>
      </c>
      <c r="W66" s="1005"/>
      <c r="X66" s="1005"/>
      <c r="Y66" s="1005"/>
      <c r="Z66" s="1006"/>
      <c r="AA66" s="1004" t="s">
        <v>383</v>
      </c>
      <c r="AB66" s="1005"/>
      <c r="AC66" s="1005"/>
      <c r="AD66" s="1005"/>
      <c r="AE66" s="1006"/>
      <c r="AF66" s="1010" t="s">
        <v>384</v>
      </c>
      <c r="AG66" s="1011"/>
      <c r="AH66" s="1011"/>
      <c r="AI66" s="1011"/>
      <c r="AJ66" s="1012"/>
      <c r="AK66" s="1004" t="s">
        <v>385</v>
      </c>
      <c r="AL66" s="999"/>
      <c r="AM66" s="999"/>
      <c r="AN66" s="999"/>
      <c r="AO66" s="1000"/>
      <c r="AP66" s="1004" t="s">
        <v>386</v>
      </c>
      <c r="AQ66" s="1005"/>
      <c r="AR66" s="1005"/>
      <c r="AS66" s="1005"/>
      <c r="AT66" s="1006"/>
      <c r="AU66" s="1004" t="s">
        <v>401</v>
      </c>
      <c r="AV66" s="1005"/>
      <c r="AW66" s="1005"/>
      <c r="AX66" s="1005"/>
      <c r="AY66" s="1006"/>
      <c r="AZ66" s="1004" t="s">
        <v>365</v>
      </c>
      <c r="BA66" s="1005"/>
      <c r="BB66" s="1005"/>
      <c r="BC66" s="1005"/>
      <c r="BD66" s="1018"/>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1001"/>
      <c r="B67" s="1002"/>
      <c r="C67" s="1002"/>
      <c r="D67" s="1002"/>
      <c r="E67" s="1002"/>
      <c r="F67" s="1002"/>
      <c r="G67" s="1002"/>
      <c r="H67" s="1002"/>
      <c r="I67" s="1002"/>
      <c r="J67" s="1002"/>
      <c r="K67" s="1002"/>
      <c r="L67" s="1002"/>
      <c r="M67" s="1002"/>
      <c r="N67" s="1002"/>
      <c r="O67" s="1002"/>
      <c r="P67" s="1003"/>
      <c r="Q67" s="1007"/>
      <c r="R67" s="1008"/>
      <c r="S67" s="1008"/>
      <c r="T67" s="1008"/>
      <c r="U67" s="1009"/>
      <c r="V67" s="1007"/>
      <c r="W67" s="1008"/>
      <c r="X67" s="1008"/>
      <c r="Y67" s="1008"/>
      <c r="Z67" s="1009"/>
      <c r="AA67" s="1007"/>
      <c r="AB67" s="1008"/>
      <c r="AC67" s="1008"/>
      <c r="AD67" s="1008"/>
      <c r="AE67" s="1009"/>
      <c r="AF67" s="1013"/>
      <c r="AG67" s="1014"/>
      <c r="AH67" s="1014"/>
      <c r="AI67" s="1014"/>
      <c r="AJ67" s="1015"/>
      <c r="AK67" s="1016"/>
      <c r="AL67" s="1002"/>
      <c r="AM67" s="1002"/>
      <c r="AN67" s="1002"/>
      <c r="AO67" s="1003"/>
      <c r="AP67" s="1007"/>
      <c r="AQ67" s="1008"/>
      <c r="AR67" s="1008"/>
      <c r="AS67" s="1008"/>
      <c r="AT67" s="1009"/>
      <c r="AU67" s="1007"/>
      <c r="AV67" s="1008"/>
      <c r="AW67" s="1008"/>
      <c r="AX67" s="1008"/>
      <c r="AY67" s="1009"/>
      <c r="AZ67" s="1007"/>
      <c r="BA67" s="1008"/>
      <c r="BB67" s="1008"/>
      <c r="BC67" s="1008"/>
      <c r="BD67" s="1019"/>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7" t="s">
        <v>558</v>
      </c>
      <c r="C68" s="988"/>
      <c r="D68" s="988"/>
      <c r="E68" s="988"/>
      <c r="F68" s="988"/>
      <c r="G68" s="988"/>
      <c r="H68" s="988"/>
      <c r="I68" s="988"/>
      <c r="J68" s="988"/>
      <c r="K68" s="988"/>
      <c r="L68" s="988"/>
      <c r="M68" s="988"/>
      <c r="N68" s="988"/>
      <c r="O68" s="988"/>
      <c r="P68" s="989"/>
      <c r="Q68" s="990">
        <v>10136</v>
      </c>
      <c r="R68" s="991"/>
      <c r="S68" s="991"/>
      <c r="T68" s="991"/>
      <c r="U68" s="991"/>
      <c r="V68" s="991">
        <v>9277</v>
      </c>
      <c r="W68" s="991"/>
      <c r="X68" s="991"/>
      <c r="Y68" s="991"/>
      <c r="Z68" s="991"/>
      <c r="AA68" s="991">
        <v>859</v>
      </c>
      <c r="AB68" s="991"/>
      <c r="AC68" s="991"/>
      <c r="AD68" s="991"/>
      <c r="AE68" s="991"/>
      <c r="AF68" s="991">
        <v>859</v>
      </c>
      <c r="AG68" s="991"/>
      <c r="AH68" s="991"/>
      <c r="AI68" s="991"/>
      <c r="AJ68" s="991"/>
      <c r="AK68" s="991">
        <v>110</v>
      </c>
      <c r="AL68" s="991"/>
      <c r="AM68" s="991"/>
      <c r="AN68" s="991"/>
      <c r="AO68" s="991"/>
      <c r="AP68" s="982" t="s">
        <v>489</v>
      </c>
      <c r="AQ68" s="983"/>
      <c r="AR68" s="983"/>
      <c r="AS68" s="983"/>
      <c r="AT68" s="984"/>
      <c r="AU68" s="982" t="s">
        <v>489</v>
      </c>
      <c r="AV68" s="983"/>
      <c r="AW68" s="983"/>
      <c r="AX68" s="983"/>
      <c r="AY68" s="984"/>
      <c r="AZ68" s="985"/>
      <c r="BA68" s="985"/>
      <c r="BB68" s="985"/>
      <c r="BC68" s="985"/>
      <c r="BD68" s="986"/>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559</v>
      </c>
      <c r="C69" s="975"/>
      <c r="D69" s="975"/>
      <c r="E69" s="975"/>
      <c r="F69" s="975"/>
      <c r="G69" s="975"/>
      <c r="H69" s="975"/>
      <c r="I69" s="975"/>
      <c r="J69" s="975"/>
      <c r="K69" s="975"/>
      <c r="L69" s="975"/>
      <c r="M69" s="975"/>
      <c r="N69" s="975"/>
      <c r="O69" s="975"/>
      <c r="P69" s="976"/>
      <c r="Q69" s="977">
        <v>6399</v>
      </c>
      <c r="R69" s="971"/>
      <c r="S69" s="971"/>
      <c r="T69" s="971"/>
      <c r="U69" s="971"/>
      <c r="V69" s="971">
        <v>5909</v>
      </c>
      <c r="W69" s="971"/>
      <c r="X69" s="971"/>
      <c r="Y69" s="971"/>
      <c r="Z69" s="971"/>
      <c r="AA69" s="971">
        <v>489</v>
      </c>
      <c r="AB69" s="971"/>
      <c r="AC69" s="971"/>
      <c r="AD69" s="971"/>
      <c r="AE69" s="971"/>
      <c r="AF69" s="971">
        <v>141</v>
      </c>
      <c r="AG69" s="971"/>
      <c r="AH69" s="971"/>
      <c r="AI69" s="971"/>
      <c r="AJ69" s="971"/>
      <c r="AK69" s="971">
        <v>60</v>
      </c>
      <c r="AL69" s="971"/>
      <c r="AM69" s="971"/>
      <c r="AN69" s="971"/>
      <c r="AO69" s="971"/>
      <c r="AP69" s="971">
        <v>574</v>
      </c>
      <c r="AQ69" s="971"/>
      <c r="AR69" s="971"/>
      <c r="AS69" s="971"/>
      <c r="AT69" s="971"/>
      <c r="AU69" s="971">
        <v>418</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560</v>
      </c>
      <c r="C70" s="975"/>
      <c r="D70" s="975"/>
      <c r="E70" s="975"/>
      <c r="F70" s="975"/>
      <c r="G70" s="975"/>
      <c r="H70" s="975"/>
      <c r="I70" s="975"/>
      <c r="J70" s="975"/>
      <c r="K70" s="975"/>
      <c r="L70" s="975"/>
      <c r="M70" s="975"/>
      <c r="N70" s="975"/>
      <c r="O70" s="975"/>
      <c r="P70" s="976"/>
      <c r="Q70" s="977">
        <v>247</v>
      </c>
      <c r="R70" s="971"/>
      <c r="S70" s="971"/>
      <c r="T70" s="971"/>
      <c r="U70" s="971"/>
      <c r="V70" s="971">
        <v>242</v>
      </c>
      <c r="W70" s="971"/>
      <c r="X70" s="971"/>
      <c r="Y70" s="971"/>
      <c r="Z70" s="971"/>
      <c r="AA70" s="971">
        <v>5</v>
      </c>
      <c r="AB70" s="971"/>
      <c r="AC70" s="971"/>
      <c r="AD70" s="971"/>
      <c r="AE70" s="971"/>
      <c r="AF70" s="971">
        <v>5</v>
      </c>
      <c r="AG70" s="971"/>
      <c r="AH70" s="971"/>
      <c r="AI70" s="971"/>
      <c r="AJ70" s="971"/>
      <c r="AK70" s="971">
        <v>4</v>
      </c>
      <c r="AL70" s="971"/>
      <c r="AM70" s="971"/>
      <c r="AN70" s="971"/>
      <c r="AO70" s="971"/>
      <c r="AP70" s="971" t="s">
        <v>489</v>
      </c>
      <c r="AQ70" s="971"/>
      <c r="AR70" s="971"/>
      <c r="AS70" s="971"/>
      <c r="AT70" s="971"/>
      <c r="AU70" s="971" t="s">
        <v>489</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561</v>
      </c>
      <c r="C71" s="975"/>
      <c r="D71" s="975"/>
      <c r="E71" s="975"/>
      <c r="F71" s="975"/>
      <c r="G71" s="975"/>
      <c r="H71" s="975"/>
      <c r="I71" s="975"/>
      <c r="J71" s="975"/>
      <c r="K71" s="975"/>
      <c r="L71" s="975"/>
      <c r="M71" s="975"/>
      <c r="N71" s="975"/>
      <c r="O71" s="975"/>
      <c r="P71" s="976"/>
      <c r="Q71" s="977">
        <v>756</v>
      </c>
      <c r="R71" s="971"/>
      <c r="S71" s="971"/>
      <c r="T71" s="971"/>
      <c r="U71" s="971"/>
      <c r="V71" s="971">
        <v>659</v>
      </c>
      <c r="W71" s="971"/>
      <c r="X71" s="971"/>
      <c r="Y71" s="971"/>
      <c r="Z71" s="971"/>
      <c r="AA71" s="971">
        <v>97</v>
      </c>
      <c r="AB71" s="971"/>
      <c r="AC71" s="971"/>
      <c r="AD71" s="971"/>
      <c r="AE71" s="971"/>
      <c r="AF71" s="971">
        <v>97</v>
      </c>
      <c r="AG71" s="971"/>
      <c r="AH71" s="971"/>
      <c r="AI71" s="971"/>
      <c r="AJ71" s="971"/>
      <c r="AK71" s="971">
        <v>536</v>
      </c>
      <c r="AL71" s="971"/>
      <c r="AM71" s="971"/>
      <c r="AN71" s="971"/>
      <c r="AO71" s="971"/>
      <c r="AP71" s="971" t="s">
        <v>489</v>
      </c>
      <c r="AQ71" s="971"/>
      <c r="AR71" s="971"/>
      <c r="AS71" s="971"/>
      <c r="AT71" s="971"/>
      <c r="AU71" s="971" t="s">
        <v>489</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562</v>
      </c>
      <c r="C72" s="975"/>
      <c r="D72" s="975"/>
      <c r="E72" s="975"/>
      <c r="F72" s="975"/>
      <c r="G72" s="975"/>
      <c r="H72" s="975"/>
      <c r="I72" s="975"/>
      <c r="J72" s="975"/>
      <c r="K72" s="975"/>
      <c r="L72" s="975"/>
      <c r="M72" s="975"/>
      <c r="N72" s="975"/>
      <c r="O72" s="975"/>
      <c r="P72" s="976"/>
      <c r="Q72" s="977">
        <v>284221</v>
      </c>
      <c r="R72" s="971"/>
      <c r="S72" s="971"/>
      <c r="T72" s="971"/>
      <c r="U72" s="971"/>
      <c r="V72" s="971">
        <v>278602</v>
      </c>
      <c r="W72" s="971"/>
      <c r="X72" s="971"/>
      <c r="Y72" s="971"/>
      <c r="Z72" s="971"/>
      <c r="AA72" s="971">
        <v>5619</v>
      </c>
      <c r="AB72" s="971"/>
      <c r="AC72" s="971"/>
      <c r="AD72" s="971"/>
      <c r="AE72" s="971"/>
      <c r="AF72" s="971">
        <v>5619</v>
      </c>
      <c r="AG72" s="971"/>
      <c r="AH72" s="971"/>
      <c r="AI72" s="971"/>
      <c r="AJ72" s="971"/>
      <c r="AK72" s="971">
        <v>6621</v>
      </c>
      <c r="AL72" s="971"/>
      <c r="AM72" s="971"/>
      <c r="AN72" s="971"/>
      <c r="AO72" s="971"/>
      <c r="AP72" s="971" t="s">
        <v>489</v>
      </c>
      <c r="AQ72" s="971"/>
      <c r="AR72" s="971"/>
      <c r="AS72" s="971"/>
      <c r="AT72" s="971"/>
      <c r="AU72" s="971" t="s">
        <v>489</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563</v>
      </c>
      <c r="C73" s="975"/>
      <c r="D73" s="975"/>
      <c r="E73" s="975"/>
      <c r="F73" s="975"/>
      <c r="G73" s="975"/>
      <c r="H73" s="975"/>
      <c r="I73" s="975"/>
      <c r="J73" s="975"/>
      <c r="K73" s="975"/>
      <c r="L73" s="975"/>
      <c r="M73" s="975"/>
      <c r="N73" s="975"/>
      <c r="O73" s="975"/>
      <c r="P73" s="976"/>
      <c r="Q73" s="977">
        <v>6782</v>
      </c>
      <c r="R73" s="971"/>
      <c r="S73" s="971"/>
      <c r="T73" s="971"/>
      <c r="U73" s="971"/>
      <c r="V73" s="971">
        <v>6079</v>
      </c>
      <c r="W73" s="971"/>
      <c r="X73" s="971"/>
      <c r="Y73" s="971"/>
      <c r="Z73" s="971"/>
      <c r="AA73" s="971">
        <v>704</v>
      </c>
      <c r="AB73" s="971"/>
      <c r="AC73" s="971"/>
      <c r="AD73" s="971"/>
      <c r="AE73" s="971"/>
      <c r="AF73" s="971">
        <v>9043</v>
      </c>
      <c r="AG73" s="971"/>
      <c r="AH73" s="971"/>
      <c r="AI73" s="971"/>
      <c r="AJ73" s="971"/>
      <c r="AK73" s="971">
        <v>0</v>
      </c>
      <c r="AL73" s="971"/>
      <c r="AM73" s="971"/>
      <c r="AN73" s="971"/>
      <c r="AO73" s="971"/>
      <c r="AP73" s="971">
        <v>7431</v>
      </c>
      <c r="AQ73" s="971"/>
      <c r="AR73" s="971"/>
      <c r="AS73" s="971"/>
      <c r="AT73" s="971"/>
      <c r="AU73" s="971">
        <v>1065</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377</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SUM(AF68:AJ73)</f>
        <v>15764</v>
      </c>
      <c r="AG88" s="959"/>
      <c r="AH88" s="959"/>
      <c r="AI88" s="959"/>
      <c r="AJ88" s="959"/>
      <c r="AK88" s="963"/>
      <c r="AL88" s="963"/>
      <c r="AM88" s="963"/>
      <c r="AN88" s="963"/>
      <c r="AO88" s="963"/>
      <c r="AP88" s="959">
        <f>SUM(AP68:AT73)</f>
        <v>8005</v>
      </c>
      <c r="AQ88" s="959"/>
      <c r="AR88" s="959"/>
      <c r="AS88" s="959"/>
      <c r="AT88" s="959"/>
      <c r="AU88" s="959">
        <f>SUM(AU68:AY73)</f>
        <v>1483</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f>SUM(CR7:CV14)</f>
        <v>749</v>
      </c>
      <c r="CS102" s="953"/>
      <c r="CT102" s="953"/>
      <c r="CU102" s="953"/>
      <c r="CV102" s="954"/>
      <c r="CW102" s="952">
        <f t="shared" ref="CW102" si="4">SUM(CW7:DA14)</f>
        <v>109</v>
      </c>
      <c r="CX102" s="953"/>
      <c r="CY102" s="953"/>
      <c r="CZ102" s="953"/>
      <c r="DA102" s="954"/>
      <c r="DB102" s="952">
        <f t="shared" ref="DB102" si="5">SUM(DB7:DF14)</f>
        <v>51</v>
      </c>
      <c r="DC102" s="953"/>
      <c r="DD102" s="953"/>
      <c r="DE102" s="953"/>
      <c r="DF102" s="954"/>
      <c r="DG102" s="952" t="s">
        <v>489</v>
      </c>
      <c r="DH102" s="953"/>
      <c r="DI102" s="953"/>
      <c r="DJ102" s="953"/>
      <c r="DK102" s="954"/>
      <c r="DL102" s="952" t="s">
        <v>489</v>
      </c>
      <c r="DM102" s="953"/>
      <c r="DN102" s="953"/>
      <c r="DO102" s="953"/>
      <c r="DP102" s="954"/>
      <c r="DQ102" s="952" t="s">
        <v>489</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295</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295</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295</v>
      </c>
      <c r="DR109" s="896"/>
      <c r="DS109" s="896"/>
      <c r="DT109" s="896"/>
      <c r="DU109" s="897"/>
      <c r="DV109" s="898" t="s">
        <v>413</v>
      </c>
      <c r="DW109" s="896"/>
      <c r="DX109" s="896"/>
      <c r="DY109" s="896"/>
      <c r="DZ109" s="929"/>
    </row>
    <row r="110" spans="1:131" s="230" customFormat="1" ht="26.25" customHeight="1" x14ac:dyDescent="0.15">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5995358</v>
      </c>
      <c r="AB110" s="889"/>
      <c r="AC110" s="889"/>
      <c r="AD110" s="889"/>
      <c r="AE110" s="890"/>
      <c r="AF110" s="891">
        <v>6126017</v>
      </c>
      <c r="AG110" s="889"/>
      <c r="AH110" s="889"/>
      <c r="AI110" s="889"/>
      <c r="AJ110" s="890"/>
      <c r="AK110" s="891">
        <v>6701569</v>
      </c>
      <c r="AL110" s="889"/>
      <c r="AM110" s="889"/>
      <c r="AN110" s="889"/>
      <c r="AO110" s="890"/>
      <c r="AP110" s="892">
        <v>19.8</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71655336</v>
      </c>
      <c r="BR110" s="842"/>
      <c r="BS110" s="842"/>
      <c r="BT110" s="842"/>
      <c r="BU110" s="842"/>
      <c r="BV110" s="842">
        <v>71017166</v>
      </c>
      <c r="BW110" s="842"/>
      <c r="BX110" s="842"/>
      <c r="BY110" s="842"/>
      <c r="BZ110" s="842"/>
      <c r="CA110" s="842">
        <v>70945482</v>
      </c>
      <c r="CB110" s="842"/>
      <c r="CC110" s="842"/>
      <c r="CD110" s="842"/>
      <c r="CE110" s="842"/>
      <c r="CF110" s="866">
        <v>209.6</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37719342</v>
      </c>
      <c r="BR112" s="817"/>
      <c r="BS112" s="817"/>
      <c r="BT112" s="817"/>
      <c r="BU112" s="817"/>
      <c r="BV112" s="817">
        <v>37060061</v>
      </c>
      <c r="BW112" s="817"/>
      <c r="BX112" s="817"/>
      <c r="BY112" s="817"/>
      <c r="BZ112" s="817"/>
      <c r="CA112" s="817">
        <v>32554576</v>
      </c>
      <c r="CB112" s="817"/>
      <c r="CC112" s="817"/>
      <c r="CD112" s="817"/>
      <c r="CE112" s="817"/>
      <c r="CF112" s="875">
        <v>96.2</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3990615</v>
      </c>
      <c r="AB113" s="919"/>
      <c r="AC113" s="919"/>
      <c r="AD113" s="919"/>
      <c r="AE113" s="920"/>
      <c r="AF113" s="921">
        <v>3061307</v>
      </c>
      <c r="AG113" s="919"/>
      <c r="AH113" s="919"/>
      <c r="AI113" s="919"/>
      <c r="AJ113" s="920"/>
      <c r="AK113" s="921">
        <v>1886982</v>
      </c>
      <c r="AL113" s="919"/>
      <c r="AM113" s="919"/>
      <c r="AN113" s="919"/>
      <c r="AO113" s="920"/>
      <c r="AP113" s="922">
        <v>5.6</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1844000</v>
      </c>
      <c r="BR113" s="817"/>
      <c r="BS113" s="817"/>
      <c r="BT113" s="817"/>
      <c r="BU113" s="817"/>
      <c r="BV113" s="817">
        <v>1665757</v>
      </c>
      <c r="BW113" s="817"/>
      <c r="BX113" s="817"/>
      <c r="BY113" s="817"/>
      <c r="BZ113" s="817"/>
      <c r="CA113" s="817">
        <v>1482678</v>
      </c>
      <c r="CB113" s="817"/>
      <c r="CC113" s="817"/>
      <c r="CD113" s="817"/>
      <c r="CE113" s="817"/>
      <c r="CF113" s="875">
        <v>4.4000000000000004</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322563</v>
      </c>
      <c r="AB114" s="780"/>
      <c r="AC114" s="780"/>
      <c r="AD114" s="780"/>
      <c r="AE114" s="781"/>
      <c r="AF114" s="782">
        <v>318088</v>
      </c>
      <c r="AG114" s="780"/>
      <c r="AH114" s="780"/>
      <c r="AI114" s="780"/>
      <c r="AJ114" s="781"/>
      <c r="AK114" s="782">
        <v>296805</v>
      </c>
      <c r="AL114" s="780"/>
      <c r="AM114" s="780"/>
      <c r="AN114" s="780"/>
      <c r="AO114" s="781"/>
      <c r="AP114" s="824">
        <v>0.9</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8401067</v>
      </c>
      <c r="BR114" s="817"/>
      <c r="BS114" s="817"/>
      <c r="BT114" s="817"/>
      <c r="BU114" s="817"/>
      <c r="BV114" s="817">
        <v>8444178</v>
      </c>
      <c r="BW114" s="817"/>
      <c r="BX114" s="817"/>
      <c r="BY114" s="817"/>
      <c r="BZ114" s="817"/>
      <c r="CA114" s="817">
        <v>8080917</v>
      </c>
      <c r="CB114" s="817"/>
      <c r="CC114" s="817"/>
      <c r="CD114" s="817"/>
      <c r="CE114" s="817"/>
      <c r="CF114" s="875">
        <v>23.9</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69978</v>
      </c>
      <c r="AB115" s="919"/>
      <c r="AC115" s="919"/>
      <c r="AD115" s="919"/>
      <c r="AE115" s="920"/>
      <c r="AF115" s="921">
        <v>48817</v>
      </c>
      <c r="AG115" s="919"/>
      <c r="AH115" s="919"/>
      <c r="AI115" s="919"/>
      <c r="AJ115" s="920"/>
      <c r="AK115" s="921">
        <v>10194</v>
      </c>
      <c r="AL115" s="919"/>
      <c r="AM115" s="919"/>
      <c r="AN115" s="919"/>
      <c r="AO115" s="920"/>
      <c r="AP115" s="922">
        <v>0</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v>36705</v>
      </c>
      <c r="BR115" s="817"/>
      <c r="BS115" s="817"/>
      <c r="BT115" s="817"/>
      <c r="BU115" s="817"/>
      <c r="BV115" s="817">
        <v>36711</v>
      </c>
      <c r="BW115" s="817"/>
      <c r="BX115" s="817"/>
      <c r="BY115" s="817"/>
      <c r="BZ115" s="817"/>
      <c r="CA115" s="817" t="s">
        <v>122</v>
      </c>
      <c r="CB115" s="817"/>
      <c r="CC115" s="817"/>
      <c r="CD115" s="817"/>
      <c r="CE115" s="817"/>
      <c r="CF115" s="875" t="s">
        <v>122</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10378514</v>
      </c>
      <c r="AB117" s="903"/>
      <c r="AC117" s="903"/>
      <c r="AD117" s="903"/>
      <c r="AE117" s="904"/>
      <c r="AF117" s="905">
        <v>9554229</v>
      </c>
      <c r="AG117" s="903"/>
      <c r="AH117" s="903"/>
      <c r="AI117" s="903"/>
      <c r="AJ117" s="904"/>
      <c r="AK117" s="905">
        <v>8895550</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295</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443</v>
      </c>
      <c r="BP119" s="878"/>
      <c r="BQ119" s="879">
        <v>119656450</v>
      </c>
      <c r="BR119" s="845"/>
      <c r="BS119" s="845"/>
      <c r="BT119" s="845"/>
      <c r="BU119" s="845"/>
      <c r="BV119" s="845">
        <v>118223873</v>
      </c>
      <c r="BW119" s="845"/>
      <c r="BX119" s="845"/>
      <c r="BY119" s="845"/>
      <c r="BZ119" s="845"/>
      <c r="CA119" s="845">
        <v>113063653</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29492915</v>
      </c>
      <c r="BR120" s="842"/>
      <c r="BS120" s="842"/>
      <c r="BT120" s="842"/>
      <c r="BU120" s="842"/>
      <c r="BV120" s="842">
        <v>34750888</v>
      </c>
      <c r="BW120" s="842"/>
      <c r="BX120" s="842"/>
      <c r="BY120" s="842"/>
      <c r="BZ120" s="842"/>
      <c r="CA120" s="842">
        <v>33293902</v>
      </c>
      <c r="CB120" s="842"/>
      <c r="CC120" s="842"/>
      <c r="CD120" s="842"/>
      <c r="CE120" s="842"/>
      <c r="CF120" s="866">
        <v>98.4</v>
      </c>
      <c r="CG120" s="867"/>
      <c r="CH120" s="867"/>
      <c r="CI120" s="867"/>
      <c r="CJ120" s="867"/>
      <c r="CK120" s="868" t="s">
        <v>447</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37007486</v>
      </c>
      <c r="DH120" s="842"/>
      <c r="DI120" s="842"/>
      <c r="DJ120" s="842"/>
      <c r="DK120" s="842"/>
      <c r="DL120" s="842">
        <v>36465468</v>
      </c>
      <c r="DM120" s="842"/>
      <c r="DN120" s="842"/>
      <c r="DO120" s="842"/>
      <c r="DP120" s="842"/>
      <c r="DQ120" s="842">
        <v>31993656</v>
      </c>
      <c r="DR120" s="842"/>
      <c r="DS120" s="842"/>
      <c r="DT120" s="842"/>
      <c r="DU120" s="842"/>
      <c r="DV120" s="843">
        <v>94.5</v>
      </c>
      <c r="DW120" s="843"/>
      <c r="DX120" s="843"/>
      <c r="DY120" s="843"/>
      <c r="DZ120" s="844"/>
    </row>
    <row r="121" spans="1:130" s="230"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5130522</v>
      </c>
      <c r="BR121" s="817"/>
      <c r="BS121" s="817"/>
      <c r="BT121" s="817"/>
      <c r="BU121" s="817"/>
      <c r="BV121" s="817">
        <v>4547319</v>
      </c>
      <c r="BW121" s="817"/>
      <c r="BX121" s="817"/>
      <c r="BY121" s="817"/>
      <c r="BZ121" s="817"/>
      <c r="CA121" s="817">
        <v>3706716</v>
      </c>
      <c r="CB121" s="817"/>
      <c r="CC121" s="817"/>
      <c r="CD121" s="817"/>
      <c r="CE121" s="817"/>
      <c r="CF121" s="875">
        <v>11</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582014</v>
      </c>
      <c r="DH121" s="817"/>
      <c r="DI121" s="817"/>
      <c r="DJ121" s="817"/>
      <c r="DK121" s="817"/>
      <c r="DL121" s="817">
        <v>498377</v>
      </c>
      <c r="DM121" s="817"/>
      <c r="DN121" s="817"/>
      <c r="DO121" s="817"/>
      <c r="DP121" s="817"/>
      <c r="DQ121" s="817">
        <v>468288</v>
      </c>
      <c r="DR121" s="817"/>
      <c r="DS121" s="817"/>
      <c r="DT121" s="817"/>
      <c r="DU121" s="817"/>
      <c r="DV121" s="794">
        <v>1.4</v>
      </c>
      <c r="DW121" s="794"/>
      <c r="DX121" s="794"/>
      <c r="DY121" s="794"/>
      <c r="DZ121" s="795"/>
    </row>
    <row r="122" spans="1:130" s="230" customFormat="1" ht="26.25" customHeight="1" x14ac:dyDescent="0.15">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72015310</v>
      </c>
      <c r="BR122" s="845"/>
      <c r="BS122" s="845"/>
      <c r="BT122" s="845"/>
      <c r="BU122" s="845"/>
      <c r="BV122" s="845">
        <v>70258703</v>
      </c>
      <c r="BW122" s="845"/>
      <c r="BX122" s="845"/>
      <c r="BY122" s="845"/>
      <c r="BZ122" s="845"/>
      <c r="CA122" s="845">
        <v>71062283</v>
      </c>
      <c r="CB122" s="845"/>
      <c r="CC122" s="845"/>
      <c r="CD122" s="845"/>
      <c r="CE122" s="845"/>
      <c r="CF122" s="846">
        <v>210</v>
      </c>
      <c r="CG122" s="847"/>
      <c r="CH122" s="847"/>
      <c r="CI122" s="847"/>
      <c r="CJ122" s="847"/>
      <c r="CK122" s="869"/>
      <c r="CL122" s="855"/>
      <c r="CM122" s="855"/>
      <c r="CN122" s="855"/>
      <c r="CO122" s="856"/>
      <c r="CP122" s="835" t="s">
        <v>395</v>
      </c>
      <c r="CQ122" s="836"/>
      <c r="CR122" s="836"/>
      <c r="CS122" s="836"/>
      <c r="CT122" s="836"/>
      <c r="CU122" s="836"/>
      <c r="CV122" s="836"/>
      <c r="CW122" s="836"/>
      <c r="CX122" s="836"/>
      <c r="CY122" s="836"/>
      <c r="CZ122" s="836"/>
      <c r="DA122" s="836"/>
      <c r="DB122" s="836"/>
      <c r="DC122" s="836"/>
      <c r="DD122" s="836"/>
      <c r="DE122" s="836"/>
      <c r="DF122" s="837"/>
      <c r="DG122" s="816">
        <v>129842</v>
      </c>
      <c r="DH122" s="817"/>
      <c r="DI122" s="817"/>
      <c r="DJ122" s="817"/>
      <c r="DK122" s="817"/>
      <c r="DL122" s="817">
        <v>96216</v>
      </c>
      <c r="DM122" s="817"/>
      <c r="DN122" s="817"/>
      <c r="DO122" s="817"/>
      <c r="DP122" s="817"/>
      <c r="DQ122" s="817">
        <v>92632</v>
      </c>
      <c r="DR122" s="817"/>
      <c r="DS122" s="817"/>
      <c r="DT122" s="817"/>
      <c r="DU122" s="817"/>
      <c r="DV122" s="794">
        <v>0.3</v>
      </c>
      <c r="DW122" s="794"/>
      <c r="DX122" s="794"/>
      <c r="DY122" s="794"/>
      <c r="DZ122" s="795"/>
    </row>
    <row r="123" spans="1:130" s="230" customFormat="1" ht="26.25" customHeight="1" x14ac:dyDescent="0.15">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451</v>
      </c>
      <c r="BP123" s="878"/>
      <c r="BQ123" s="832">
        <v>106638747</v>
      </c>
      <c r="BR123" s="833"/>
      <c r="BS123" s="833"/>
      <c r="BT123" s="833"/>
      <c r="BU123" s="833"/>
      <c r="BV123" s="833">
        <v>109556910</v>
      </c>
      <c r="BW123" s="833"/>
      <c r="BX123" s="833"/>
      <c r="BY123" s="833"/>
      <c r="BZ123" s="833"/>
      <c r="CA123" s="833">
        <v>108062901</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37.799999999999997</v>
      </c>
      <c r="BR124" s="831"/>
      <c r="BS124" s="831"/>
      <c r="BT124" s="831"/>
      <c r="BU124" s="831"/>
      <c r="BV124" s="831">
        <v>25.7</v>
      </c>
      <c r="BW124" s="831"/>
      <c r="BX124" s="831"/>
      <c r="BY124" s="831"/>
      <c r="BZ124" s="831"/>
      <c r="CA124" s="831">
        <v>14.7</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69978</v>
      </c>
      <c r="AB127" s="780"/>
      <c r="AC127" s="780"/>
      <c r="AD127" s="780"/>
      <c r="AE127" s="781"/>
      <c r="AF127" s="782">
        <v>48817</v>
      </c>
      <c r="AG127" s="780"/>
      <c r="AH127" s="780"/>
      <c r="AI127" s="780"/>
      <c r="AJ127" s="781"/>
      <c r="AK127" s="782">
        <v>10194</v>
      </c>
      <c r="AL127" s="780"/>
      <c r="AM127" s="780"/>
      <c r="AN127" s="780"/>
      <c r="AO127" s="781"/>
      <c r="AP127" s="824">
        <v>0</v>
      </c>
      <c r="AQ127" s="825"/>
      <c r="AR127" s="825"/>
      <c r="AS127" s="825"/>
      <c r="AT127" s="826"/>
      <c r="AU127" s="232"/>
      <c r="AV127" s="232"/>
      <c r="AW127" s="232"/>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817183</v>
      </c>
      <c r="AB128" s="801"/>
      <c r="AC128" s="801"/>
      <c r="AD128" s="801"/>
      <c r="AE128" s="802"/>
      <c r="AF128" s="803">
        <v>521853</v>
      </c>
      <c r="AG128" s="801"/>
      <c r="AH128" s="801"/>
      <c r="AI128" s="801"/>
      <c r="AJ128" s="802"/>
      <c r="AK128" s="803">
        <v>1135818</v>
      </c>
      <c r="AL128" s="801"/>
      <c r="AM128" s="801"/>
      <c r="AN128" s="801"/>
      <c r="AO128" s="802"/>
      <c r="AP128" s="804"/>
      <c r="AQ128" s="805"/>
      <c r="AR128" s="805"/>
      <c r="AS128" s="805"/>
      <c r="AT128" s="806"/>
      <c r="AU128" s="232"/>
      <c r="AV128" s="232"/>
      <c r="AW128" s="232"/>
      <c r="AX128" s="807" t="s">
        <v>465</v>
      </c>
      <c r="AY128" s="808"/>
      <c r="AZ128" s="808"/>
      <c r="BA128" s="808"/>
      <c r="BB128" s="808"/>
      <c r="BC128" s="808"/>
      <c r="BD128" s="808"/>
      <c r="BE128" s="809"/>
      <c r="BF128" s="786" t="s">
        <v>122</v>
      </c>
      <c r="BG128" s="787"/>
      <c r="BH128" s="787"/>
      <c r="BI128" s="787"/>
      <c r="BJ128" s="787"/>
      <c r="BK128" s="787"/>
      <c r="BL128" s="810"/>
      <c r="BM128" s="786">
        <v>11.46</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v>36705</v>
      </c>
      <c r="DH128" s="791"/>
      <c r="DI128" s="791"/>
      <c r="DJ128" s="791"/>
      <c r="DK128" s="791"/>
      <c r="DL128" s="791">
        <v>36711</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40389966</v>
      </c>
      <c r="AB129" s="780"/>
      <c r="AC129" s="780"/>
      <c r="AD129" s="780"/>
      <c r="AE129" s="781"/>
      <c r="AF129" s="782">
        <v>39396214</v>
      </c>
      <c r="AG129" s="780"/>
      <c r="AH129" s="780"/>
      <c r="AI129" s="780"/>
      <c r="AJ129" s="781"/>
      <c r="AK129" s="782">
        <v>40021657</v>
      </c>
      <c r="AL129" s="780"/>
      <c r="AM129" s="780"/>
      <c r="AN129" s="780"/>
      <c r="AO129" s="781"/>
      <c r="AP129" s="783"/>
      <c r="AQ129" s="784"/>
      <c r="AR129" s="784"/>
      <c r="AS129" s="784"/>
      <c r="AT129" s="785"/>
      <c r="AU129" s="233"/>
      <c r="AV129" s="233"/>
      <c r="AW129" s="233"/>
      <c r="AX129" s="751" t="s">
        <v>468</v>
      </c>
      <c r="AY129" s="752"/>
      <c r="AZ129" s="752"/>
      <c r="BA129" s="752"/>
      <c r="BB129" s="752"/>
      <c r="BC129" s="752"/>
      <c r="BD129" s="752"/>
      <c r="BE129" s="753"/>
      <c r="BF129" s="770" t="s">
        <v>122</v>
      </c>
      <c r="BG129" s="771"/>
      <c r="BH129" s="771"/>
      <c r="BI129" s="771"/>
      <c r="BJ129" s="771"/>
      <c r="BK129" s="771"/>
      <c r="BL129" s="772"/>
      <c r="BM129" s="770">
        <v>16.46</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5972545</v>
      </c>
      <c r="AB130" s="780"/>
      <c r="AC130" s="780"/>
      <c r="AD130" s="780"/>
      <c r="AE130" s="781"/>
      <c r="AF130" s="782">
        <v>5772060</v>
      </c>
      <c r="AG130" s="780"/>
      <c r="AH130" s="780"/>
      <c r="AI130" s="780"/>
      <c r="AJ130" s="781"/>
      <c r="AK130" s="782">
        <v>6178115</v>
      </c>
      <c r="AL130" s="780"/>
      <c r="AM130" s="780"/>
      <c r="AN130" s="780"/>
      <c r="AO130" s="781"/>
      <c r="AP130" s="783"/>
      <c r="AQ130" s="784"/>
      <c r="AR130" s="784"/>
      <c r="AS130" s="784"/>
      <c r="AT130" s="785"/>
      <c r="AU130" s="233"/>
      <c r="AV130" s="233"/>
      <c r="AW130" s="233"/>
      <c r="AX130" s="751" t="s">
        <v>471</v>
      </c>
      <c r="AY130" s="752"/>
      <c r="AZ130" s="752"/>
      <c r="BA130" s="752"/>
      <c r="BB130" s="752"/>
      <c r="BC130" s="752"/>
      <c r="BD130" s="752"/>
      <c r="BE130" s="753"/>
      <c r="BF130" s="754">
        <v>8.1999999999999993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34417421</v>
      </c>
      <c r="AB131" s="764"/>
      <c r="AC131" s="764"/>
      <c r="AD131" s="764"/>
      <c r="AE131" s="765"/>
      <c r="AF131" s="766">
        <v>33624154</v>
      </c>
      <c r="AG131" s="764"/>
      <c r="AH131" s="764"/>
      <c r="AI131" s="764"/>
      <c r="AJ131" s="765"/>
      <c r="AK131" s="766">
        <v>33843542</v>
      </c>
      <c r="AL131" s="764"/>
      <c r="AM131" s="764"/>
      <c r="AN131" s="764"/>
      <c r="AO131" s="765"/>
      <c r="AP131" s="767"/>
      <c r="AQ131" s="768"/>
      <c r="AR131" s="768"/>
      <c r="AS131" s="768"/>
      <c r="AT131" s="769"/>
      <c r="AU131" s="233"/>
      <c r="AV131" s="233"/>
      <c r="AW131" s="233"/>
      <c r="AX131" s="729" t="s">
        <v>473</v>
      </c>
      <c r="AY131" s="730"/>
      <c r="AZ131" s="730"/>
      <c r="BA131" s="730"/>
      <c r="BB131" s="730"/>
      <c r="BC131" s="730"/>
      <c r="BD131" s="730"/>
      <c r="BE131" s="731"/>
      <c r="BF131" s="732">
        <v>14.7</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10.42723683</v>
      </c>
      <c r="AB132" s="745"/>
      <c r="AC132" s="745"/>
      <c r="AD132" s="745"/>
      <c r="AE132" s="746"/>
      <c r="AF132" s="747">
        <v>9.696351022</v>
      </c>
      <c r="AG132" s="745"/>
      <c r="AH132" s="745"/>
      <c r="AI132" s="745"/>
      <c r="AJ132" s="746"/>
      <c r="AK132" s="747">
        <v>4.6733198319999998</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9.5</v>
      </c>
      <c r="AB133" s="724"/>
      <c r="AC133" s="724"/>
      <c r="AD133" s="724"/>
      <c r="AE133" s="725"/>
      <c r="AF133" s="723">
        <v>9.3000000000000007</v>
      </c>
      <c r="AG133" s="724"/>
      <c r="AH133" s="724"/>
      <c r="AI133" s="724"/>
      <c r="AJ133" s="725"/>
      <c r="AK133" s="723">
        <v>8.1999999999999993</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sJINJ2suA4nFszDOyJcEdu4h2LKsZ+TUevMotjkzOk4C7TPC+mZg8aEQv5vbFmY0BBaXZX2bSi/6eqPNvGEXzQ==" saltValue="T4fsAbaEfOpb3i1NMsLJJ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58" zoomScaleNormal="85" zoomScaleSheetLayoutView="100" workbookViewId="0">
      <selection activeCell="AG73" sqref="AG73"/>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mPV8eoO3uc6b6hF0sp7NFVJeA7gd8ok3MvN0b4bcE5SUkQpiHQo+b1vNAWI7H34fdfFzSbsh061Z/Qb7yXYLuQ==" saltValue="2mf9FZjDKLkZIoBr9XEXA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B55"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k5E0aNgP5ZgvxRlbREbKxXONroxHSC+VuqxUBUSmUtNCno9lFKSbTQ9CcATUcjJmEblZy0hPeH9jbhHaBBo0w==" saltValue="1pksoXgVGiE046gairlZv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4"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1"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2"/>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3" t="s">
        <v>485</v>
      </c>
      <c r="AL9" s="1134"/>
      <c r="AM9" s="1134"/>
      <c r="AN9" s="1135"/>
      <c r="AO9" s="281">
        <v>11256473</v>
      </c>
      <c r="AP9" s="281">
        <v>83560</v>
      </c>
      <c r="AQ9" s="282">
        <v>66571</v>
      </c>
      <c r="AR9" s="283">
        <v>25.5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3" t="s">
        <v>486</v>
      </c>
      <c r="AL10" s="1134"/>
      <c r="AM10" s="1134"/>
      <c r="AN10" s="1135"/>
      <c r="AO10" s="284">
        <v>2200718</v>
      </c>
      <c r="AP10" s="284">
        <v>16337</v>
      </c>
      <c r="AQ10" s="285">
        <v>3999</v>
      </c>
      <c r="AR10" s="286">
        <v>308.5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3" t="s">
        <v>487</v>
      </c>
      <c r="AL11" s="1134"/>
      <c r="AM11" s="1134"/>
      <c r="AN11" s="1135"/>
      <c r="AO11" s="284">
        <v>576412</v>
      </c>
      <c r="AP11" s="284">
        <v>4279</v>
      </c>
      <c r="AQ11" s="285">
        <v>2086</v>
      </c>
      <c r="AR11" s="286">
        <v>105.1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3" t="s">
        <v>488</v>
      </c>
      <c r="AL12" s="1134"/>
      <c r="AM12" s="1134"/>
      <c r="AN12" s="1135"/>
      <c r="AO12" s="284" t="s">
        <v>489</v>
      </c>
      <c r="AP12" s="284" t="s">
        <v>489</v>
      </c>
      <c r="AQ12" s="285">
        <v>22</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3" t="s">
        <v>490</v>
      </c>
      <c r="AL13" s="1134"/>
      <c r="AM13" s="1134"/>
      <c r="AN13" s="1135"/>
      <c r="AO13" s="284">
        <v>441379</v>
      </c>
      <c r="AP13" s="284">
        <v>3276</v>
      </c>
      <c r="AQ13" s="285">
        <v>2452</v>
      </c>
      <c r="AR13" s="286">
        <v>33.6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3" t="s">
        <v>491</v>
      </c>
      <c r="AL14" s="1134"/>
      <c r="AM14" s="1134"/>
      <c r="AN14" s="1135"/>
      <c r="AO14" s="284">
        <v>1102681</v>
      </c>
      <c r="AP14" s="284">
        <v>8186</v>
      </c>
      <c r="AQ14" s="285">
        <v>1577</v>
      </c>
      <c r="AR14" s="286">
        <v>419.1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6" t="s">
        <v>492</v>
      </c>
      <c r="AL15" s="1137"/>
      <c r="AM15" s="1137"/>
      <c r="AN15" s="1138"/>
      <c r="AO15" s="284">
        <v>-799787</v>
      </c>
      <c r="AP15" s="284">
        <v>-5937</v>
      </c>
      <c r="AQ15" s="285">
        <v>-2400</v>
      </c>
      <c r="AR15" s="286">
        <v>147.4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6" t="s">
        <v>178</v>
      </c>
      <c r="AL16" s="1137"/>
      <c r="AM16" s="1137"/>
      <c r="AN16" s="1138"/>
      <c r="AO16" s="284">
        <v>14777876</v>
      </c>
      <c r="AP16" s="284">
        <v>109701</v>
      </c>
      <c r="AQ16" s="285">
        <v>74306</v>
      </c>
      <c r="AR16" s="286">
        <v>47.6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9" t="s">
        <v>497</v>
      </c>
      <c r="AL21" s="1140"/>
      <c r="AM21" s="1140"/>
      <c r="AN21" s="1141"/>
      <c r="AO21" s="297">
        <v>9.44</v>
      </c>
      <c r="AP21" s="298">
        <v>6.91</v>
      </c>
      <c r="AQ21" s="299">
        <v>2.5299999999999998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9" t="s">
        <v>498</v>
      </c>
      <c r="AL22" s="1140"/>
      <c r="AM22" s="1140"/>
      <c r="AN22" s="1141"/>
      <c r="AO22" s="302">
        <v>96.3</v>
      </c>
      <c r="AP22" s="303">
        <v>99.2</v>
      </c>
      <c r="AQ22" s="304">
        <v>-2.9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32" t="s">
        <v>499</v>
      </c>
      <c r="B26" s="1132"/>
      <c r="C26" s="1132"/>
      <c r="D26" s="1132"/>
      <c r="E26" s="1132"/>
      <c r="F26" s="1132"/>
      <c r="G26" s="1132"/>
      <c r="H26" s="1132"/>
      <c r="I26" s="1132"/>
      <c r="J26" s="1132"/>
      <c r="K26" s="1132"/>
      <c r="L26" s="1132"/>
      <c r="M26" s="1132"/>
      <c r="N26" s="1132"/>
      <c r="O26" s="1132"/>
      <c r="P26" s="1132"/>
      <c r="Q26" s="1132"/>
      <c r="R26" s="1132"/>
      <c r="S26" s="1132"/>
      <c r="T26" s="1132"/>
      <c r="U26" s="1132"/>
      <c r="V26" s="1132"/>
      <c r="W26" s="1132"/>
      <c r="X26" s="1132"/>
      <c r="Y26" s="1132"/>
      <c r="Z26" s="1132"/>
      <c r="AA26" s="1132"/>
      <c r="AB26" s="1132"/>
      <c r="AC26" s="1132"/>
      <c r="AD26" s="1132"/>
      <c r="AE26" s="1132"/>
      <c r="AF26" s="1132"/>
      <c r="AG26" s="1132"/>
      <c r="AH26" s="1132"/>
      <c r="AI26" s="1132"/>
      <c r="AJ26" s="1132"/>
      <c r="AK26" s="1132"/>
      <c r="AL26" s="1132"/>
      <c r="AM26" s="1132"/>
      <c r="AN26" s="1132"/>
      <c r="AO26" s="1132"/>
      <c r="AP26" s="1132"/>
      <c r="AQ26" s="1132"/>
      <c r="AR26" s="1132"/>
      <c r="AS26" s="1132"/>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1"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2"/>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3" t="s">
        <v>502</v>
      </c>
      <c r="AL32" s="1124"/>
      <c r="AM32" s="1124"/>
      <c r="AN32" s="1125"/>
      <c r="AO32" s="312">
        <v>6701569</v>
      </c>
      <c r="AP32" s="312">
        <v>49748</v>
      </c>
      <c r="AQ32" s="313">
        <v>38265</v>
      </c>
      <c r="AR32" s="314">
        <v>30</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3" t="s">
        <v>503</v>
      </c>
      <c r="AL33" s="1124"/>
      <c r="AM33" s="1124"/>
      <c r="AN33" s="1125"/>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3" t="s">
        <v>504</v>
      </c>
      <c r="AL34" s="1124"/>
      <c r="AM34" s="1124"/>
      <c r="AN34" s="1125"/>
      <c r="AO34" s="312" t="s">
        <v>489</v>
      </c>
      <c r="AP34" s="312" t="s">
        <v>489</v>
      </c>
      <c r="AQ34" s="313" t="s">
        <v>489</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3" t="s">
        <v>505</v>
      </c>
      <c r="AL35" s="1124"/>
      <c r="AM35" s="1124"/>
      <c r="AN35" s="1125"/>
      <c r="AO35" s="312">
        <v>1886982</v>
      </c>
      <c r="AP35" s="312">
        <v>14008</v>
      </c>
      <c r="AQ35" s="313">
        <v>11441</v>
      </c>
      <c r="AR35" s="314">
        <v>22.4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3" t="s">
        <v>506</v>
      </c>
      <c r="AL36" s="1124"/>
      <c r="AM36" s="1124"/>
      <c r="AN36" s="1125"/>
      <c r="AO36" s="312">
        <v>296805</v>
      </c>
      <c r="AP36" s="312">
        <v>2203</v>
      </c>
      <c r="AQ36" s="313">
        <v>1708</v>
      </c>
      <c r="AR36" s="314">
        <v>29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3" t="s">
        <v>507</v>
      </c>
      <c r="AL37" s="1124"/>
      <c r="AM37" s="1124"/>
      <c r="AN37" s="1125"/>
      <c r="AO37" s="312">
        <v>10194</v>
      </c>
      <c r="AP37" s="312">
        <v>76</v>
      </c>
      <c r="AQ37" s="313">
        <v>394</v>
      </c>
      <c r="AR37" s="314">
        <v>-80.7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6" t="s">
        <v>508</v>
      </c>
      <c r="AL38" s="1127"/>
      <c r="AM38" s="1127"/>
      <c r="AN38" s="1128"/>
      <c r="AO38" s="315" t="s">
        <v>489</v>
      </c>
      <c r="AP38" s="315" t="s">
        <v>489</v>
      </c>
      <c r="AQ38" s="316">
        <v>1</v>
      </c>
      <c r="AR38" s="304" t="s">
        <v>489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6" t="s">
        <v>509</v>
      </c>
      <c r="AL39" s="1127"/>
      <c r="AM39" s="1127"/>
      <c r="AN39" s="1128"/>
      <c r="AO39" s="312">
        <v>-1135818</v>
      </c>
      <c r="AP39" s="312">
        <v>-8432</v>
      </c>
      <c r="AQ39" s="313">
        <v>-7153</v>
      </c>
      <c r="AR39" s="314">
        <v>17.899999999999999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3" t="s">
        <v>510</v>
      </c>
      <c r="AL40" s="1124"/>
      <c r="AM40" s="1124"/>
      <c r="AN40" s="1125"/>
      <c r="AO40" s="312">
        <v>-6178115</v>
      </c>
      <c r="AP40" s="312">
        <v>-45862</v>
      </c>
      <c r="AQ40" s="313">
        <v>-33456</v>
      </c>
      <c r="AR40" s="314">
        <v>37.1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9" t="s">
        <v>288</v>
      </c>
      <c r="AL41" s="1130"/>
      <c r="AM41" s="1130"/>
      <c r="AN41" s="1131"/>
      <c r="AO41" s="312">
        <v>1581617</v>
      </c>
      <c r="AP41" s="312">
        <v>11741</v>
      </c>
      <c r="AQ41" s="313">
        <v>11199</v>
      </c>
      <c r="AR41" s="314">
        <v>4.8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6" t="s">
        <v>480</v>
      </c>
      <c r="AN49" s="1118" t="s">
        <v>513</v>
      </c>
      <c r="AO49" s="1119"/>
      <c r="AP49" s="1119"/>
      <c r="AQ49" s="1119"/>
      <c r="AR49" s="1120"/>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7"/>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43535104</v>
      </c>
      <c r="AN51" s="334">
        <v>305214</v>
      </c>
      <c r="AO51" s="335">
        <v>-2.6</v>
      </c>
      <c r="AP51" s="336">
        <v>66343</v>
      </c>
      <c r="AQ51" s="337">
        <v>43</v>
      </c>
      <c r="AR51" s="338">
        <v>-45.6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9689072</v>
      </c>
      <c r="AN52" s="342">
        <v>67928</v>
      </c>
      <c r="AO52" s="343">
        <v>35.4</v>
      </c>
      <c r="AP52" s="344">
        <v>34529</v>
      </c>
      <c r="AQ52" s="345">
        <v>28.4</v>
      </c>
      <c r="AR52" s="346">
        <v>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49754246</v>
      </c>
      <c r="AN53" s="334">
        <v>353308</v>
      </c>
      <c r="AO53" s="335">
        <v>15.8</v>
      </c>
      <c r="AP53" s="336">
        <v>56416</v>
      </c>
      <c r="AQ53" s="337">
        <v>-15</v>
      </c>
      <c r="AR53" s="338">
        <v>30.8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10014567</v>
      </c>
      <c r="AN54" s="342">
        <v>71114</v>
      </c>
      <c r="AO54" s="343">
        <v>4.7</v>
      </c>
      <c r="AP54" s="344">
        <v>32623</v>
      </c>
      <c r="AQ54" s="345">
        <v>-5.5</v>
      </c>
      <c r="AR54" s="346">
        <v>10.199999999999999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31738500</v>
      </c>
      <c r="AN55" s="334">
        <v>228852</v>
      </c>
      <c r="AO55" s="335">
        <v>-35.200000000000003</v>
      </c>
      <c r="AP55" s="336">
        <v>49217</v>
      </c>
      <c r="AQ55" s="337">
        <v>-12.8</v>
      </c>
      <c r="AR55" s="338">
        <v>-22.4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5813265</v>
      </c>
      <c r="AN56" s="342">
        <v>41917</v>
      </c>
      <c r="AO56" s="343">
        <v>-41.1</v>
      </c>
      <c r="AP56" s="344">
        <v>27232</v>
      </c>
      <c r="AQ56" s="345">
        <v>-16.5</v>
      </c>
      <c r="AR56" s="346">
        <v>-24.6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13157936</v>
      </c>
      <c r="AN57" s="334">
        <v>96168</v>
      </c>
      <c r="AO57" s="335">
        <v>-58</v>
      </c>
      <c r="AP57" s="336">
        <v>49211</v>
      </c>
      <c r="AQ57" s="337">
        <v>0</v>
      </c>
      <c r="AR57" s="338">
        <v>-58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4122564</v>
      </c>
      <c r="AN58" s="342">
        <v>30131</v>
      </c>
      <c r="AO58" s="343">
        <v>-28.1</v>
      </c>
      <c r="AP58" s="344">
        <v>28367</v>
      </c>
      <c r="AQ58" s="345">
        <v>4.2</v>
      </c>
      <c r="AR58" s="346">
        <v>-32.299999999999997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11397853</v>
      </c>
      <c r="AN59" s="334">
        <v>84610</v>
      </c>
      <c r="AO59" s="335">
        <v>-12</v>
      </c>
      <c r="AP59" s="336">
        <v>51738</v>
      </c>
      <c r="AQ59" s="337">
        <v>5.0999999999999996</v>
      </c>
      <c r="AR59" s="338">
        <v>-17.100000000000001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5136069</v>
      </c>
      <c r="AN60" s="342">
        <v>38127</v>
      </c>
      <c r="AO60" s="343">
        <v>26.5</v>
      </c>
      <c r="AP60" s="344">
        <v>30360</v>
      </c>
      <c r="AQ60" s="345">
        <v>7</v>
      </c>
      <c r="AR60" s="346">
        <v>19.5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29916728</v>
      </c>
      <c r="AN61" s="349">
        <v>213630</v>
      </c>
      <c r="AO61" s="350">
        <v>-18.399999999999999</v>
      </c>
      <c r="AP61" s="351">
        <v>54585</v>
      </c>
      <c r="AQ61" s="352">
        <v>4.0999999999999996</v>
      </c>
      <c r="AR61" s="338">
        <v>-22.5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6955107</v>
      </c>
      <c r="AN62" s="342">
        <v>49843</v>
      </c>
      <c r="AO62" s="343">
        <v>-0.5</v>
      </c>
      <c r="AP62" s="344">
        <v>30622</v>
      </c>
      <c r="AQ62" s="345">
        <v>3.5</v>
      </c>
      <c r="AR62" s="346">
        <v>-4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W/osqYb0giCTKW+KWjWsmxblAYlVAmGahhjLVXF1lkZwrRYfS1lZL6hRx6MNOwdv3VY8kSgrJ9p9diC879LPIg==" saltValue="vfNmJ5GnoXY42W22zEC0U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D70" zoomScale="85" zoomScaleNormal="85" zoomScaleSheetLayoutView="55" workbookViewId="0">
      <selection activeCell="AG116" sqref="AG116"/>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0" spans="125:125" ht="13.5" hidden="1" customHeight="1" x14ac:dyDescent="0.15"/>
    <row r="121" spans="125:125" ht="13.5" hidden="1" customHeight="1" x14ac:dyDescent="0.15">
      <c r="DU121" s="259"/>
    </row>
  </sheetData>
  <sheetProtection algorithmName="SHA-512" hashValue="vMV9ky6/nashXwWqSbPzbOhHMZPEXKg7bTQ8VGYfJ1eRwMHw4hVVRNeiAZbmcgUyeL+eNR9DAYc2X5jG84TE9Q==" saltValue="CxyGnw3lM84bNnJ1t9MYJ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3" zoomScaleNormal="100" zoomScaleSheetLayoutView="55" workbookViewId="0">
      <selection activeCell="C104" sqref="C104"/>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pZ3QwZTBE8DcHHHh3Bm5dm10m18r5zKFy7ubSWrgBEs3X7xtVA/c7/QXsrMwKJo1Be1iAoaEs0VjhsdYByh2Fw==" saltValue="iHgcgrSZ0TqPek/L1TzQ+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abSelected="1" topLeftCell="A28" zoomScaleSheetLayoutView="100" workbookViewId="0">
      <selection activeCell="K45" sqref="K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42" t="s">
        <v>3</v>
      </c>
      <c r="D47" s="1142"/>
      <c r="E47" s="1143"/>
      <c r="F47" s="11">
        <v>37.28</v>
      </c>
      <c r="G47" s="12">
        <v>22.84</v>
      </c>
      <c r="H47" s="12">
        <v>21.34</v>
      </c>
      <c r="I47" s="12">
        <v>21.8</v>
      </c>
      <c r="J47" s="13">
        <v>20.34</v>
      </c>
    </row>
    <row r="48" spans="2:10" ht="57.75" customHeight="1" x14ac:dyDescent="0.15">
      <c r="B48" s="14"/>
      <c r="C48" s="1144" t="s">
        <v>4</v>
      </c>
      <c r="D48" s="1144"/>
      <c r="E48" s="1145"/>
      <c r="F48" s="15">
        <v>10.67</v>
      </c>
      <c r="G48" s="16">
        <v>14.34</v>
      </c>
      <c r="H48" s="16">
        <v>12.46</v>
      </c>
      <c r="I48" s="16">
        <v>7.56</v>
      </c>
      <c r="J48" s="17">
        <v>4.26</v>
      </c>
    </row>
    <row r="49" spans="2:10" ht="57.75" customHeight="1" thickBot="1" x14ac:dyDescent="0.2">
      <c r="B49" s="18"/>
      <c r="C49" s="1146" t="s">
        <v>5</v>
      </c>
      <c r="D49" s="1146"/>
      <c r="E49" s="1147"/>
      <c r="F49" s="19" t="s">
        <v>532</v>
      </c>
      <c r="G49" s="20" t="s">
        <v>533</v>
      </c>
      <c r="H49" s="20">
        <v>27.27</v>
      </c>
      <c r="I49" s="20" t="s">
        <v>534</v>
      </c>
      <c r="J49" s="21" t="s">
        <v>535</v>
      </c>
    </row>
    <row r="50" spans="2:10" x14ac:dyDescent="0.15"/>
  </sheetData>
  <sheetProtection algorithmName="SHA-512" hashValue="Q8Tdemj0LcnRQ6Ng+1qOPReZAIpkyg16fSvcS7sVXs46ETpCQHY0NXvQ8dn+OhEVEG/op2/RLAPuBct8ytY6TQ==" saltValue="6cU5nI7eQhNHf/NZI/oW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2025-03-12T00:03:43Z</cp:lastPrinted>
  <dcterms:created xsi:type="dcterms:W3CDTF">2025-02-19T00:38:11Z</dcterms:created>
  <dcterms:modified xsi:type="dcterms:W3CDTF">2025-03-12T05:34:28Z</dcterms:modified>
  <cp:category/>
</cp:coreProperties>
</file>